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2 高崎市\"/>
    </mc:Choice>
  </mc:AlternateContent>
  <xr:revisionPtr revIDLastSave="0" documentId="13_ncr:1_{B3FDF235-9447-4870-8C7C-863E6C0948FE}" xr6:coauthVersionLast="36" xr6:coauthVersionMax="36" xr10:uidLastSave="{00000000-0000-0000-0000-000000000000}"/>
  <workbookProtection workbookAlgorithmName="SHA-512" workbookHashValue="lsFhM4gE94ERuPbFUVwcuQSe3ioD7SVGfTVnujUEcs10afPTbz76x61RCC2y2Ga1xrpLga7tkIhH5zI6jrK5WQ==" workbookSaltValue="Lqvm7tTF0wMzVFkwJfB6kw=="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AT10" i="4"/>
  <c r="AL10" i="4"/>
  <c r="W10" i="4"/>
  <c r="P10" i="4"/>
  <c r="I10"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<sst xmlns="http://schemas.openxmlformats.org/spreadsheetml/2006/main" count="236" uniqueCount="120">
  <si>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</si>
  <si>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</si>
  <si>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</si>
  <si>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</si>
  <si>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</si>
  <si>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</si>
  <si>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</si>
  <si>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</si>
  <si>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</si>
  <si>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</si>
  <si>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</si>
  <si>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</si>
  <si>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</si>
  <si>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</si>
  <si>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</si>
  <si>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</si>
  <si>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</si>
  <si>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</si>
  <si>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</si>
  <si>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</si>
  <si>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</si>
  <si>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</si>
  <si>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</si>
  <si>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</si>
  <si>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</si>
  <si>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</si>
  <si>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</si>
  <si>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</si>
  <si>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</si>
  <si>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</si>
  <si>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</si>
  <si>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</si>
  <si>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</si>
  <si>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</si>
  <si>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</si>
  <si>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</si>
  <si>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</si>
  <si>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</si>
  <si>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</si>
  <si>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</si>
  <si>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</si>
  <si>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</si>
  <si>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</si>
  <si>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</si>
  <si>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</si>
  <si>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</si>
  <si>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</si>
  <si>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</si>
  <si>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</si>
  <si>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</si>
  <si>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</si>
  <si>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</si>
  <si>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</si>
  <si>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</si>
  <si>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</si>
  <si>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</si>
  <si>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</si>
  <si>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</si>
  <si>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</si>
  <si>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</si>
  <si>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</si>
  <si>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</si>
  <si>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</si>
  <si>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</si>
  <si>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</si>
  <si>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</si>
  <si>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</si>
  <si>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</si>
  <si>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</si>
  <si>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</si>
  <si>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</si>
  <si>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</si>
  <si>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</si>
  <si>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</si>
  <si>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</si>
  <si>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</si>
  <si>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</si>
  <si>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</si>
  <si>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</si>
  <si>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</si>
  <si>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</si>
  <si>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</si>
  <si>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</si>
  <si>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</si>
  <si>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</si>
  <si>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</si>
  <si>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</si>
  <si>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</si>
  <si>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</si>
  <si>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</si>
  <si>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</si>
  <si>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</si>
  <si>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</si>
  <si>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</si>
  <si>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</si>
  <si>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</si>
  <si>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</si>
  <si>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</si>
  <si>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</si>
  <si>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</si>
  <si>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</si>
  <si>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</si>
  <si>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</si>
  <si>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</si>
  <si>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</si>
  <si>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</si>
  <si>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</si>
  <si>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</si>
  <si>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</si>
  <si>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</si>
  <si>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</si>
  <si>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</si>
  <si>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</si>
  <si>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</si>
  <si>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</si>
  <si>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</si>
  <si>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</si>
  <si>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施設の供用開始から２０年以上経過しており、老朽化が著しい。各施設の管渠については長年手付かずの状況であったが、平成２８年度に浜川地区の管渠の劣化状況を調査した。平成２９、３０年度はその調査に基づき、管渠の補修工事を実施した。また、平成３０年度に富岡地区の管渠の劣化状況も調査した。令和元、２年度、３年度はその調査に基づき、管渠の補修工事を一部行った。４年度についても一部行う予定。今後も計画的に調査及び補修工事を実施していく。なお、内面補修のため管渠改善率には計上されない。</t>
    <rPh sb="150" eb="152">
      <t>ネンド</t>
    </rPh>
    <phoneticPr fontId="4"/>
  </si>
  <si>
    <t>　収益的収支比率を高めるためには使用料の収入を増やす必要がある。接続率の低い箕郷地区で接続人口を増やせば収益的収支比率、水洗化率ともに改善される。今後も各施設の新規接続者の増加及び未接続者の接続に努める。
　各施設の管渠については老朽化に伴う不明水が発生しており、早急に調査及び補修工事を実施する必要がある。今後は、国の補助金を使い計画的・効率的に各施設の調査及び補修を行い施設の長寿命化に努める。</t>
    <phoneticPr fontId="4"/>
  </si>
  <si>
    <r>
      <t>　</t>
    </r>
    <r>
      <rPr>
        <sz val="11"/>
        <rFont val="ＭＳ ゴシック"/>
        <family val="3"/>
        <charset val="128"/>
      </rPr>
      <t>収益的収支比率は料金収入の減により前年度を大幅に下回った。</t>
    </r>
    <r>
      <rPr>
        <sz val="11"/>
        <color theme="1"/>
        <rFont val="ＭＳ ゴシック"/>
        <family val="3"/>
        <charset val="128"/>
      </rPr>
      <t xml:space="preserve">
　企業債残高対事業規模比率は償還金返還のピークを過ぎたため減となっている。
　経費回収率は前年度より料金収入が減少したため、微減となっている。
　汚水処理原価は平均値を大きく下回っている。これは歳出の削減を徹底している結果である。
　施設利用率は平均値を大きく上回っている。これは施設を利用している大部分が一般住宅であり、店舗のように時期や時間帯で利用率が大きく変化することがないためである。
　水洗化率は平均値を大きく下回っている。これは箕郷地区の接続率が低いためである。高崎２地区が８７．５％～８９．７％に対し、箕郷３地区は６９．４％～７５．５％と低いためである。</t>
    </r>
    <rPh sb="9" eb="11">
      <t>リョウキン</t>
    </rPh>
    <rPh sb="11" eb="13">
      <t>シュウニュウ</t>
    </rPh>
    <rPh sb="14" eb="15">
      <t>ゲン</t>
    </rPh>
    <rPh sb="22" eb="24">
      <t>オオハバ</t>
    </rPh>
    <rPh sb="25" eb="27">
      <t>シタマワ</t>
    </rPh>
    <rPh sb="86" eb="88">
      <t>ゲンショウ</t>
    </rPh>
    <rPh sb="94" eb="95">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</si>
</sst>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DD-4572-8F7C-55665D0AAE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D5DD-4572-8F7C-55665D0AAE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74.97</c:v>
                </c:pt>
                <c:pt idx="1">
                  <c:v>74.97</c:v>
                </c:pt>
                <c:pt idx="2">
                  <c:v>74.97</c:v>
                </c:pt>
                <c:pt idx="3">
                  <c:v>74.97</c:v>
                </c:pt>
                <c:pt idx="4">
                  <c:v>74.97</c:v>
                </c:pt>
              </c:numCache>
            </c:numRef>
          </c:val>
          <c:extLst>
            <c:ext xmlns:c16="http://schemas.microsoft.com/office/drawing/2014/chart" uri="{C3380CC4-5D6E-409C-BE32-E72D297353CC}">
              <c16:uniqueId val="{00000000-7E19-421D-9205-7868D3DD6C4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55.26</c:v>
                </c:pt>
                <c:pt idx="4">
                  <c:v>54.54</c:v>
                </c:pt>
              </c:numCache>
            </c:numRef>
          </c:val>
          <c:smooth val="0"/>
          <c:extLst>
            <c:ext xmlns:c16="http://schemas.microsoft.com/office/drawing/2014/chart" uri="{C3380CC4-5D6E-409C-BE32-E72D297353CC}">
              <c16:uniqueId val="{00000001-7E19-421D-9205-7868D3DD6C4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80.27</c:v>
                </c:pt>
                <c:pt idx="1">
                  <c:v>80.760000000000005</c:v>
                </c:pt>
                <c:pt idx="2">
                  <c:v>80.83</c:v>
                </c:pt>
                <c:pt idx="3">
                  <c:v>80.55</c:v>
                </c:pt>
                <c:pt idx="4">
                  <c:v>80.62</c:v>
                </c:pt>
              </c:numCache>
            </c:numRef>
          </c:val>
          <c:extLst>
            <c:ext xmlns:c16="http://schemas.microsoft.com/office/drawing/2014/chart" uri="{C3380CC4-5D6E-409C-BE32-E72D297353CC}">
              <c16:uniqueId val="{00000000-6CDD-40E5-A902-136026ECAC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90.52</c:v>
                </c:pt>
                <c:pt idx="4">
                  <c:v>90.3</c:v>
                </c:pt>
              </c:numCache>
            </c:numRef>
          </c:val>
          <c:smooth val="0"/>
          <c:extLst>
            <c:ext xmlns:c16="http://schemas.microsoft.com/office/drawing/2014/chart" uri="{C3380CC4-5D6E-409C-BE32-E72D297353CC}">
              <c16:uniqueId val="{00000001-6CDD-40E5-A902-136026ECAC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95.12</c:v>
                </c:pt>
                <c:pt idx="1">
                  <c:v>97.49</c:v>
                </c:pt>
                <c:pt idx="2">
                  <c:v>98.46</c:v>
                </c:pt>
                <c:pt idx="3">
                  <c:v>98.41</c:v>
                </c:pt>
                <c:pt idx="4">
                  <c:v>53.89</c:v>
                </c:pt>
              </c:numCache>
            </c:numRef>
          </c:val>
          <c:extLst>
            <c:ext xmlns:c16="http://schemas.microsoft.com/office/drawing/2014/chart" uri="{C3380CC4-5D6E-409C-BE32-E72D297353CC}">
              <c16:uniqueId val="{00000000-E359-47D2-839B-F4660F0B8C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9-47D2-839B-F4660F0B8C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51-4C57-9C64-348BF38DB6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51-4C57-9C64-348BF38DB6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51-4E83-8B74-DC35F99933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1-4E83-8B74-DC35F99933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7-4D2D-A72F-6D9252E6CA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7-4D2D-A72F-6D9252E6CA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00-4E0D-8D0D-340DCFD8C0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00-4E0D-8D0D-340DCFD8C0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5.61</c:v>
                </c:pt>
                <c:pt idx="1">
                  <c:v>3.71</c:v>
                </c:pt>
                <c:pt idx="2">
                  <c:v>2.85</c:v>
                </c:pt>
                <c:pt idx="3">
                  <c:v>1.9</c:v>
                </c:pt>
                <c:pt idx="4">
                  <c:v>0.98</c:v>
                </c:pt>
              </c:numCache>
            </c:numRef>
          </c:val>
          <c:extLst>
            <c:ext xmlns:c16="http://schemas.microsoft.com/office/drawing/2014/chart" uri="{C3380CC4-5D6E-409C-BE32-E72D297353CC}">
              <c16:uniqueId val="{00000000-9896-49C5-A3AF-F11C498D18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783.8</c:v>
                </c:pt>
                <c:pt idx="4">
                  <c:v>778.81</c:v>
                </c:pt>
              </c:numCache>
            </c:numRef>
          </c:val>
          <c:smooth val="0"/>
          <c:extLst>
            <c:ext xmlns:c16="http://schemas.microsoft.com/office/drawing/2014/chart" uri="{C3380CC4-5D6E-409C-BE32-E72D297353CC}">
              <c16:uniqueId val="{00000001-9896-49C5-A3AF-F11C498D18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48.92</c:v>
                </c:pt>
                <c:pt idx="1">
                  <c:v>48.26</c:v>
                </c:pt>
                <c:pt idx="2">
                  <c:v>56.87</c:v>
                </c:pt>
                <c:pt idx="3">
                  <c:v>58.44</c:v>
                </c:pt>
                <c:pt idx="4">
                  <c:v>57.49</c:v>
                </c:pt>
              </c:numCache>
            </c:numRef>
          </c:val>
          <c:extLst>
            <c:ext xmlns:c16="http://schemas.microsoft.com/office/drawing/2014/chart" uri="{C3380CC4-5D6E-409C-BE32-E72D297353CC}">
              <c16:uniqueId val="{00000000-084D-43AA-BB62-89ED410AA2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68.11</c:v>
                </c:pt>
                <c:pt idx="4">
                  <c:v>67.23</c:v>
                </c:pt>
              </c:numCache>
            </c:numRef>
          </c:val>
          <c:smooth val="0"/>
          <c:extLst>
            <c:ext xmlns:c16="http://schemas.microsoft.com/office/drawing/2014/chart" uri="{C3380CC4-5D6E-409C-BE32-E72D297353CC}">
              <c16:uniqueId val="{00000001-084D-43AA-BB62-89ED410AA2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243.92</c:v>
                </c:pt>
                <c:pt idx="1">
                  <c:v>248.7</c:v>
                </c:pt>
                <c:pt idx="2">
                  <c:v>211.86</c:v>
                </c:pt>
                <c:pt idx="3">
                  <c:v>211.22</c:v>
                </c:pt>
                <c:pt idx="4">
                  <c:v>216.01</c:v>
                </c:pt>
              </c:numCache>
            </c:numRef>
          </c:val>
          <c:extLst>
            <c:ext xmlns:c16="http://schemas.microsoft.com/office/drawing/2014/chart" uri="{C3380CC4-5D6E-409C-BE32-E72D297353CC}">
              <c16:uniqueId val="{00000000-1B13-4445-A6FF-EB79255845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222.41</c:v>
                </c:pt>
                <c:pt idx="4">
                  <c:v>228.21</c:v>
                </c:pt>
              </c:numCache>
            </c:numRef>
          </c:val>
          <c:smooth val="0"/>
          <c:extLst>
            <c:ext xmlns:c16="http://schemas.microsoft.com/office/drawing/2014/chart" uri="{C3380CC4-5D6E-409C-BE32-E72D297353CC}">
              <c16:uniqueId val="{00000001-1B13-4445-A6FF-EB79255845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高崎市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370806</v>
      </c>
      <c r="AM8" s="46"/>
      <c r="AN8" s="46"/>
      <c r="AO8" s="46"/>
      <c r="AP8" s="46"/>
      <c r="AQ8" s="46"/>
      <c r="AR8" s="46"/>
      <c r="AS8" s="46"/>
      <c r="AT8" s="45">
        <f>データ!T6</f>
        <v>459.16</v>
      </c>
      <c r="AU8" s="45"/>
      <c r="AV8" s="45"/>
      <c r="AW8" s="45"/>
      <c r="AX8" s="45"/>
      <c r="AY8" s="45"/>
      <c r="AZ8" s="45"/>
      <c r="BA8" s="45"/>
      <c r="BB8" s="45">
        <f>データ!U6</f>
        <v>807.57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1.1399999999999999</v>
      </c>
      <c r="Q10" s="45"/>
      <c r="R10" s="45"/>
      <c r="S10" s="45"/>
      <c r="T10" s="45"/>
      <c r="U10" s="45"/>
      <c r="V10" s="45"/>
      <c r="W10" s="45">
        <f>データ!Q6</f>
        <v>85.73</v>
      </c>
      <c r="X10" s="45"/>
      <c r="Y10" s="45"/>
      <c r="Z10" s="45"/>
      <c r="AA10" s="45"/>
      <c r="AB10" s="45"/>
      <c r="AC10" s="45"/>
      <c r="AD10" s="46">
        <f>データ!R6</f>
        <v>2173</v>
      </c>
      <c r="AE10" s="46"/>
      <c r="AF10" s="46"/>
      <c r="AG10" s="46"/>
      <c r="AH10" s="46"/>
      <c r="AI10" s="46"/>
      <c r="AJ10" s="46"/>
      <c r="AK10" s="2"/>
      <c r="AL10" s="46">
        <f>データ!V6</f>
        <v>4205</v>
      </c>
      <c r="AM10" s="46"/>
      <c r="AN10" s="46"/>
      <c r="AO10" s="46"/>
      <c r="AP10" s="46"/>
      <c r="AQ10" s="46"/>
      <c r="AR10" s="46"/>
      <c r="AS10" s="46"/>
      <c r="AT10" s="45">
        <f>データ!W6</f>
        <v>2.4900000000000002</v>
      </c>
      <c r="AU10" s="45"/>
      <c r="AV10" s="45"/>
      <c r="AW10" s="45"/>
      <c r="AX10" s="45"/>
      <c r="AY10" s="45"/>
      <c r="AZ10" s="45"/>
      <c r="BA10" s="45"/>
      <c r="BB10" s="45">
        <f>データ!X6</f>
        <v>1688.76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Y+PKVaVLQeTkuTu9LRZYZvQ6921h8AAfBN/+pf3WlhRD1OhgFzeADnzEyqHOjy6bHp363Bw9VLe4QCMZysUi1A==" saltValue="HfftSOyUYc3LPy2SjKuk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102024</v>
      </c>
      <c r="D6" s="19">
        <f t="shared" si="3"/>
        <v>47</v>
      </c>
      <c r="E6" s="19">
        <f t="shared" si="3"/>
        <v>17</v>
      </c>
      <c r="F6" s="19">
        <f t="shared" si="3"/>
        <v>5</v>
      </c>
      <c r="G6" s="19">
        <f t="shared" si="3"/>
        <v>0</v>
      </c>
      <c r="H6" s="19" t="str">
        <f t="shared" si="3"/>
        <v>群馬県　高崎市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1.1399999999999999</v>
      </c>
      <c r="Q6" s="20">
        <f t="shared" si="3"/>
        <v>85.73</v>
      </c>
      <c r="R6" s="20">
        <f t="shared" si="3"/>
        <v>2173</v>
      </c>
      <c r="S6" s="20">
        <f t="shared" si="3"/>
        <v>370806</v>
      </c>
      <c r="T6" s="20">
        <f t="shared" si="3"/>
        <v>459.16</v>
      </c>
      <c r="U6" s="20">
        <f t="shared" si="3"/>
        <v>807.57</v>
      </c>
      <c r="V6" s="20">
        <f t="shared" si="3"/>
        <v>4205</v>
      </c>
      <c r="W6" s="20">
        <f t="shared" si="3"/>
        <v>2.4900000000000002</v>
      </c>
      <c r="X6" s="20">
        <f t="shared" si="3"/>
        <v>1688.76</v>
      </c>
      <c r="Y6" s="21">
        <f>IF(Y7="",NA(),Y7)</f>
        <v>95.12</v>
      </c>
      <c r="Z6" s="21">
        <f t="shared" ref="Z6:AH6" si="4">IF(Z7="",NA(),Z7)</f>
        <v>97.49</v>
      </c>
      <c r="AA6" s="21">
        <f t="shared" si="4"/>
        <v>98.46</v>
      </c>
      <c r="AB6" s="21">
        <f t="shared" si="4"/>
        <v>98.41</v>
      </c>
      <c r="AC6" s="21">
        <f t="shared" si="4"/>
        <v>53.89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5.61</v>
      </c>
      <c r="BG6" s="21">
        <f t="shared" ref="BG6:BO6" si="7">IF(BG7="",NA(),BG7)</f>
        <v>3.71</v>
      </c>
      <c r="BH6" s="21">
        <f t="shared" si="7"/>
        <v>2.85</v>
      </c>
      <c r="BI6" s="21">
        <f t="shared" si="7"/>
        <v>1.9</v>
      </c>
      <c r="BJ6" s="21">
        <f t="shared" si="7"/>
        <v>0.98</v>
      </c>
      <c r="BK6" s="21">
        <f t="shared" si="7"/>
        <v>855.8</v>
      </c>
      <c r="BL6" s="21">
        <f t="shared" si="7"/>
        <v>789.46</v>
      </c>
      <c r="BM6" s="21">
        <f t="shared" si="7"/>
        <v>826.83</v>
      </c>
      <c r="BN6" s="21">
        <f t="shared" si="7"/>
        <v>783.8</v>
      </c>
      <c r="BO6" s="21">
        <f t="shared" si="7"/>
        <v>778.81</v>
      </c>
      <c r="BP6" s="20" t="str">
        <f>IF(BP7="","",IF(BP7="-","【-】","【"&amp;SUBSTITUTE(TEXT(BP7,"#,##0.00"),"-","△")&amp;"】"))</f>
        <v>【786.37】</v>
      </c>
      <c r="BQ6" s="21">
        <f>IF(BQ7="",NA(),BQ7)</f>
        <v>48.92</v>
      </c>
      <c r="BR6" s="21">
        <f t="shared" ref="BR6:BZ6" si="8">IF(BR7="",NA(),BR7)</f>
        <v>48.26</v>
      </c>
      <c r="BS6" s="21">
        <f t="shared" si="8"/>
        <v>56.87</v>
      </c>
      <c r="BT6" s="21">
        <f t="shared" si="8"/>
        <v>58.44</v>
      </c>
      <c r="BU6" s="21">
        <f t="shared" si="8"/>
        <v>57.49</v>
      </c>
      <c r="BV6" s="21">
        <f t="shared" si="8"/>
        <v>59.8</v>
      </c>
      <c r="BW6" s="21">
        <f t="shared" si="8"/>
        <v>57.77</v>
      </c>
      <c r="BX6" s="21">
        <f t="shared" si="8"/>
        <v>57.31</v>
      </c>
      <c r="BY6" s="21">
        <f t="shared" si="8"/>
        <v>68.11</v>
      </c>
      <c r="BZ6" s="21">
        <f t="shared" si="8"/>
        <v>67.23</v>
      </c>
      <c r="CA6" s="20" t="str">
        <f>IF(CA7="","",IF(CA7="-","【-】","【"&amp;SUBSTITUTE(TEXT(CA7,"#,##0.00"),"-","△")&amp;"】"))</f>
        <v>【60.65】</v>
      </c>
      <c r="CB6" s="21">
        <f>IF(CB7="",NA(),CB7)</f>
        <v>243.92</v>
      </c>
      <c r="CC6" s="21">
        <f t="shared" ref="CC6:CK6" si="9">IF(CC7="",NA(),CC7)</f>
        <v>248.7</v>
      </c>
      <c r="CD6" s="21">
        <f t="shared" si="9"/>
        <v>211.86</v>
      </c>
      <c r="CE6" s="21">
        <f t="shared" si="9"/>
        <v>211.22</v>
      </c>
      <c r="CF6" s="21">
        <f t="shared" si="9"/>
        <v>216.01</v>
      </c>
      <c r="CG6" s="21">
        <f t="shared" si="9"/>
        <v>263.76</v>
      </c>
      <c r="CH6" s="21">
        <f t="shared" si="9"/>
        <v>274.35000000000002</v>
      </c>
      <c r="CI6" s="21">
        <f t="shared" si="9"/>
        <v>273.52</v>
      </c>
      <c r="CJ6" s="21">
        <f t="shared" si="9"/>
        <v>222.41</v>
      </c>
      <c r="CK6" s="21">
        <f t="shared" si="9"/>
        <v>228.21</v>
      </c>
      <c r="CL6" s="20" t="str">
        <f>IF(CL7="","",IF(CL7="-","【-】","【"&amp;SUBSTITUTE(TEXT(CL7,"#,##0.00"),"-","△")&amp;"】"))</f>
        <v>【256.97】</v>
      </c>
      <c r="CM6" s="21">
        <f>IF(CM7="",NA(),CM7)</f>
        <v>74.97</v>
      </c>
      <c r="CN6" s="21">
        <f t="shared" ref="CN6:CV6" si="10">IF(CN7="",NA(),CN7)</f>
        <v>74.97</v>
      </c>
      <c r="CO6" s="21">
        <f t="shared" si="10"/>
        <v>74.97</v>
      </c>
      <c r="CP6" s="21">
        <f t="shared" si="10"/>
        <v>74.97</v>
      </c>
      <c r="CQ6" s="21">
        <f t="shared" si="10"/>
        <v>74.97</v>
      </c>
      <c r="CR6" s="21">
        <f t="shared" si="10"/>
        <v>51.75</v>
      </c>
      <c r="CS6" s="21">
        <f t="shared" si="10"/>
        <v>50.68</v>
      </c>
      <c r="CT6" s="21">
        <f t="shared" si="10"/>
        <v>50.14</v>
      </c>
      <c r="CU6" s="21">
        <f t="shared" si="10"/>
        <v>55.26</v>
      </c>
      <c r="CV6" s="21">
        <f t="shared" si="10"/>
        <v>54.54</v>
      </c>
      <c r="CW6" s="20" t="str">
        <f>IF(CW7="","",IF(CW7="-","【-】","【"&amp;SUBSTITUTE(TEXT(CW7,"#,##0.00"),"-","△")&amp;"】"))</f>
        <v>【61.14】</v>
      </c>
      <c r="CX6" s="21">
        <f>IF(CX7="",NA(),CX7)</f>
        <v>80.27</v>
      </c>
      <c r="CY6" s="21">
        <f t="shared" ref="CY6:DG6" si="11">IF(CY7="",NA(),CY7)</f>
        <v>80.760000000000005</v>
      </c>
      <c r="CZ6" s="21">
        <f t="shared" si="11"/>
        <v>80.83</v>
      </c>
      <c r="DA6" s="21">
        <f t="shared" si="11"/>
        <v>80.55</v>
      </c>
      <c r="DB6" s="21">
        <f t="shared" si="11"/>
        <v>80.62</v>
      </c>
      <c r="DC6" s="21">
        <f t="shared" si="11"/>
        <v>84.84</v>
      </c>
      <c r="DD6" s="21">
        <f t="shared" si="11"/>
        <v>84.86</v>
      </c>
      <c r="DE6" s="21">
        <f t="shared" si="11"/>
        <v>84.98</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2">
      <c r="A7" s="14"/>
      <c r="B7" s="23">
        <v>2021</v>
      </c>
      <c r="C7" s="23">
        <v>102024</v>
      </c>
      <c r="D7" s="23">
        <v>47</v>
      </c>
      <c r="E7" s="23">
        <v>17</v>
      </c>
      <c r="F7" s="23">
        <v>5</v>
      </c>
      <c r="G7" s="23">
        <v>0</v>
      </c>
      <c r="H7" s="23" t="s">
        <v>98</v>
      </c>
      <c r="I7" s="23" t="s">
        <v>99</v>
      </c>
      <c r="J7" s="23" t="s">
        <v>100</v>
      </c>
      <c r="K7" s="23" t="s">
        <v>101</v>
      </c>
      <c r="L7" s="23" t="s">
        <v>102</v>
      </c>
      <c r="M7" s="23" t="s">
        <v>103</v>
      </c>
      <c r="N7" s="24" t="s">
        <v>104</v>
      </c>
      <c r="O7" s="24" t="s">
        <v>105</v>
      </c>
      <c r="P7" s="24">
        <v>1.1399999999999999</v>
      </c>
      <c r="Q7" s="24">
        <v>85.73</v>
      </c>
      <c r="R7" s="24">
        <v>2173</v>
      </c>
      <c r="S7" s="24">
        <v>370806</v>
      </c>
      <c r="T7" s="24">
        <v>459.16</v>
      </c>
      <c r="U7" s="24">
        <v>807.57</v>
      </c>
      <c r="V7" s="24">
        <v>4205</v>
      </c>
      <c r="W7" s="24">
        <v>2.4900000000000002</v>
      </c>
      <c r="X7" s="24">
        <v>1688.76</v>
      </c>
      <c r="Y7" s="24">
        <v>95.12</v>
      </c>
      <c r="Z7" s="24">
        <v>97.49</v>
      </c>
      <c r="AA7" s="24">
        <v>98.46</v>
      </c>
      <c r="AB7" s="24">
        <v>98.41</v>
      </c>
      <c r="AC7" s="24">
        <v>53.89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5.61</v>
      </c>
      <c r="BG7" s="24">
        <v>3.71</v>
      </c>
      <c r="BH7" s="24">
        <v>2.85</v>
      </c>
      <c r="BI7" s="24">
        <v>1.9</v>
      </c>
      <c r="BJ7" s="24">
        <v>0.98</v>
      </c>
      <c r="BK7" s="24">
        <v>855.8</v>
      </c>
      <c r="BL7" s="24">
        <v>789.46</v>
      </c>
      <c r="BM7" s="24">
        <v>826.83</v>
      </c>
      <c r="BN7" s="24">
        <v>783.8</v>
      </c>
      <c r="BO7" s="24">
        <v>778.81</v>
      </c>
      <c r="BP7" s="24">
        <v>786.37</v>
      </c>
      <c r="BQ7" s="24">
        <v>48.92</v>
      </c>
      <c r="BR7" s="24">
        <v>48.26</v>
      </c>
      <c r="BS7" s="24">
        <v>56.87</v>
      </c>
      <c r="BT7" s="24">
        <v>58.44</v>
      </c>
      <c r="BU7" s="24">
        <v>57.49</v>
      </c>
      <c r="BV7" s="24">
        <v>59.8</v>
      </c>
      <c r="BW7" s="24">
        <v>57.77</v>
      </c>
      <c r="BX7" s="24">
        <v>57.31</v>
      </c>
      <c r="BY7" s="24">
        <v>68.11</v>
      </c>
      <c r="BZ7" s="24">
        <v>67.23</v>
      </c>
      <c r="CA7" s="24">
        <v>60.65</v>
      </c>
      <c r="CB7" s="24">
        <v>243.92</v>
      </c>
      <c r="CC7" s="24">
        <v>248.7</v>
      </c>
      <c r="CD7" s="24">
        <v>211.86</v>
      </c>
      <c r="CE7" s="24">
        <v>211.22</v>
      </c>
      <c r="CF7" s="24">
        <v>216.01</v>
      </c>
      <c r="CG7" s="24">
        <v>263.76</v>
      </c>
      <c r="CH7" s="24">
        <v>274.35000000000002</v>
      </c>
      <c r="CI7" s="24">
        <v>273.52</v>
      </c>
      <c r="CJ7" s="24">
        <v>222.41</v>
      </c>
      <c r="CK7" s="24">
        <v>228.21</v>
      </c>
      <c r="CL7" s="24">
        <v>256.97000000000003</v>
      </c>
      <c r="CM7" s="24">
        <v>74.97</v>
      </c>
      <c r="CN7" s="24">
        <v>74.97</v>
      </c>
      <c r="CO7" s="24">
        <v>74.97</v>
      </c>
      <c r="CP7" s="24">
        <v>74.97</v>
      </c>
      <c r="CQ7" s="24">
        <v>74.97</v>
      </c>
      <c r="CR7" s="24">
        <v>51.75</v>
      </c>
      <c r="CS7" s="24">
        <v>50.68</v>
      </c>
      <c r="CT7" s="24">
        <v>50.14</v>
      </c>
      <c r="CU7" s="24">
        <v>55.26</v>
      </c>
      <c r="CV7" s="24">
        <v>54.54</v>
      </c>
      <c r="CW7" s="24">
        <v>61.14</v>
      </c>
      <c r="CX7" s="24">
        <v>80.27</v>
      </c>
      <c r="CY7" s="24">
        <v>80.760000000000005</v>
      </c>
      <c r="CZ7" s="24">
        <v>80.83</v>
      </c>
      <c r="DA7" s="24">
        <v>80.55</v>
      </c>
      <c r="DB7" s="24">
        <v>80.62</v>
      </c>
      <c r="DC7" s="24">
        <v>84.84</v>
      </c>
      <c r="DD7" s="24">
        <v>84.86</v>
      </c>
      <c r="DE7" s="24">
        <v>84.98</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2022-12-01T01:56:03Z</dcterms:created>
  <dcterms:modified xsi:type="dcterms:W3CDTF">2023-02-02T23:44:45Z</dcterms:modified>
  <cp:category/>
</cp:coreProperties>
</file>