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12 みどり市\"/>
    </mc:Choice>
  </mc:AlternateContent>
  <xr:revisionPtr revIDLastSave="0" documentId="13_ncr:1_{CB8E1407-D529-4D44-A98B-ECB1F3142A33}" xr6:coauthVersionLast="36" xr6:coauthVersionMax="36" xr10:uidLastSave="{00000000-0000-0000-0000-000000000000}"/>
  <workbookProtection workbookAlgorithmName="SHA-512" workbookHashValue="JhTNH+Dt2PuT/cOST2KlDlv7Qb5hiMMeQPlxqNBbpH2PQpQGy0gAeZElvYhH/Op5HSUT8HChVtnTLhiSOs7uXQ==" workbookSaltValue="s7e9FasG8P855oOTbQC2Lg==" workbookSpinCount="100000" lockStructure="1"/>
  <bookViews>
    <workbookView xWindow="0" yWindow="0" windowWidth="20490" windowHeight="647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P10" i="4"/>
  <c r="I10" i="4"/>
  <c r="AL8" i="4"/>
  <c r="W8" i="4"/>
  <c r="P8" i="4"/>
  <c r="I8" i="4"/>
  <c r="B6"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<sst xmlns="http://schemas.openxmlformats.org/spreadsheetml/2006/main" count="236" uniqueCount="122">
  <si>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</si>
  <si>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</si>
  <si>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</si>
  <si>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</si>
  <si>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</si>
  <si>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</si>
  <si>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</si>
  <si>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</si>
  <si>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</si>
  <si>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</si>
  <si>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</si>
  <si>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</si>
  <si>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</si>
  <si>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</si>
  <si>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</si>
  <si>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</si>
  <si>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</si>
  <si>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</si>
  <si>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</si>
  <si>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</si>
  <si>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</si>
  <si>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</si>
  <si>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</si>
  <si>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</si>
  <si>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</si>
  <si>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</si>
  <si>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</si>
  <si>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</si>
  <si>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</si>
  <si>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</si>
  <si>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</si>
  <si>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</si>
  <si>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</si>
  <si>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</si>
  <si>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</si>
  <si>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</si>
  <si>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</si>
  <si>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</si>
  <si>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</si>
  <si>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</si>
  <si>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</si>
  <si>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</si>
  <si>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</si>
  <si>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</si>
  <si>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</si>
  <si>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</si>
  <si>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</si>
  <si>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</si>
  <si>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</si>
  <si>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</si>
  <si>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</si>
  <si>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</si>
  <si>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</si>
  <si>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</si>
  <si>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</si>
  <si>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</si>
  <si>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</si>
  <si>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</si>
  <si>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</si>
  <si>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</si>
  <si>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</si>
  <si>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</si>
  <si>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</si>
  <si>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</si>
  <si>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</si>
  <si>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</si>
  <si>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</si>
  <si>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</si>
  <si>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</si>
  <si>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</si>
  <si>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</si>
  <si>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</si>
  <si>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</si>
  <si>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</si>
  <si>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</si>
  <si>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</si>
  <si>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</si>
  <si>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</si>
  <si>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</si>
  <si>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</si>
  <si>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</si>
  <si>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</si>
  <si>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</si>
  <si>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</si>
  <si>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</si>
  <si>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</si>
  <si>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</si>
  <si>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</si>
  <si>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</si>
  <si>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</si>
  <si>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</si>
  <si>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</si>
  <si>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</si>
  <si>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</si>
  <si>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</si>
  <si>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</si>
  <si>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</si>
  <si>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</si>
  <si>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</si>
  <si>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みどり市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</si>
  <si>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</si>
  <si>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</si>
  <si>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</si>
  <si>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</si>
  <si>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</si>
  <si>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</si>
  <si>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</si>
  <si>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</si>
  <si>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</si>
  <si>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</si>
  <si>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</si>
  <si>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</si>
  <si>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</si>
  <si>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</si>
  <si>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</si>
  <si>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</si>
  <si>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</si>
  <si>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</si>
  <si>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</si>
  <si>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市の農業集落排水事業は、水洗化率が80％台を推移しており、ほぼ平均値であるが、過疎化による人口減少で有収水量の増加が見込めない状況となっており、一般会計繰入金に頼らざるを得ない状況にある。引き続き、水洗化率向上と維持管理経費の縮減に取り組むとともに、将来の人口減少を見据え、使用料の改定も視野に入れた、市全体の汚水処理計画の見直しを検討していく必要がある。</t>
    <rPh sb="0" eb="2">
      <t>ホンシ</t>
    </rPh>
    <rPh sb="3" eb="5">
      <t>ノウギョウ</t>
    </rPh>
    <rPh sb="5" eb="7">
      <t>シュウラク</t>
    </rPh>
    <rPh sb="7" eb="9">
      <t>ハイスイ</t>
    </rPh>
    <rPh sb="9" eb="11">
      <t>ジギョウ</t>
    </rPh>
    <rPh sb="13" eb="16">
      <t>スイセンカ</t>
    </rPh>
    <rPh sb="16" eb="17">
      <t>リツ</t>
    </rPh>
    <rPh sb="21" eb="22">
      <t>ダイ</t>
    </rPh>
    <rPh sb="23" eb="25">
      <t>スイイ</t>
    </rPh>
    <rPh sb="40" eb="43">
      <t>カソカ</t>
    </rPh>
    <rPh sb="46" eb="48">
      <t>ジンコウ</t>
    </rPh>
    <rPh sb="48" eb="50">
      <t>ゲンショウ</t>
    </rPh>
    <rPh sb="51" eb="52">
      <t>ユウ</t>
    </rPh>
    <rPh sb="52" eb="53">
      <t>シュウ</t>
    </rPh>
    <rPh sb="53" eb="55">
      <t>スイリョウ</t>
    </rPh>
    <rPh sb="56" eb="58">
      <t>ゾウカ</t>
    </rPh>
    <rPh sb="59" eb="61">
      <t>ミコ</t>
    </rPh>
    <rPh sb="64" eb="66">
      <t>ジョウキョウ</t>
    </rPh>
    <rPh sb="73" eb="75">
      <t>イッパン</t>
    </rPh>
    <rPh sb="75" eb="77">
      <t>カイケイ</t>
    </rPh>
    <rPh sb="77" eb="80">
      <t>クリイレキン</t>
    </rPh>
    <rPh sb="81" eb="82">
      <t>タヨ</t>
    </rPh>
    <rPh sb="86" eb="87">
      <t>エ</t>
    </rPh>
    <rPh sb="89" eb="91">
      <t>ジョウキョウ</t>
    </rPh>
    <rPh sb="95" eb="96">
      <t>ヒ</t>
    </rPh>
    <rPh sb="97" eb="98">
      <t>ツヅ</t>
    </rPh>
    <rPh sb="100" eb="103">
      <t>スイセンカ</t>
    </rPh>
    <rPh sb="103" eb="104">
      <t>リツ</t>
    </rPh>
    <rPh sb="104" eb="106">
      <t>コウジョウ</t>
    </rPh>
    <rPh sb="107" eb="109">
      <t>イジ</t>
    </rPh>
    <rPh sb="109" eb="111">
      <t>カンリ</t>
    </rPh>
    <rPh sb="111" eb="113">
      <t>ケイヒ</t>
    </rPh>
    <rPh sb="114" eb="116">
      <t>シュクゲン</t>
    </rPh>
    <rPh sb="117" eb="118">
      <t>ト</t>
    </rPh>
    <rPh sb="119" eb="120">
      <t>ク</t>
    </rPh>
    <rPh sb="126" eb="128">
      <t>ショウライ</t>
    </rPh>
    <rPh sb="129" eb="131">
      <t>ジンコウ</t>
    </rPh>
    <rPh sb="131" eb="133">
      <t>ゲンショウ</t>
    </rPh>
    <rPh sb="134" eb="136">
      <t>ミス</t>
    </rPh>
    <rPh sb="138" eb="141">
      <t>シヨウリョウ</t>
    </rPh>
    <rPh sb="142" eb="144">
      <t>カイテイ</t>
    </rPh>
    <rPh sb="145" eb="147">
      <t>シヤ</t>
    </rPh>
    <rPh sb="148" eb="149">
      <t>イ</t>
    </rPh>
    <rPh sb="152" eb="155">
      <t>シゼンタイ</t>
    </rPh>
    <rPh sb="156" eb="158">
      <t>オスイ</t>
    </rPh>
    <rPh sb="158" eb="160">
      <t>ショリ</t>
    </rPh>
    <rPh sb="160" eb="162">
      <t>ケイカク</t>
    </rPh>
    <rPh sb="163" eb="165">
      <t>ミナオ</t>
    </rPh>
    <rPh sb="167" eb="169">
      <t>ケントウ</t>
    </rPh>
    <rPh sb="173" eb="175">
      <t>ヒツヨウ</t>
    </rPh>
    <phoneticPr fontId="4"/>
  </si>
  <si>
    <t>供用開始後24年が経過し、処理場の電気・機械器具類で耐用年数に達し、老朽化による維持修繕等の経費が増加してきている。処理場の最適化構想に基づき、更新費用を平準化し、処理場の計画的な改修を進めていきたいと考えている。管渠については、直ちに更新が必要な状況ではないが、将来の人口減少を見据え更新投資に充てる財源を確保していく必要がある。</t>
    <rPh sb="0" eb="2">
      <t>キョウヨウ</t>
    </rPh>
    <rPh sb="2" eb="4">
      <t>カイシ</t>
    </rPh>
    <rPh sb="4" eb="5">
      <t>ゴ</t>
    </rPh>
    <rPh sb="7" eb="8">
      <t>ネン</t>
    </rPh>
    <rPh sb="9" eb="11">
      <t>ケイカ</t>
    </rPh>
    <rPh sb="13" eb="15">
      <t>ショリ</t>
    </rPh>
    <rPh sb="15" eb="16">
      <t>ジョウ</t>
    </rPh>
    <rPh sb="17" eb="19">
      <t>デンキ</t>
    </rPh>
    <rPh sb="20" eb="22">
      <t>キカイ</t>
    </rPh>
    <rPh sb="22" eb="24">
      <t>キグ</t>
    </rPh>
    <rPh sb="24" eb="25">
      <t>ルイ</t>
    </rPh>
    <rPh sb="26" eb="28">
      <t>タイヨウ</t>
    </rPh>
    <rPh sb="28" eb="30">
      <t>ネンスウ</t>
    </rPh>
    <rPh sb="31" eb="32">
      <t>タッ</t>
    </rPh>
    <rPh sb="34" eb="37">
      <t>ロウキュウカ</t>
    </rPh>
    <rPh sb="40" eb="42">
      <t>イジ</t>
    </rPh>
    <rPh sb="42" eb="44">
      <t>シュウゼン</t>
    </rPh>
    <rPh sb="44" eb="45">
      <t>トウ</t>
    </rPh>
    <rPh sb="46" eb="48">
      <t>ケイヒ</t>
    </rPh>
    <rPh sb="49" eb="51">
      <t>ゾウカ</t>
    </rPh>
    <rPh sb="58" eb="60">
      <t>ショリ</t>
    </rPh>
    <rPh sb="60" eb="61">
      <t>ジョウ</t>
    </rPh>
    <rPh sb="62" eb="65">
      <t>サイテキカ</t>
    </rPh>
    <rPh sb="65" eb="67">
      <t>コウソウ</t>
    </rPh>
    <rPh sb="68" eb="69">
      <t>モト</t>
    </rPh>
    <rPh sb="72" eb="74">
      <t>コウシン</t>
    </rPh>
    <rPh sb="74" eb="76">
      <t>ヒヨウ</t>
    </rPh>
    <rPh sb="77" eb="80">
      <t>ヘイジュンカ</t>
    </rPh>
    <rPh sb="82" eb="85">
      <t>ショリジョウ</t>
    </rPh>
    <rPh sb="86" eb="89">
      <t>ケイカクテキ</t>
    </rPh>
    <rPh sb="90" eb="92">
      <t>カイシュウ</t>
    </rPh>
    <rPh sb="93" eb="94">
      <t>スス</t>
    </rPh>
    <rPh sb="101" eb="102">
      <t>カンガ</t>
    </rPh>
    <rPh sb="132" eb="134">
      <t>ショウライ</t>
    </rPh>
    <rPh sb="135" eb="137">
      <t>ジンコウ</t>
    </rPh>
    <rPh sb="137" eb="139">
      <t>ゲンショウ</t>
    </rPh>
    <rPh sb="140" eb="142">
      <t>ミス</t>
    </rPh>
    <rPh sb="143" eb="145">
      <t>コウシン</t>
    </rPh>
    <rPh sb="145" eb="147">
      <t>トウシ</t>
    </rPh>
    <rPh sb="148" eb="149">
      <t>ア</t>
    </rPh>
    <rPh sb="151" eb="153">
      <t>ザイゲン</t>
    </rPh>
    <rPh sb="154" eb="156">
      <t>カクホ</t>
    </rPh>
    <rPh sb="160" eb="162">
      <t>ヒツヨウ</t>
    </rPh>
    <phoneticPr fontId="4"/>
  </si>
  <si>
    <t>①収益的収支比率は、過疎化が進んでいる地域のため、使用料収入の増加が見込めない状況であり、更なる経営改善が必要である。
④企業債残高対事業規模比率は、建設事業が終了し、企業債残高は毎年減少しているが、一般会計繰入金に頼っていることから、使用料収入で賄えるよう使用料改定を視野に入れた経営改善に取り組む必要がある。
⑤経費回収率は、過疎化により使用料収入の増加が見込めず、修繕費も増加傾向にあるため、引き続き経費節減に努め、使用料改定を視野に入れた経営改善に取り組む必要がある。
⑥汚水処理原価について、施設の老朽化に伴う改修費用等の増加により、類似団体より高い状況になっている。今後も有収水量の減少に伴い、汚水処理原価が高い数値で推移するものと考えられる。
⑦施設利用率について、過疎化が進んでいる地域のため、有収水量も減少傾向で、類似団体よりも低い状況となっている。今後も有収水量の大幅な増加は見込めないことから、施設のダウンサイジングや広域化・共同化による経営改善を行う必要がある。
⑧水洗化率について、過疎化による処理区域内人口の減少に伴い、接続人口も減少しており、水洗化率向上の余地は少ない。</t>
    <rPh sb="10" eb="13">
      <t>カソカ</t>
    </rPh>
    <rPh sb="14" eb="15">
      <t>スス</t>
    </rPh>
    <rPh sb="19" eb="21">
      <t>チイキ</t>
    </rPh>
    <rPh sb="25" eb="28">
      <t>シヨウリョウ</t>
    </rPh>
    <rPh sb="28" eb="30">
      <t>シュウニュウ</t>
    </rPh>
    <rPh sb="39" eb="41">
      <t>ジョウキョウ</t>
    </rPh>
    <rPh sb="75" eb="77">
      <t>ケンセツ</t>
    </rPh>
    <rPh sb="77" eb="79">
      <t>ジギョウ</t>
    </rPh>
    <rPh sb="80" eb="82">
      <t>シュウリョウ</t>
    </rPh>
    <rPh sb="84" eb="86">
      <t>キギョウ</t>
    </rPh>
    <rPh sb="86" eb="87">
      <t>サイ</t>
    </rPh>
    <rPh sb="87" eb="89">
      <t>ザンダカ</t>
    </rPh>
    <rPh sb="90" eb="92">
      <t>マイトシ</t>
    </rPh>
    <rPh sb="92" eb="94">
      <t>ゲンショウ</t>
    </rPh>
    <rPh sb="100" eb="102">
      <t>イッパン</t>
    </rPh>
    <rPh sb="102" eb="104">
      <t>カイケイ</t>
    </rPh>
    <rPh sb="104" eb="106">
      <t>クリイ</t>
    </rPh>
    <rPh sb="106" eb="107">
      <t>キン</t>
    </rPh>
    <rPh sb="108" eb="109">
      <t>タヨ</t>
    </rPh>
    <rPh sb="118" eb="121">
      <t>シヨウリョウ</t>
    </rPh>
    <rPh sb="121" eb="123">
      <t>シュウニュウ</t>
    </rPh>
    <rPh sb="124" eb="125">
      <t>マカナ</t>
    </rPh>
    <rPh sb="129" eb="132">
      <t>シヨウリョウ</t>
    </rPh>
    <rPh sb="132" eb="134">
      <t>カイテイ</t>
    </rPh>
    <rPh sb="135" eb="137">
      <t>シヤ</t>
    </rPh>
    <rPh sb="138" eb="139">
      <t>イ</t>
    </rPh>
    <rPh sb="141" eb="143">
      <t>ケイエイ</t>
    </rPh>
    <rPh sb="143" eb="145">
      <t>カイゼン</t>
    </rPh>
    <rPh sb="146" eb="147">
      <t>ト</t>
    </rPh>
    <rPh sb="148" eb="149">
      <t>ク</t>
    </rPh>
    <rPh sb="150" eb="152">
      <t>ヒツヨウ</t>
    </rPh>
    <rPh sb="165" eb="168">
      <t>カソカ</t>
    </rPh>
    <rPh sb="171" eb="174">
      <t>シヨウリョウ</t>
    </rPh>
    <rPh sb="174" eb="176">
      <t>シュウニュウ</t>
    </rPh>
    <rPh sb="177" eb="179">
      <t>ゾウカ</t>
    </rPh>
    <rPh sb="180" eb="182">
      <t>ミコ</t>
    </rPh>
    <rPh sb="185" eb="188">
      <t>シュウゼンヒ</t>
    </rPh>
    <rPh sb="189" eb="191">
      <t>ゾウカ</t>
    </rPh>
    <rPh sb="191" eb="193">
      <t>ケイコウ</t>
    </rPh>
    <rPh sb="199" eb="200">
      <t>ヒ</t>
    </rPh>
    <rPh sb="201" eb="202">
      <t>ツヅ</t>
    </rPh>
    <rPh sb="203" eb="205">
      <t>ケイヒ</t>
    </rPh>
    <rPh sb="205" eb="207">
      <t>セツゲン</t>
    </rPh>
    <rPh sb="208" eb="209">
      <t>ツト</t>
    </rPh>
    <rPh sb="251" eb="253">
      <t>シセツ</t>
    </rPh>
    <rPh sb="254" eb="257">
      <t>ロウキュウカ</t>
    </rPh>
    <rPh sb="258" eb="259">
      <t>トモナ</t>
    </rPh>
    <rPh sb="260" eb="262">
      <t>カイシュウ</t>
    </rPh>
    <rPh sb="262" eb="264">
      <t>ヒヨウ</t>
    </rPh>
    <rPh sb="264" eb="265">
      <t>トウ</t>
    </rPh>
    <rPh sb="266" eb="268">
      <t>ゾウカ</t>
    </rPh>
    <rPh sb="272" eb="274">
      <t>ルイジ</t>
    </rPh>
    <rPh sb="274" eb="276">
      <t>ダンタイ</t>
    </rPh>
    <rPh sb="278" eb="279">
      <t>タカ</t>
    </rPh>
    <rPh sb="280" eb="282">
      <t>ジョウキョウ</t>
    </rPh>
    <rPh sb="289" eb="291">
      <t>コンゴ</t>
    </rPh>
    <rPh sb="292" eb="294">
      <t>ユウシュウ</t>
    </rPh>
    <rPh sb="294" eb="296">
      <t>スイリョウ</t>
    </rPh>
    <rPh sb="297" eb="299">
      <t>ゲンショウ</t>
    </rPh>
    <rPh sb="300" eb="301">
      <t>トモナ</t>
    </rPh>
    <rPh sb="303" eb="305">
      <t>オスイ</t>
    </rPh>
    <rPh sb="305" eb="307">
      <t>ショリ</t>
    </rPh>
    <rPh sb="307" eb="309">
      <t>ゲンカ</t>
    </rPh>
    <rPh sb="310" eb="311">
      <t>タカ</t>
    </rPh>
    <rPh sb="312" eb="314">
      <t>スウチ</t>
    </rPh>
    <rPh sb="315" eb="317">
      <t>スイイ</t>
    </rPh>
    <rPh sb="322" eb="323">
      <t>カンガ</t>
    </rPh>
    <rPh sb="340" eb="343">
      <t>カソカ</t>
    </rPh>
    <rPh sb="344" eb="345">
      <t>スス</t>
    </rPh>
    <rPh sb="349" eb="351">
      <t>チイキ</t>
    </rPh>
    <rPh sb="355" eb="357">
      <t>ユウシュウ</t>
    </rPh>
    <rPh sb="357" eb="359">
      <t>スイリョウ</t>
    </rPh>
    <rPh sb="360" eb="362">
      <t>ゲンショウ</t>
    </rPh>
    <rPh sb="362" eb="364">
      <t>ケイコウ</t>
    </rPh>
    <rPh sb="366" eb="368">
      <t>ルイジ</t>
    </rPh>
    <rPh sb="368" eb="370">
      <t>ダンタイ</t>
    </rPh>
    <rPh sb="373" eb="374">
      <t>ヒク</t>
    </rPh>
    <rPh sb="375" eb="377">
      <t>ジョウキョウ</t>
    </rPh>
    <rPh sb="384" eb="386">
      <t>コンゴ</t>
    </rPh>
    <rPh sb="387" eb="389">
      <t>ユウシュウ</t>
    </rPh>
    <rPh sb="389" eb="391">
      <t>スイリョウ</t>
    </rPh>
    <rPh sb="392" eb="394">
      <t>オオハバ</t>
    </rPh>
    <rPh sb="395" eb="397">
      <t>ゾウカ</t>
    </rPh>
    <rPh sb="408" eb="410">
      <t>シセツ</t>
    </rPh>
    <rPh sb="420" eb="423">
      <t>コウイキカ</t>
    </rPh>
    <rPh sb="424" eb="427">
      <t>キョウドウカ</t>
    </rPh>
    <rPh sb="430" eb="432">
      <t>ケイエイ</t>
    </rPh>
    <rPh sb="432" eb="434">
      <t>カイゼン</t>
    </rPh>
    <rPh sb="435" eb="436">
      <t>オコナ</t>
    </rPh>
    <rPh sb="437" eb="439">
      <t>ヒツヨウ</t>
    </rPh>
    <rPh sb="454" eb="457">
      <t>カソカ</t>
    </rPh>
    <rPh sb="460" eb="462">
      <t>ショリ</t>
    </rPh>
    <rPh sb="462" eb="465">
      <t>クイキナイ</t>
    </rPh>
    <rPh sb="465" eb="467">
      <t>ジンコウ</t>
    </rPh>
    <rPh sb="468" eb="470">
      <t>ゲンショウ</t>
    </rPh>
    <rPh sb="471" eb="472">
      <t>トモナ</t>
    </rPh>
    <rPh sb="474" eb="476">
      <t>セツゾク</t>
    </rPh>
    <rPh sb="476" eb="478">
      <t>ジンコウ</t>
    </rPh>
    <rPh sb="479" eb="481">
      <t>ゲンショウ</t>
    </rPh>
    <rPh sb="486" eb="489">
      <t>スイセンカ</t>
    </rPh>
    <rPh sb="489" eb="490">
      <t>リツ</t>
    </rPh>
    <rPh sb="490" eb="492">
      <t>コウジョウ</t>
    </rPh>
    <rPh sb="493" eb="495">
      <t>ヨチ</t>
    </rPh>
    <rPh sb="496" eb="497">
      <t>スク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</si>
</sst>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6A-4E4F-925F-FF5FB67C28F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DF6A-4E4F-925F-FF5FB67C28F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39.799999999999997</c:v>
                </c:pt>
                <c:pt idx="1">
                  <c:v>38.04</c:v>
                </c:pt>
                <c:pt idx="2">
                  <c:v>37.28</c:v>
                </c:pt>
                <c:pt idx="3">
                  <c:v>36.78</c:v>
                </c:pt>
                <c:pt idx="4">
                  <c:v>30.73</c:v>
                </c:pt>
              </c:numCache>
            </c:numRef>
          </c:val>
          <c:extLst>
            <c:ext xmlns:c16="http://schemas.microsoft.com/office/drawing/2014/chart" uri="{C3380CC4-5D6E-409C-BE32-E72D297353CC}">
              <c16:uniqueId val="{00000000-C7B9-493C-A083-747E5DBF64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C7B9-493C-A083-747E5DBF64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88.23</c:v>
                </c:pt>
                <c:pt idx="1">
                  <c:v>84.14</c:v>
                </c:pt>
                <c:pt idx="2">
                  <c:v>83.71</c:v>
                </c:pt>
                <c:pt idx="3">
                  <c:v>85.34</c:v>
                </c:pt>
                <c:pt idx="4">
                  <c:v>85.12</c:v>
                </c:pt>
              </c:numCache>
            </c:numRef>
          </c:val>
          <c:extLst>
            <c:ext xmlns:c16="http://schemas.microsoft.com/office/drawing/2014/chart" uri="{C3380CC4-5D6E-409C-BE32-E72D297353CC}">
              <c16:uniqueId val="{00000000-5EB6-47D5-8A5A-9AC48125474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5EB6-47D5-8A5A-9AC48125474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92.36</c:v>
                </c:pt>
                <c:pt idx="1">
                  <c:v>100.2</c:v>
                </c:pt>
                <c:pt idx="2">
                  <c:v>101.42</c:v>
                </c:pt>
                <c:pt idx="3">
                  <c:v>105.02</c:v>
                </c:pt>
                <c:pt idx="4">
                  <c:v>92</c:v>
                </c:pt>
              </c:numCache>
            </c:numRef>
          </c:val>
          <c:extLst>
            <c:ext xmlns:c16="http://schemas.microsoft.com/office/drawing/2014/chart" uri="{C3380CC4-5D6E-409C-BE32-E72D297353CC}">
              <c16:uniqueId val="{00000000-2FF1-49D8-8497-81E9725487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F1-49D8-8497-81E9725487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AC-48C9-B249-19D7929D440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AC-48C9-B249-19D7929D440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07-4494-990D-AF122CFD7C4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07-4494-990D-AF122CFD7C4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27-40D2-8500-EDE3532313A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27-40D2-8500-EDE3532313A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44-4F25-8C73-82DDA301A53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44-4F25-8C73-82DDA301A53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DD-43D3-B54D-5F14858EBE1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93DD-43D3-B54D-5F14858EBE1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19.57</c:v>
                </c:pt>
                <c:pt idx="1">
                  <c:v>20.87</c:v>
                </c:pt>
                <c:pt idx="2">
                  <c:v>22.01</c:v>
                </c:pt>
                <c:pt idx="3">
                  <c:v>21.76</c:v>
                </c:pt>
                <c:pt idx="4">
                  <c:v>18.43</c:v>
                </c:pt>
              </c:numCache>
            </c:numRef>
          </c:val>
          <c:extLst>
            <c:ext xmlns:c16="http://schemas.microsoft.com/office/drawing/2014/chart" uri="{C3380CC4-5D6E-409C-BE32-E72D297353CC}">
              <c16:uniqueId val="{00000000-7D7C-4FBF-85E5-2F1DFF68015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7D7C-4FBF-85E5-2F1DFF68015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636.05999999999995</c:v>
                </c:pt>
                <c:pt idx="1">
                  <c:v>596.62</c:v>
                </c:pt>
                <c:pt idx="2">
                  <c:v>591.55999999999995</c:v>
                </c:pt>
                <c:pt idx="3">
                  <c:v>589.74</c:v>
                </c:pt>
                <c:pt idx="4">
                  <c:v>695.95</c:v>
                </c:pt>
              </c:numCache>
            </c:numRef>
          </c:val>
          <c:extLst>
            <c:ext xmlns:c16="http://schemas.microsoft.com/office/drawing/2014/chart" uri="{C3380CC4-5D6E-409C-BE32-E72D297353CC}">
              <c16:uniqueId val="{00000000-F003-4364-ADD3-F9C7C93CCC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F003-4364-ADD3-F9C7C93CCC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みどり市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49768</v>
      </c>
      <c r="AM8" s="45"/>
      <c r="AN8" s="45"/>
      <c r="AO8" s="45"/>
      <c r="AP8" s="45"/>
      <c r="AQ8" s="45"/>
      <c r="AR8" s="45"/>
      <c r="AS8" s="45"/>
      <c r="AT8" s="46">
        <f>データ!T6</f>
        <v>208.42</v>
      </c>
      <c r="AU8" s="46"/>
      <c r="AV8" s="46"/>
      <c r="AW8" s="46"/>
      <c r="AX8" s="46"/>
      <c r="AY8" s="46"/>
      <c r="AZ8" s="46"/>
      <c r="BA8" s="46"/>
      <c r="BB8" s="46">
        <f>データ!U6</f>
        <v>238.79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1.56</v>
      </c>
      <c r="Q10" s="46"/>
      <c r="R10" s="46"/>
      <c r="S10" s="46"/>
      <c r="T10" s="46"/>
      <c r="U10" s="46"/>
      <c r="V10" s="46"/>
      <c r="W10" s="46">
        <f>データ!Q6</f>
        <v>99.69</v>
      </c>
      <c r="X10" s="46"/>
      <c r="Y10" s="46"/>
      <c r="Z10" s="46"/>
      <c r="AA10" s="46"/>
      <c r="AB10" s="46"/>
      <c r="AC10" s="46"/>
      <c r="AD10" s="45">
        <f>データ!R6</f>
        <v>2310</v>
      </c>
      <c r="AE10" s="45"/>
      <c r="AF10" s="45"/>
      <c r="AG10" s="45"/>
      <c r="AH10" s="45"/>
      <c r="AI10" s="45"/>
      <c r="AJ10" s="45"/>
      <c r="AK10" s="2"/>
      <c r="AL10" s="45">
        <f>データ!V6</f>
        <v>773</v>
      </c>
      <c r="AM10" s="45"/>
      <c r="AN10" s="45"/>
      <c r="AO10" s="45"/>
      <c r="AP10" s="45"/>
      <c r="AQ10" s="45"/>
      <c r="AR10" s="45"/>
      <c r="AS10" s="45"/>
      <c r="AT10" s="46">
        <f>データ!W6</f>
        <v>0.42</v>
      </c>
      <c r="AU10" s="46"/>
      <c r="AV10" s="46"/>
      <c r="AW10" s="46"/>
      <c r="AX10" s="46"/>
      <c r="AY10" s="46"/>
      <c r="AZ10" s="46"/>
      <c r="BA10" s="46"/>
      <c r="BB10" s="46">
        <f>データ!X6</f>
        <v>1840.48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121</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43</v>
      </c>
      <c r="O86" s="12" t="str">
        <f>データ!EO6</f>
        <v>【0.03】</v>
      </c>
    </row>
  </sheetData>
  <sheetProtection algorithmName="SHA-512" hashValue="jwbjDjQV+XDF5pcS6Nj5b9+id2YVOYoRPYV36WxXoAAoRMPqnUc5fycaYjAWeNdXwSLxhPpEjms3koYLjBmibQ==" saltValue="tRsSfqhboClrFDOX0wYYu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102121</v>
      </c>
      <c r="D6" s="19">
        <f t="shared" si="3"/>
        <v>47</v>
      </c>
      <c r="E6" s="19">
        <f t="shared" si="3"/>
        <v>17</v>
      </c>
      <c r="F6" s="19">
        <f t="shared" si="3"/>
        <v>5</v>
      </c>
      <c r="G6" s="19">
        <f t="shared" si="3"/>
        <v>0</v>
      </c>
      <c r="H6" s="19" t="str">
        <f t="shared" si="3"/>
        <v>群馬県　みどり市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1.56</v>
      </c>
      <c r="Q6" s="20">
        <f t="shared" si="3"/>
        <v>99.69</v>
      </c>
      <c r="R6" s="20">
        <f t="shared" si="3"/>
        <v>2310</v>
      </c>
      <c r="S6" s="20">
        <f t="shared" si="3"/>
        <v>49768</v>
      </c>
      <c r="T6" s="20">
        <f t="shared" si="3"/>
        <v>208.42</v>
      </c>
      <c r="U6" s="20">
        <f t="shared" si="3"/>
        <v>238.79</v>
      </c>
      <c r="V6" s="20">
        <f t="shared" si="3"/>
        <v>773</v>
      </c>
      <c r="W6" s="20">
        <f t="shared" si="3"/>
        <v>0.42</v>
      </c>
      <c r="X6" s="20">
        <f t="shared" si="3"/>
        <v>1840.48</v>
      </c>
      <c r="Y6" s="21">
        <f>IF(Y7="",NA(),Y7)</f>
        <v>92.36</v>
      </c>
      <c r="Z6" s="21">
        <f t="shared" ref="Z6:AH6" si="4">IF(Z7="",NA(),Z7)</f>
        <v>100.2</v>
      </c>
      <c r="AA6" s="21">
        <f t="shared" si="4"/>
        <v>101.42</v>
      </c>
      <c r="AB6" s="21">
        <f t="shared" si="4"/>
        <v>105.02</v>
      </c>
      <c r="AC6" s="21">
        <f t="shared" si="4"/>
        <v>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19.57</v>
      </c>
      <c r="BR6" s="21">
        <f t="shared" ref="BR6:BZ6" si="8">IF(BR7="",NA(),BR7)</f>
        <v>20.87</v>
      </c>
      <c r="BS6" s="21">
        <f t="shared" si="8"/>
        <v>22.01</v>
      </c>
      <c r="BT6" s="21">
        <f t="shared" si="8"/>
        <v>21.76</v>
      </c>
      <c r="BU6" s="21">
        <f t="shared" si="8"/>
        <v>18.43</v>
      </c>
      <c r="BV6" s="21">
        <f t="shared" si="8"/>
        <v>59.8</v>
      </c>
      <c r="BW6" s="21">
        <f t="shared" si="8"/>
        <v>57.77</v>
      </c>
      <c r="BX6" s="21">
        <f t="shared" si="8"/>
        <v>57.31</v>
      </c>
      <c r="BY6" s="21">
        <f t="shared" si="8"/>
        <v>57.08</v>
      </c>
      <c r="BZ6" s="21">
        <f t="shared" si="8"/>
        <v>56.26</v>
      </c>
      <c r="CA6" s="20" t="str">
        <f>IF(CA7="","",IF(CA7="-","【-】","【"&amp;SUBSTITUTE(TEXT(CA7,"#,##0.00"),"-","△")&amp;"】"))</f>
        <v>【60.65】</v>
      </c>
      <c r="CB6" s="21">
        <f>IF(CB7="",NA(),CB7)</f>
        <v>636.05999999999995</v>
      </c>
      <c r="CC6" s="21">
        <f t="shared" ref="CC6:CK6" si="9">IF(CC7="",NA(),CC7)</f>
        <v>596.62</v>
      </c>
      <c r="CD6" s="21">
        <f t="shared" si="9"/>
        <v>591.55999999999995</v>
      </c>
      <c r="CE6" s="21">
        <f t="shared" si="9"/>
        <v>589.74</v>
      </c>
      <c r="CF6" s="21">
        <f t="shared" si="9"/>
        <v>695.95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39.799999999999997</v>
      </c>
      <c r="CN6" s="21">
        <f t="shared" ref="CN6:CV6" si="10">IF(CN7="",NA(),CN7)</f>
        <v>38.04</v>
      </c>
      <c r="CO6" s="21">
        <f t="shared" si="10"/>
        <v>37.28</v>
      </c>
      <c r="CP6" s="21">
        <f t="shared" si="10"/>
        <v>36.78</v>
      </c>
      <c r="CQ6" s="21">
        <f t="shared" si="10"/>
        <v>30.73</v>
      </c>
      <c r="CR6" s="21">
        <f t="shared" si="10"/>
        <v>51.75</v>
      </c>
      <c r="CS6" s="21">
        <f t="shared" si="10"/>
        <v>50.68</v>
      </c>
      <c r="CT6" s="21">
        <f t="shared" si="10"/>
        <v>50.14</v>
      </c>
      <c r="CU6" s="21">
        <f t="shared" si="10"/>
        <v>54.83</v>
      </c>
      <c r="CV6" s="21">
        <f t="shared" si="10"/>
        <v>66.53</v>
      </c>
      <c r="CW6" s="20" t="str">
        <f>IF(CW7="","",IF(CW7="-","【-】","【"&amp;SUBSTITUTE(TEXT(CW7,"#,##0.00"),"-","△")&amp;"】"))</f>
        <v>【61.14】</v>
      </c>
      <c r="CX6" s="21">
        <f>IF(CX7="",NA(),CX7)</f>
        <v>88.23</v>
      </c>
      <c r="CY6" s="21">
        <f t="shared" ref="CY6:DG6" si="11">IF(CY7="",NA(),CY7)</f>
        <v>84.14</v>
      </c>
      <c r="CZ6" s="21">
        <f t="shared" si="11"/>
        <v>83.71</v>
      </c>
      <c r="DA6" s="21">
        <f t="shared" si="11"/>
        <v>85.34</v>
      </c>
      <c r="DB6" s="21">
        <f t="shared" si="11"/>
        <v>85.12</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102121</v>
      </c>
      <c r="D7" s="23">
        <v>47</v>
      </c>
      <c r="E7" s="23">
        <v>17</v>
      </c>
      <c r="F7" s="23">
        <v>5</v>
      </c>
      <c r="G7" s="23">
        <v>0</v>
      </c>
      <c r="H7" s="23" t="s">
        <v>99</v>
      </c>
      <c r="I7" s="23" t="s">
        <v>100</v>
      </c>
      <c r="J7" s="23" t="s">
        <v>101</v>
      </c>
      <c r="K7" s="23" t="s">
        <v>102</v>
      </c>
      <c r="L7" s="23" t="s">
        <v>103</v>
      </c>
      <c r="M7" s="23" t="s">
        <v>104</v>
      </c>
      <c r="N7" s="24" t="s">
        <v>105</v>
      </c>
      <c r="O7" s="24" t="s">
        <v>106</v>
      </c>
      <c r="P7" s="24">
        <v>1.56</v>
      </c>
      <c r="Q7" s="24">
        <v>99.69</v>
      </c>
      <c r="R7" s="24">
        <v>2310</v>
      </c>
      <c r="S7" s="24">
        <v>49768</v>
      </c>
      <c r="T7" s="24">
        <v>208.42</v>
      </c>
      <c r="U7" s="24">
        <v>238.79</v>
      </c>
      <c r="V7" s="24">
        <v>773</v>
      </c>
      <c r="W7" s="24">
        <v>0.42</v>
      </c>
      <c r="X7" s="24">
        <v>1840.48</v>
      </c>
      <c r="Y7" s="24">
        <v>92.36</v>
      </c>
      <c r="Z7" s="24">
        <v>100.2</v>
      </c>
      <c r="AA7" s="24">
        <v>101.42</v>
      </c>
      <c r="AB7" s="24">
        <v>105.02</v>
      </c>
      <c r="AC7" s="24">
        <v>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19.57</v>
      </c>
      <c r="BR7" s="24">
        <v>20.87</v>
      </c>
      <c r="BS7" s="24">
        <v>22.01</v>
      </c>
      <c r="BT7" s="24">
        <v>21.76</v>
      </c>
      <c r="BU7" s="24">
        <v>18.43</v>
      </c>
      <c r="BV7" s="24">
        <v>59.8</v>
      </c>
      <c r="BW7" s="24">
        <v>57.77</v>
      </c>
      <c r="BX7" s="24">
        <v>57.31</v>
      </c>
      <c r="BY7" s="24">
        <v>57.08</v>
      </c>
      <c r="BZ7" s="24">
        <v>56.26</v>
      </c>
      <c r="CA7" s="24">
        <v>60.65</v>
      </c>
      <c r="CB7" s="24">
        <v>636.05999999999995</v>
      </c>
      <c r="CC7" s="24">
        <v>596.62</v>
      </c>
      <c r="CD7" s="24">
        <v>591.55999999999995</v>
      </c>
      <c r="CE7" s="24">
        <v>589.74</v>
      </c>
      <c r="CF7" s="24">
        <v>695.95</v>
      </c>
      <c r="CG7" s="24">
        <v>263.76</v>
      </c>
      <c r="CH7" s="24">
        <v>274.35000000000002</v>
      </c>
      <c r="CI7" s="24">
        <v>273.52</v>
      </c>
      <c r="CJ7" s="24">
        <v>274.99</v>
      </c>
      <c r="CK7" s="24">
        <v>282.08999999999997</v>
      </c>
      <c r="CL7" s="24">
        <v>256.97000000000003</v>
      </c>
      <c r="CM7" s="24">
        <v>39.799999999999997</v>
      </c>
      <c r="CN7" s="24">
        <v>38.04</v>
      </c>
      <c r="CO7" s="24">
        <v>37.28</v>
      </c>
      <c r="CP7" s="24">
        <v>36.78</v>
      </c>
      <c r="CQ7" s="24">
        <v>30.73</v>
      </c>
      <c r="CR7" s="24">
        <v>51.75</v>
      </c>
      <c r="CS7" s="24">
        <v>50.68</v>
      </c>
      <c r="CT7" s="24">
        <v>50.14</v>
      </c>
      <c r="CU7" s="24">
        <v>54.83</v>
      </c>
      <c r="CV7" s="24">
        <v>66.53</v>
      </c>
      <c r="CW7" s="24">
        <v>61.14</v>
      </c>
      <c r="CX7" s="24">
        <v>88.23</v>
      </c>
      <c r="CY7" s="24">
        <v>84.14</v>
      </c>
      <c r="CZ7" s="24">
        <v>83.71</v>
      </c>
      <c r="DA7" s="24">
        <v>85.34</v>
      </c>
      <c r="DB7" s="24">
        <v>85.12</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115</v>
      </c>
      <c r="D13" t="s">
        <v>116</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2023-01-19T13:58:47Z</cp:lastPrinted>
  <dcterms:created xsi:type="dcterms:W3CDTF">2023-01-13T00:00:40Z</dcterms:created>
  <dcterms:modified xsi:type="dcterms:W3CDTF">2023-02-02T23:57:17Z</dcterms:modified>
  <cp:category/>
</cp:coreProperties>
</file>