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10.1.36.23\地方債係\210-公営企業決算調査\07経営比較分析表\R04（R3決算）\06 確認済みファイル（HP掲載用）\13 榛東村●□■▲\"/>
    </mc:Choice>
  </mc:AlternateContent>
  <xr:revisionPtr revIDLastSave="0" documentId="13_ncr:1_{DD6FB1DE-46C5-4079-9DE0-DAEE5D699488}" xr6:coauthVersionLast="36" xr6:coauthVersionMax="36" xr10:uidLastSave="{00000000-0000-0000-0000-000000000000}"/>
  <workbookProtection workbookAlgorithmName="SHA-512" workbookHashValue="jFogllLv0S94a+/zhB4BtmCVbLF3y1KjrSbv3PU0x8XPIBXFUIZLON4H2jpRvqpEiVzBF6GCZkb/5nIgujzxKw==" workbookSaltValue="EixoyEfmGIGConuM7rOuIw==" workbookSpinCount="100000" lockStructure="1"/>
  <bookViews>
    <workbookView xWindow="0" yWindow="0" windowWidth="19200" windowHeight="68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6" i="4"/>
  <c r="AT10" i="4"/>
  <c r="AL10" i="4"/>
  <c r="AL8" i="4"/>
  <c r="P8" i="4"/>
  <c r="I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<sst xmlns="http://schemas.openxmlformats.org/spreadsheetml/2006/main" count="236" uniqueCount="119">
  <si>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</si>
  <si>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</si>
  <si>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</si>
  <si>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</si>
  <si>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</si>
  <si>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</si>
  <si>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</si>
  <si>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</si>
  <si>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</si>
  <si>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</si>
  <si>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</si>
  <si>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</si>
  <si>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</si>
  <si>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</si>
  <si>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</si>
  <si>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</si>
  <si>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</si>
  <si>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</si>
  <si>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</si>
  <si>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</si>
  <si>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</si>
  <si>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</si>
  <si>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</si>
  <si>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</si>
  <si>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</si>
  <si>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</si>
  <si>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</si>
  <si>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</si>
  <si>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</si>
  <si>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</si>
  <si>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</si>
  <si>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</si>
  <si>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</si>
  <si>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</si>
  <si>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</si>
  <si>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</si>
  <si>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</si>
  <si>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</si>
  <si>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</si>
  <si>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</si>
  <si>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</si>
  <si>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</si>
  <si>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</si>
  <si>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</si>
  <si>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</si>
  <si>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</si>
  <si>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</si>
  <si>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</si>
  <si>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</si>
  <si>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</si>
  <si>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</si>
  <si>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</si>
  <si>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</si>
  <si>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</si>
  <si>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</si>
  <si>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</si>
  <si>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</si>
  <si>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</si>
  <si>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</si>
  <si>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</si>
  <si>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</si>
  <si>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</si>
  <si>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</si>
  <si>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</si>
  <si>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</si>
  <si>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</si>
  <si>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</si>
  <si>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</si>
  <si>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</si>
  <si>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</si>
  <si>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</si>
  <si>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</si>
  <si>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</si>
  <si>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</si>
  <si>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</si>
  <si>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</si>
  <si>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</si>
  <si>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</si>
  <si>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</si>
  <si>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</si>
  <si>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</si>
  <si>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</si>
  <si>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</si>
  <si>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</si>
  <si>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</si>
  <si>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</si>
  <si>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</si>
  <si>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</si>
  <si>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</si>
  <si>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</si>
  <si>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</si>
  <si>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</si>
  <si>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</si>
  <si>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</si>
  <si>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</si>
  <si>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</si>
  <si>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</si>
  <si>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</si>
  <si>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榛東村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</si>
  <si>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</si>
  <si>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</si>
  <si>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</si>
  <si>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</si>
  <si>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</si>
  <si>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</si>
  <si>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</si>
  <si>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</si>
  <si>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</si>
  <si>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</si>
  <si>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</si>
  <si>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</si>
  <si>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</si>
  <si>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</si>
  <si>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</si>
  <si>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</si>
  <si>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</si>
  <si>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長岡地区処理場については平成２８年度に機能診断及び最適整備構想の策定を実施し、広馬場地区については令和元年度の業務委託により作成した。
　令和２年度において、長岡地区のばっ気攪拌装置の老朽化が進んでいたため、機能強化事業により散気装置への交換を行った。
　管渠改善については、長岡の供用開始が平成17年度、広馬場が平成23年度のため、まだ行っていない。</t>
    <rPh sb="70" eb="72">
      <t>レイワ</t>
    </rPh>
    <rPh sb="73" eb="75">
      <t>ネンド</t>
    </rPh>
    <phoneticPr fontId="4"/>
  </si>
  <si>
    <r>
      <t>　管渠整備は完了しており、現在は接続率（水洗化率）の向上に主眼を置いている。また、施設の老朽化に伴う維持管理費の増大も懸念されるため、施設の適切な維持管理や使用料の見直し、繰入金等の問題についても総合的に検</t>
    </r>
    <r>
      <rPr>
        <sz val="11"/>
        <rFont val="ＭＳ ゴシック"/>
        <family val="3"/>
        <charset val="128"/>
      </rPr>
      <t>討し、法適用後においても事業の安定確保に努める。</t>
    </r>
    <rPh sb="108" eb="109">
      <t>ヨウ</t>
    </rPh>
    <rPh sb="109" eb="110">
      <t>ゴ</t>
    </rPh>
    <phoneticPr fontId="4"/>
  </si>
  <si>
    <r>
      <t>　維持管理費を使用料で賄えないため、一般会計からの繰入金により経営を維持している。企業債残高対事業規模比率についても、企業債残高を全額一般会計負担分としている。
　処理施設の老朽化に伴い、施設更新・電気代等の維持管理費が増加しており、経費回収率は平均を上回ってはいるが、約6割となっている。汚水処理原価も維持管理費の増加の影響を受けると考えられ、施設利用率・水洗化率共に平均を下回るため、接続率の向上・使用料の見直しについて検討し、事業の安定確保に努める必要がある。
　令和４年度から法適用となり、</t>
    </r>
    <r>
      <rPr>
        <sz val="11"/>
        <rFont val="ＭＳ ゴシック"/>
        <family val="3"/>
        <charset val="128"/>
      </rPr>
      <t>さらなる経営の健全化を推進していく。</t>
    </r>
    <r>
      <rPr>
        <sz val="11"/>
        <color theme="1"/>
        <rFont val="ＭＳ ゴシック"/>
        <family val="3"/>
        <charset val="128"/>
      </rPr>
      <t xml:space="preserve">
　収益的収支比率の増加については、公営企業会計への移行に伴う打ち切り決算により発生した未収金に対し、同じく発生した未払金の額が多かったためと考えられる。</t>
    </r>
    <rPh sb="279" eb="281">
      <t>ゾウカ</t>
    </rPh>
    <rPh sb="287" eb="289">
      <t>コウエイ</t>
    </rPh>
    <rPh sb="289" eb="291">
      <t>キギョウ</t>
    </rPh>
    <rPh sb="291" eb="293">
      <t>カイケイ</t>
    </rPh>
    <rPh sb="295" eb="297">
      <t>イコウ</t>
    </rPh>
    <rPh sb="298" eb="299">
      <t>トモナ</t>
    </rPh>
    <rPh sb="300" eb="301">
      <t>ウ</t>
    </rPh>
    <rPh sb="302" eb="303">
      <t>キ</t>
    </rPh>
    <rPh sb="304" eb="306">
      <t>ケッサン</t>
    </rPh>
    <rPh sb="309" eb="311">
      <t>ハッセイ</t>
    </rPh>
    <rPh sb="313" eb="316">
      <t>ミシュウキン</t>
    </rPh>
    <rPh sb="317" eb="318">
      <t>タイ</t>
    </rPh>
    <rPh sb="320" eb="321">
      <t>オナ</t>
    </rPh>
    <rPh sb="323" eb="325">
      <t>ハッセイ</t>
    </rPh>
    <rPh sb="327" eb="329">
      <t>ミバラ</t>
    </rPh>
    <rPh sb="329" eb="330">
      <t>キン</t>
    </rPh>
    <rPh sb="331" eb="332">
      <t>ガク</t>
    </rPh>
    <rPh sb="333" eb="334">
      <t>オオ</t>
    </rPh>
    <rPh sb="340" eb="341">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</si>
</sst>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1B5-438B-B749-A60544CC68F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0.04</c:v>
                </c:pt>
                <c:pt idx="2" formatCode="#,##0.00;&quot;△&quot;#,##0.00">
                  <c:v>0</c:v>
                </c:pt>
                <c:pt idx="3">
                  <c:v>0.25</c:v>
                </c:pt>
                <c:pt idx="4">
                  <c:v>0.05</c:v>
                </c:pt>
              </c:numCache>
            </c:numRef>
          </c:val>
          <c:smooth val="0"/>
          <c:extLst>
            <c:ext xmlns:c16="http://schemas.microsoft.com/office/drawing/2014/chart" uri="{C3380CC4-5D6E-409C-BE32-E72D297353CC}">
              <c16:uniqueId val="{00000001-21B5-438B-B749-A60544CC68F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41.11</c:v>
                </c:pt>
                <c:pt idx="1">
                  <c:v>40.51</c:v>
                </c:pt>
                <c:pt idx="2">
                  <c:v>41.56</c:v>
                </c:pt>
                <c:pt idx="3">
                  <c:v>39.9</c:v>
                </c:pt>
                <c:pt idx="4">
                  <c:v>40.119999999999997</c:v>
                </c:pt>
              </c:numCache>
            </c:numRef>
          </c:val>
          <c:extLst>
            <c:ext xmlns:c16="http://schemas.microsoft.com/office/drawing/2014/chart" uri="{C3380CC4-5D6E-409C-BE32-E72D297353CC}">
              <c16:uniqueId val="{00000000-689F-4124-8CA1-B679CC9C326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40.93</c:v>
                </c:pt>
                <c:pt idx="1">
                  <c:v>43.38</c:v>
                </c:pt>
                <c:pt idx="2">
                  <c:v>42.33</c:v>
                </c:pt>
                <c:pt idx="3">
                  <c:v>54.83</c:v>
                </c:pt>
                <c:pt idx="4">
                  <c:v>66.53</c:v>
                </c:pt>
              </c:numCache>
            </c:numRef>
          </c:val>
          <c:smooth val="0"/>
          <c:extLst>
            <c:ext xmlns:c16="http://schemas.microsoft.com/office/drawing/2014/chart" uri="{C3380CC4-5D6E-409C-BE32-E72D297353CC}">
              <c16:uniqueId val="{00000001-689F-4124-8CA1-B679CC9C326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64.02</c:v>
                </c:pt>
                <c:pt idx="1">
                  <c:v>64.27</c:v>
                </c:pt>
                <c:pt idx="2">
                  <c:v>67.03</c:v>
                </c:pt>
                <c:pt idx="3">
                  <c:v>67.239999999999995</c:v>
                </c:pt>
                <c:pt idx="4">
                  <c:v>67.7</c:v>
                </c:pt>
              </c:numCache>
            </c:numRef>
          </c:val>
          <c:extLst>
            <c:ext xmlns:c16="http://schemas.microsoft.com/office/drawing/2014/chart" uri="{C3380CC4-5D6E-409C-BE32-E72D297353CC}">
              <c16:uniqueId val="{00000000-BCA3-48A0-9D6C-FB0BF4F62F2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62.73</c:v>
                </c:pt>
                <c:pt idx="1">
                  <c:v>62.02</c:v>
                </c:pt>
                <c:pt idx="2">
                  <c:v>62.5</c:v>
                </c:pt>
                <c:pt idx="3">
                  <c:v>84.7</c:v>
                </c:pt>
                <c:pt idx="4">
                  <c:v>84.67</c:v>
                </c:pt>
              </c:numCache>
            </c:numRef>
          </c:val>
          <c:smooth val="0"/>
          <c:extLst>
            <c:ext xmlns:c16="http://schemas.microsoft.com/office/drawing/2014/chart" uri="{C3380CC4-5D6E-409C-BE32-E72D297353CC}">
              <c16:uniqueId val="{00000001-BCA3-48A0-9D6C-FB0BF4F62F2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100.19</c:v>
                </c:pt>
                <c:pt idx="1">
                  <c:v>100.3</c:v>
                </c:pt>
                <c:pt idx="2">
                  <c:v>99.5</c:v>
                </c:pt>
                <c:pt idx="3">
                  <c:v>98.38</c:v>
                </c:pt>
                <c:pt idx="4">
                  <c:v>103.32</c:v>
                </c:pt>
              </c:numCache>
            </c:numRef>
          </c:val>
          <c:extLst>
            <c:ext xmlns:c16="http://schemas.microsoft.com/office/drawing/2014/chart" uri="{C3380CC4-5D6E-409C-BE32-E72D297353CC}">
              <c16:uniqueId val="{00000000-E094-4D8E-BFC9-444F0BF4E9D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94-4D8E-BFC9-444F0BF4E9D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C7F-4F82-980C-23730274C05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7F-4F82-980C-23730274C05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7B8-4B6B-9676-15A8B9A1BE8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B8-4B6B-9676-15A8B9A1BE8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BBD-4D8C-AE7F-EA7CD098C01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BD-4D8C-AE7F-EA7CD098C01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8F-4F73-8F87-AC5145DAB9A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8F-4F73-8F87-AC5145DAB9A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84A-4E44-923C-DEA9F4537A8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982.29</c:v>
                </c:pt>
                <c:pt idx="1">
                  <c:v>713.28</c:v>
                </c:pt>
                <c:pt idx="2">
                  <c:v>673.08</c:v>
                </c:pt>
                <c:pt idx="3">
                  <c:v>867.83</c:v>
                </c:pt>
                <c:pt idx="4">
                  <c:v>791.76</c:v>
                </c:pt>
              </c:numCache>
            </c:numRef>
          </c:val>
          <c:smooth val="0"/>
          <c:extLst>
            <c:ext xmlns:c16="http://schemas.microsoft.com/office/drawing/2014/chart" uri="{C3380CC4-5D6E-409C-BE32-E72D297353CC}">
              <c16:uniqueId val="{00000001-D84A-4E44-923C-DEA9F4537A8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59.05</c:v>
                </c:pt>
                <c:pt idx="1">
                  <c:v>65.489999999999995</c:v>
                </c:pt>
                <c:pt idx="2">
                  <c:v>45.25</c:v>
                </c:pt>
                <c:pt idx="3">
                  <c:v>61.98</c:v>
                </c:pt>
                <c:pt idx="4">
                  <c:v>79.52</c:v>
                </c:pt>
              </c:numCache>
            </c:numRef>
          </c:val>
          <c:extLst>
            <c:ext xmlns:c16="http://schemas.microsoft.com/office/drawing/2014/chart" uri="{C3380CC4-5D6E-409C-BE32-E72D297353CC}">
              <c16:uniqueId val="{00000000-60A9-4912-8648-C1C461CAA19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41.25</c:v>
                </c:pt>
                <c:pt idx="1">
                  <c:v>40.75</c:v>
                </c:pt>
                <c:pt idx="2">
                  <c:v>42.44</c:v>
                </c:pt>
                <c:pt idx="3">
                  <c:v>57.08</c:v>
                </c:pt>
                <c:pt idx="4">
                  <c:v>56.26</c:v>
                </c:pt>
              </c:numCache>
            </c:numRef>
          </c:val>
          <c:smooth val="0"/>
          <c:extLst>
            <c:ext xmlns:c16="http://schemas.microsoft.com/office/drawing/2014/chart" uri="{C3380CC4-5D6E-409C-BE32-E72D297353CC}">
              <c16:uniqueId val="{00000001-60A9-4912-8648-C1C461CAA19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191.2</c:v>
                </c:pt>
                <c:pt idx="1">
                  <c:v>171.69</c:v>
                </c:pt>
                <c:pt idx="2">
                  <c:v>251.51</c:v>
                </c:pt>
                <c:pt idx="3">
                  <c:v>186.93</c:v>
                </c:pt>
                <c:pt idx="4">
                  <c:v>134.19</c:v>
                </c:pt>
              </c:numCache>
            </c:numRef>
          </c:val>
          <c:extLst>
            <c:ext xmlns:c16="http://schemas.microsoft.com/office/drawing/2014/chart" uri="{C3380CC4-5D6E-409C-BE32-E72D297353CC}">
              <c16:uniqueId val="{00000000-0D8C-49C0-A504-9EEAC3AD5FE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334.48</c:v>
                </c:pt>
                <c:pt idx="1">
                  <c:v>311.70999999999998</c:v>
                </c:pt>
                <c:pt idx="2">
                  <c:v>284.54000000000002</c:v>
                </c:pt>
                <c:pt idx="3">
                  <c:v>274.99</c:v>
                </c:pt>
                <c:pt idx="4">
                  <c:v>282.08999999999997</c:v>
                </c:pt>
              </c:numCache>
            </c:numRef>
          </c:val>
          <c:smooth val="0"/>
          <c:extLst>
            <c:ext xmlns:c16="http://schemas.microsoft.com/office/drawing/2014/chart" uri="{C3380CC4-5D6E-409C-BE32-E72D297353CC}">
              <c16:uniqueId val="{00000001-0D8C-49C0-A504-9EEAC3AD5FE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群馬県　榛東村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14577</v>
      </c>
      <c r="AM8" s="42"/>
      <c r="AN8" s="42"/>
      <c r="AO8" s="42"/>
      <c r="AP8" s="42"/>
      <c r="AQ8" s="42"/>
      <c r="AR8" s="42"/>
      <c r="AS8" s="42"/>
      <c r="AT8" s="35">
        <f>データ!T6</f>
        <v>27.92</v>
      </c>
      <c r="AU8" s="35"/>
      <c r="AV8" s="35"/>
      <c r="AW8" s="35"/>
      <c r="AX8" s="35"/>
      <c r="AY8" s="35"/>
      <c r="AZ8" s="35"/>
      <c r="BA8" s="35"/>
      <c r="BB8" s="35">
        <f>データ!U6</f>
        <v>522.1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t="str">
        <f>データ!O6</f>
        <v>該当数値なし</v>
      </c>
      <c r="J10" s="35"/>
      <c r="K10" s="35"/>
      <c r="L10" s="35"/>
      <c r="M10" s="35"/>
      <c r="N10" s="35"/>
      <c r="O10" s="35"/>
      <c r="P10" s="35">
        <f>データ!P6</f>
        <v>32.72</v>
      </c>
      <c r="Q10" s="35"/>
      <c r="R10" s="35"/>
      <c r="S10" s="35"/>
      <c r="T10" s="35"/>
      <c r="U10" s="35"/>
      <c r="V10" s="35"/>
      <c r="W10" s="35">
        <f>データ!Q6</f>
        <v>116.42</v>
      </c>
      <c r="X10" s="35"/>
      <c r="Y10" s="35"/>
      <c r="Z10" s="35"/>
      <c r="AA10" s="35"/>
      <c r="AB10" s="35"/>
      <c r="AC10" s="35"/>
      <c r="AD10" s="42">
        <f>データ!R6</f>
        <v>2200</v>
      </c>
      <c r="AE10" s="42"/>
      <c r="AF10" s="42"/>
      <c r="AG10" s="42"/>
      <c r="AH10" s="42"/>
      <c r="AI10" s="42"/>
      <c r="AJ10" s="42"/>
      <c r="AK10" s="2"/>
      <c r="AL10" s="42">
        <f>データ!V6</f>
        <v>4762</v>
      </c>
      <c r="AM10" s="42"/>
      <c r="AN10" s="42"/>
      <c r="AO10" s="42"/>
      <c r="AP10" s="42"/>
      <c r="AQ10" s="42"/>
      <c r="AR10" s="42"/>
      <c r="AS10" s="42"/>
      <c r="AT10" s="35">
        <f>データ!W6</f>
        <v>2.79</v>
      </c>
      <c r="AU10" s="35"/>
      <c r="AV10" s="35"/>
      <c r="AW10" s="35"/>
      <c r="AX10" s="35"/>
      <c r="AY10" s="35"/>
      <c r="AZ10" s="35"/>
      <c r="BA10" s="35"/>
      <c r="BB10" s="35">
        <f>データ!X6</f>
        <v>1706.81</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118</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116</v>
      </c>
      <c r="BM47" s="62"/>
      <c r="BN47" s="62"/>
      <c r="BO47" s="62"/>
      <c r="BP47" s="62"/>
      <c r="BQ47" s="62"/>
      <c r="BR47" s="62"/>
      <c r="BS47" s="62"/>
      <c r="BT47" s="62"/>
      <c r="BU47" s="62"/>
      <c r="BV47" s="62"/>
      <c r="BW47" s="62"/>
      <c r="BX47" s="62"/>
      <c r="BY47" s="62"/>
      <c r="BZ47" s="6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117</v>
      </c>
      <c r="BM66" s="62"/>
      <c r="BN66" s="62"/>
      <c r="BO66" s="62"/>
      <c r="BP66" s="62"/>
      <c r="BQ66" s="62"/>
      <c r="BR66" s="62"/>
      <c r="BS66" s="62"/>
      <c r="BT66" s="62"/>
      <c r="BU66" s="62"/>
      <c r="BV66" s="62"/>
      <c r="BW66" s="62"/>
      <c r="BX66" s="62"/>
      <c r="BY66" s="62"/>
      <c r="BZ66" s="6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43</v>
      </c>
      <c r="O86" s="12" t="str">
        <f>データ!EO6</f>
        <v>【0.03】</v>
      </c>
    </row>
  </sheetData>
  <sheetProtection algorithmName="SHA-512" hashValue="ZZcibagXLE4BIqWX9Ih8JKOkv/f4rw2pXfOEHFwh+0/JeKzeyKgX9ybno1cNcHVKYIAyt4hxa3PPXSe71KrOrQ==" saltValue="/wKVmH1PbPsE+vRes05Wu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2021</v>
      </c>
      <c r="C6" s="19">
        <f t="shared" ref="C6:X6" si="3">C7</f>
        <v>103446</v>
      </c>
      <c r="D6" s="19">
        <f t="shared" si="3"/>
        <v>47</v>
      </c>
      <c r="E6" s="19">
        <f t="shared" si="3"/>
        <v>17</v>
      </c>
      <c r="F6" s="19">
        <f t="shared" si="3"/>
        <v>5</v>
      </c>
      <c r="G6" s="19">
        <f t="shared" si="3"/>
        <v>0</v>
      </c>
      <c r="H6" s="19" t="str">
        <f t="shared" si="3"/>
        <v>群馬県　榛東村</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32.72</v>
      </c>
      <c r="Q6" s="20">
        <f t="shared" si="3"/>
        <v>116.42</v>
      </c>
      <c r="R6" s="20">
        <f t="shared" si="3"/>
        <v>2200</v>
      </c>
      <c r="S6" s="20">
        <f t="shared" si="3"/>
        <v>14577</v>
      </c>
      <c r="T6" s="20">
        <f t="shared" si="3"/>
        <v>27.92</v>
      </c>
      <c r="U6" s="20">
        <f t="shared" si="3"/>
        <v>522.1</v>
      </c>
      <c r="V6" s="20">
        <f t="shared" si="3"/>
        <v>4762</v>
      </c>
      <c r="W6" s="20">
        <f t="shared" si="3"/>
        <v>2.79</v>
      </c>
      <c r="X6" s="20">
        <f t="shared" si="3"/>
        <v>1706.81</v>
      </c>
      <c r="Y6" s="21">
        <f>IF(Y7="",NA(),Y7)</f>
        <v>100.19</v>
      </c>
      <c r="Z6" s="21">
        <f t="shared" ref="Z6:AH6" si="4">IF(Z7="",NA(),Z7)</f>
        <v>100.3</v>
      </c>
      <c r="AA6" s="21">
        <f t="shared" si="4"/>
        <v>99.5</v>
      </c>
      <c r="AB6" s="21">
        <f t="shared" si="4"/>
        <v>98.38</v>
      </c>
      <c r="AC6" s="21">
        <f t="shared" si="4"/>
        <v>103.32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982.29</v>
      </c>
      <c r="BL6" s="21">
        <f t="shared" si="7"/>
        <v>713.28</v>
      </c>
      <c r="BM6" s="21">
        <f t="shared" si="7"/>
        <v>673.08</v>
      </c>
      <c r="BN6" s="21">
        <f t="shared" si="7"/>
        <v>867.83</v>
      </c>
      <c r="BO6" s="21">
        <f t="shared" si="7"/>
        <v>791.76</v>
      </c>
      <c r="BP6" s="20" t="str">
        <f>IF(BP7="","",IF(BP7="-","【-】","【"&amp;SUBSTITUTE(TEXT(BP7,"#,##0.00"),"-","△")&amp;"】"))</f>
        <v>【786.37】</v>
      </c>
      <c r="BQ6" s="21">
        <f>IF(BQ7="",NA(),BQ7)</f>
        <v>59.05</v>
      </c>
      <c r="BR6" s="21">
        <f t="shared" ref="BR6:BZ6" si="8">IF(BR7="",NA(),BR7)</f>
        <v>65.489999999999995</v>
      </c>
      <c r="BS6" s="21">
        <f t="shared" si="8"/>
        <v>45.25</v>
      </c>
      <c r="BT6" s="21">
        <f t="shared" si="8"/>
        <v>61.98</v>
      </c>
      <c r="BU6" s="21">
        <f t="shared" si="8"/>
        <v>79.52</v>
      </c>
      <c r="BV6" s="21">
        <f t="shared" si="8"/>
        <v>41.25</v>
      </c>
      <c r="BW6" s="21">
        <f t="shared" si="8"/>
        <v>40.75</v>
      </c>
      <c r="BX6" s="21">
        <f t="shared" si="8"/>
        <v>42.44</v>
      </c>
      <c r="BY6" s="21">
        <f t="shared" si="8"/>
        <v>57.08</v>
      </c>
      <c r="BZ6" s="21">
        <f t="shared" si="8"/>
        <v>56.26</v>
      </c>
      <c r="CA6" s="20" t="str">
        <f>IF(CA7="","",IF(CA7="-","【-】","【"&amp;SUBSTITUTE(TEXT(CA7,"#,##0.00"),"-","△")&amp;"】"))</f>
        <v>【60.65】</v>
      </c>
      <c r="CB6" s="21">
        <f>IF(CB7="",NA(),CB7)</f>
        <v>191.2</v>
      </c>
      <c r="CC6" s="21">
        <f t="shared" ref="CC6:CK6" si="9">IF(CC7="",NA(),CC7)</f>
        <v>171.69</v>
      </c>
      <c r="CD6" s="21">
        <f t="shared" si="9"/>
        <v>251.51</v>
      </c>
      <c r="CE6" s="21">
        <f t="shared" si="9"/>
        <v>186.93</v>
      </c>
      <c r="CF6" s="21">
        <f t="shared" si="9"/>
        <v>134.19</v>
      </c>
      <c r="CG6" s="21">
        <f t="shared" si="9"/>
        <v>334.48</v>
      </c>
      <c r="CH6" s="21">
        <f t="shared" si="9"/>
        <v>311.70999999999998</v>
      </c>
      <c r="CI6" s="21">
        <f t="shared" si="9"/>
        <v>284.54000000000002</v>
      </c>
      <c r="CJ6" s="21">
        <f t="shared" si="9"/>
        <v>274.99</v>
      </c>
      <c r="CK6" s="21">
        <f t="shared" si="9"/>
        <v>282.08999999999997</v>
      </c>
      <c r="CL6" s="20" t="str">
        <f>IF(CL7="","",IF(CL7="-","【-】","【"&amp;SUBSTITUTE(TEXT(CL7,"#,##0.00"),"-","△")&amp;"】"))</f>
        <v>【256.97】</v>
      </c>
      <c r="CM6" s="21">
        <f>IF(CM7="",NA(),CM7)</f>
        <v>41.11</v>
      </c>
      <c r="CN6" s="21">
        <f t="shared" ref="CN6:CV6" si="10">IF(CN7="",NA(),CN7)</f>
        <v>40.51</v>
      </c>
      <c r="CO6" s="21">
        <f t="shared" si="10"/>
        <v>41.56</v>
      </c>
      <c r="CP6" s="21">
        <f t="shared" si="10"/>
        <v>39.9</v>
      </c>
      <c r="CQ6" s="21">
        <f t="shared" si="10"/>
        <v>40.119999999999997</v>
      </c>
      <c r="CR6" s="21">
        <f t="shared" si="10"/>
        <v>40.93</v>
      </c>
      <c r="CS6" s="21">
        <f t="shared" si="10"/>
        <v>43.38</v>
      </c>
      <c r="CT6" s="21">
        <f t="shared" si="10"/>
        <v>42.33</v>
      </c>
      <c r="CU6" s="21">
        <f t="shared" si="10"/>
        <v>54.83</v>
      </c>
      <c r="CV6" s="21">
        <f t="shared" si="10"/>
        <v>66.53</v>
      </c>
      <c r="CW6" s="20" t="str">
        <f>IF(CW7="","",IF(CW7="-","【-】","【"&amp;SUBSTITUTE(TEXT(CW7,"#,##0.00"),"-","△")&amp;"】"))</f>
        <v>【61.14】</v>
      </c>
      <c r="CX6" s="21">
        <f>IF(CX7="",NA(),CX7)</f>
        <v>64.02</v>
      </c>
      <c r="CY6" s="21">
        <f t="shared" ref="CY6:DG6" si="11">IF(CY7="",NA(),CY7)</f>
        <v>64.27</v>
      </c>
      <c r="CZ6" s="21">
        <f t="shared" si="11"/>
        <v>67.03</v>
      </c>
      <c r="DA6" s="21">
        <f t="shared" si="11"/>
        <v>67.239999999999995</v>
      </c>
      <c r="DB6" s="21">
        <f t="shared" si="11"/>
        <v>67.7</v>
      </c>
      <c r="DC6" s="21">
        <f t="shared" si="11"/>
        <v>62.73</v>
      </c>
      <c r="DD6" s="21">
        <f t="shared" si="11"/>
        <v>62.02</v>
      </c>
      <c r="DE6" s="21">
        <f t="shared" si="11"/>
        <v>62.5</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1">
        <f t="shared" si="14"/>
        <v>0.04</v>
      </c>
      <c r="EL6" s="20">
        <f t="shared" si="14"/>
        <v>0</v>
      </c>
      <c r="EM6" s="21">
        <f t="shared" si="14"/>
        <v>0.25</v>
      </c>
      <c r="EN6" s="21">
        <f t="shared" si="14"/>
        <v>0.05</v>
      </c>
      <c r="EO6" s="20" t="str">
        <f>IF(EO7="","",IF(EO7="-","【-】","【"&amp;SUBSTITUTE(TEXT(EO7,"#,##0.00"),"-","△")&amp;"】"))</f>
        <v>【0.03】</v>
      </c>
    </row>
    <row r="7" spans="1:145" s="22" customFormat="1" x14ac:dyDescent="0.2">
      <c r="A7" s="14"/>
      <c r="B7" s="23">
        <v>2021</v>
      </c>
      <c r="C7" s="23">
        <v>103446</v>
      </c>
      <c r="D7" s="23">
        <v>47</v>
      </c>
      <c r="E7" s="23">
        <v>17</v>
      </c>
      <c r="F7" s="23">
        <v>5</v>
      </c>
      <c r="G7" s="23">
        <v>0</v>
      </c>
      <c r="H7" s="23" t="s">
        <v>98</v>
      </c>
      <c r="I7" s="23" t="s">
        <v>99</v>
      </c>
      <c r="J7" s="23" t="s">
        <v>100</v>
      </c>
      <c r="K7" s="23" t="s">
        <v>101</v>
      </c>
      <c r="L7" s="23" t="s">
        <v>102</v>
      </c>
      <c r="M7" s="23" t="s">
        <v>103</v>
      </c>
      <c r="N7" s="24" t="s">
        <v>104</v>
      </c>
      <c r="O7" s="24" t="s">
        <v>105</v>
      </c>
      <c r="P7" s="24">
        <v>32.72</v>
      </c>
      <c r="Q7" s="24">
        <v>116.42</v>
      </c>
      <c r="R7" s="24">
        <v>2200</v>
      </c>
      <c r="S7" s="24">
        <v>14577</v>
      </c>
      <c r="T7" s="24">
        <v>27.92</v>
      </c>
      <c r="U7" s="24">
        <v>522.1</v>
      </c>
      <c r="V7" s="24">
        <v>4762</v>
      </c>
      <c r="W7" s="24">
        <v>2.79</v>
      </c>
      <c r="X7" s="24">
        <v>1706.81</v>
      </c>
      <c r="Y7" s="24">
        <v>100.19</v>
      </c>
      <c r="Z7" s="24">
        <v>100.3</v>
      </c>
      <c r="AA7" s="24">
        <v>99.5</v>
      </c>
      <c r="AB7" s="24">
        <v>98.38</v>
      </c>
      <c r="AC7" s="24">
        <v>103.32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982.29</v>
      </c>
      <c r="BL7" s="24">
        <v>713.28</v>
      </c>
      <c r="BM7" s="24">
        <v>673.08</v>
      </c>
      <c r="BN7" s="24">
        <v>867.83</v>
      </c>
      <c r="BO7" s="24">
        <v>791.76</v>
      </c>
      <c r="BP7" s="24">
        <v>786.37</v>
      </c>
      <c r="BQ7" s="24">
        <v>59.05</v>
      </c>
      <c r="BR7" s="24">
        <v>65.489999999999995</v>
      </c>
      <c r="BS7" s="24">
        <v>45.25</v>
      </c>
      <c r="BT7" s="24">
        <v>61.98</v>
      </c>
      <c r="BU7" s="24">
        <v>79.52</v>
      </c>
      <c r="BV7" s="24">
        <v>41.25</v>
      </c>
      <c r="BW7" s="24">
        <v>40.75</v>
      </c>
      <c r="BX7" s="24">
        <v>42.44</v>
      </c>
      <c r="BY7" s="24">
        <v>57.08</v>
      </c>
      <c r="BZ7" s="24">
        <v>56.26</v>
      </c>
      <c r="CA7" s="24">
        <v>60.65</v>
      </c>
      <c r="CB7" s="24">
        <v>191.2</v>
      </c>
      <c r="CC7" s="24">
        <v>171.69</v>
      </c>
      <c r="CD7" s="24">
        <v>251.51</v>
      </c>
      <c r="CE7" s="24">
        <v>186.93</v>
      </c>
      <c r="CF7" s="24">
        <v>134.19</v>
      </c>
      <c r="CG7" s="24">
        <v>334.48</v>
      </c>
      <c r="CH7" s="24">
        <v>311.70999999999998</v>
      </c>
      <c r="CI7" s="24">
        <v>284.54000000000002</v>
      </c>
      <c r="CJ7" s="24">
        <v>274.99</v>
      </c>
      <c r="CK7" s="24">
        <v>282.08999999999997</v>
      </c>
      <c r="CL7" s="24">
        <v>256.97000000000003</v>
      </c>
      <c r="CM7" s="24">
        <v>41.11</v>
      </c>
      <c r="CN7" s="24">
        <v>40.51</v>
      </c>
      <c r="CO7" s="24">
        <v>41.56</v>
      </c>
      <c r="CP7" s="24">
        <v>39.9</v>
      </c>
      <c r="CQ7" s="24">
        <v>40.119999999999997</v>
      </c>
      <c r="CR7" s="24">
        <v>40.93</v>
      </c>
      <c r="CS7" s="24">
        <v>43.38</v>
      </c>
      <c r="CT7" s="24">
        <v>42.33</v>
      </c>
      <c r="CU7" s="24">
        <v>54.83</v>
      </c>
      <c r="CV7" s="24">
        <v>66.53</v>
      </c>
      <c r="CW7" s="24">
        <v>61.14</v>
      </c>
      <c r="CX7" s="24">
        <v>64.02</v>
      </c>
      <c r="CY7" s="24">
        <v>64.27</v>
      </c>
      <c r="CZ7" s="24">
        <v>67.03</v>
      </c>
      <c r="DA7" s="24">
        <v>67.239999999999995</v>
      </c>
      <c r="DB7" s="24">
        <v>67.7</v>
      </c>
      <c r="DC7" s="24">
        <v>62.73</v>
      </c>
      <c r="DD7" s="24">
        <v>62.02</v>
      </c>
      <c r="DE7" s="24">
        <v>62.5</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0.04</v>
      </c>
      <c r="EL7" s="24">
        <v>0</v>
      </c>
      <c r="EM7" s="24">
        <v>0.25</v>
      </c>
      <c r="EN7" s="24">
        <v>0.05</v>
      </c>
      <c r="EO7" s="24">
        <v>0.03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111</v>
      </c>
    </row>
    <row r="12" spans="1:145" x14ac:dyDescent="0.2">
      <c r="B12">
        <v>1</v>
      </c>
      <c r="C12">
        <v>1</v>
      </c>
      <c r="D12">
        <v>1</v>
      </c>
      <c r="E12">
        <v>2</v>
      </c>
      <c r="F12">
        <v>3</v>
      </c>
      <c r="G12" t="s">
        <v>112</v>
      </c>
    </row>
    <row r="13" spans="1:145" x14ac:dyDescent="0.2">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subject>
  <dc:creator>
  </dc:creator>
  <cp:keywords>
  </cp:keywords>
  <dc:description>
  </dc:description>
  <cp:lastModifiedBy> </cp:lastModifiedBy>
  <cp:lastPrinted>2023-02-24T05:17:49Z</cp:lastPrinted>
  <dcterms:created xsi:type="dcterms:W3CDTF">2023-01-13T00:00:41Z</dcterms:created>
  <dcterms:modified xsi:type="dcterms:W3CDTF">2023-02-24T05:17:54Z</dcterms:modified>
  <cp:category>
  </cp:category>
</cp:coreProperties>
</file>