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5 東吾妻町\"/>
    </mc:Choice>
  </mc:AlternateContent>
  <xr:revisionPtr revIDLastSave="0" documentId="13_ncr:1_{D2E8D18F-B5C7-4FFB-A825-D8343C1EBC35}" xr6:coauthVersionLast="36" xr6:coauthVersionMax="47" xr10:uidLastSave="{00000000-0000-0000-0000-000000000000}"/>
  <workbookProtection workbookAlgorithmName="SHA-512" workbookHashValue="/xoIMqoIBKEaUYXhIQmlv3HgFNt4gTjZsQ2jC9NQ3uNTkxsXzwSmjhSAdI6iULf1PfuslwPpD8G7e01/MFjHEQ==" workbookSaltValue="O4+SJktoyFEJyZTLe3ZFLw=="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L10" i="4"/>
  <c r="AD10" i="4"/>
  <c r="I10" i="4"/>
  <c r="B10" i="4"/>
  <c r="AL8" i="4"/>
  <c r="AD8" i="4"/>
  <c r="P8" i="4"/>
  <c r="I8" i="4"/>
  <c r="B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<sst xmlns="http://schemas.openxmlformats.org/spreadsheetml/2006/main" count="236" uniqueCount="122">
  <si>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</si>
  <si>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</si>
  <si>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</si>
  <si>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</si>
  <si>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</si>
  <si>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</si>
  <si>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</si>
  <si>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</si>
  <si>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</si>
  <si>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</si>
  <si>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</si>
  <si>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</si>
  <si>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</si>
  <si>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</si>
  <si>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</si>
  <si>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</si>
  <si>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</si>
  <si>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</si>
  <si>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</si>
  <si>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</si>
  <si>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</si>
  <si>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</si>
  <si>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</si>
  <si>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</si>
  <si>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</si>
  <si>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</si>
  <si>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</si>
  <si>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</si>
  <si>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</si>
  <si>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</si>
  <si>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</si>
  <si>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</si>
  <si>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</si>
  <si>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</si>
  <si>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</si>
  <si>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</si>
  <si>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</si>
  <si>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</si>
  <si>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</si>
  <si>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</si>
  <si>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</si>
  <si>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</si>
  <si>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</si>
  <si>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</si>
  <si>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</si>
  <si>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</si>
  <si>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</si>
  <si>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</si>
  <si>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</si>
  <si>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</si>
  <si>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</si>
  <si>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</si>
  <si>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</si>
  <si>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</si>
  <si>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</si>
  <si>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</si>
  <si>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</si>
  <si>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</si>
  <si>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</si>
  <si>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</si>
  <si>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</si>
  <si>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</si>
  <si>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</si>
  <si>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</si>
  <si>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</si>
  <si>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</si>
  <si>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</si>
  <si>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</si>
  <si>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</si>
  <si>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</si>
  <si>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</si>
  <si>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</si>
  <si>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</si>
  <si>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</si>
  <si>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</si>
  <si>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</si>
  <si>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</si>
  <si>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</si>
  <si>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</si>
  <si>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</si>
  <si>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</si>
  <si>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</si>
  <si>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</si>
  <si>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</si>
  <si>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</si>
  <si>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</si>
  <si>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</si>
  <si>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</si>
  <si>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</si>
  <si>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</si>
  <si>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</si>
  <si>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</si>
  <si>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</si>
  <si>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</si>
  <si>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</si>
  <si>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</si>
  <si>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</si>
  <si>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</si>
  <si>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</si>
  <si>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</si>
  <si>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</si>
  <si>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</si>
  <si>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</si>
  <si>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</si>
  <si>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</si>
  <si>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</si>
  <si>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</si>
  <si>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</si>
  <si>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</si>
  <si>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</si>
  <si>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</si>
  <si>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</si>
  <si>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</si>
  <si>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</si>
  <si>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</si>
  <si>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</si>
  <si>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</si>
  <si>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</si>
  <si>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</si>
  <si>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①収益的収支比率
　前年と比較して料金収入が減少し、総費用、地方債償還金が増加したため比率が減少した。単年度収支は赤字となっており、人口減少に伴い料金収入も減収していくことが見込まれる。様々な要因で予定していた時期に料金改定が行えなかったため、今後は料金改定が必要となる。
④企業債残高対事業規模比率
　地方債現在高、一般会計負担分、営業収益それぞれが前年と比較して減少しているため、減少傾向にある。
⑤経費回収率
　料金収入は前年の９５％と減少し、汚水処理費が増加したため比率は減少した。一般会計に依存しており、使用料だけでは維持管理は出来ていない。
⑥汚水処理原価
　有収水量は減少したが、汚水処理費用が増加したため処理原価が増加した。しかし年間の新規加入数に対して利用者数の減少が大きいため、今後有収水量の増加は困難であると予想される。
⑦施設利用率
　昨年と比較するとごくわずかであるが減少してる。人口減少に伴い、農集排利用者数も減少しており有収水量も減少傾向にある。今後更なる上昇は困難であると予想される。
⑧水洗化率
　毎年数件の新規加入はあるがほぼ横ばいで推移している。現在水洗便所設置済人口、現在処理区域人口は年々減少傾向にあるため、今後水洗化率は下降していくと予想される。</t>
    <rPh sb="17" eb="19">
      <t>リョウキン</t>
    </rPh>
    <rPh sb="19" eb="21">
      <t>シュウニュウ</t>
    </rPh>
    <rPh sb="22" eb="24">
      <t>ゲンショウ</t>
    </rPh>
    <rPh sb="26" eb="29">
      <t>ソウヒヨウ</t>
    </rPh>
    <rPh sb="30" eb="33">
      <t>チホウサイ</t>
    </rPh>
    <rPh sb="33" eb="36">
      <t>ショウカンキン</t>
    </rPh>
    <rPh sb="37" eb="39">
      <t>ゾウカ</t>
    </rPh>
    <rPh sb="43" eb="45">
      <t>ヒリツ</t>
    </rPh>
    <rPh sb="46" eb="48">
      <t>ゲンショウ</t>
    </rPh>
    <rPh sb="93" eb="95">
      <t>サマザマ</t>
    </rPh>
    <rPh sb="96" eb="98">
      <t>ヨウイン</t>
    </rPh>
    <rPh sb="99" eb="101">
      <t>ヨテイ</t>
    </rPh>
    <rPh sb="105" eb="107">
      <t>ジキ</t>
    </rPh>
    <rPh sb="108" eb="110">
      <t>リョウキン</t>
    </rPh>
    <rPh sb="110" eb="112">
      <t>カイテイ</t>
    </rPh>
    <rPh sb="113" eb="114">
      <t>オコナ</t>
    </rPh>
    <rPh sb="122" eb="124">
      <t>コンゴ</t>
    </rPh>
    <rPh sb="152" eb="155">
      <t>チホウサイ</t>
    </rPh>
    <rPh sb="155" eb="158">
      <t>ゲンザイダカ</t>
    </rPh>
    <rPh sb="159" eb="161">
      <t>イッパン</t>
    </rPh>
    <rPh sb="161" eb="163">
      <t>カイケイ</t>
    </rPh>
    <rPh sb="167" eb="171">
      <t>エイギョウシュウエキ</t>
    </rPh>
    <rPh sb="179" eb="181">
      <t>ヒカク</t>
    </rPh>
    <rPh sb="183" eb="185">
      <t>ゲンショウ</t>
    </rPh>
    <rPh sb="192" eb="194">
      <t>ゲンショウ</t>
    </rPh>
    <rPh sb="194" eb="196">
      <t>ケイコウ</t>
    </rPh>
    <rPh sb="214" eb="216">
      <t>ゼンネン</t>
    </rPh>
    <rPh sb="221" eb="223">
      <t>ゲンショウ</t>
    </rPh>
    <rPh sb="231" eb="233">
      <t>ゾウカ</t>
    </rPh>
    <rPh sb="240" eb="242">
      <t>ゲンショウ</t>
    </rPh>
    <rPh sb="291" eb="293">
      <t>ゲンショウ</t>
    </rPh>
    <rPh sb="304" eb="306">
      <t>ゾウカ</t>
    </rPh>
    <rPh sb="315" eb="317">
      <t>ゾウカ</t>
    </rPh>
    <rPh sb="397" eb="399">
      <t>ゲンショウ</t>
    </rPh>
    <phoneticPr fontId="4"/>
  </si>
  <si>
    <t>農業集落排水事業の処理場施設においては、現在包括的民間委託を行い効率的な運営や維持管理費の経費削減に努めているが、類似団体と比較すると、経営の健全性・効率性は全体的に低い値を示している。機械設備に関しては導入から１５年以上経過しており、設備更新等が課題となってくる。令和４年度に維持管理適正化計画を策定し、令和６年度に施設等の機器類改修・更新を実施予定。今後人口の減少により、料金収入は減少していくことが予想されるため、適正な料金の見直しを検討する必要がある。
また令和６年度より公営企業会計へ移行するため更なる経費削減に努める。</t>
    <rPh sb="153" eb="155">
      <t>レイワ</t>
    </rPh>
    <rPh sb="156" eb="158">
      <t>ネンド</t>
    </rPh>
    <rPh sb="159" eb="161">
      <t>シセツ</t>
    </rPh>
    <rPh sb="161" eb="162">
      <t>トウ</t>
    </rPh>
    <rPh sb="172" eb="174">
      <t>ジッシ</t>
    </rPh>
    <rPh sb="174" eb="176">
      <t>ヨテイ</t>
    </rPh>
    <phoneticPr fontId="4"/>
  </si>
  <si>
    <t>管路については毎年管路清掃とTV調査を行い、施設の状況把握に努めている。現在極めて大きな管路の更新・改良等を要する箇所は無いが、今後は侵入水、不明水対策を検討する必要があると考えられる。令和４年度に維持管理適正化計画を策定し、令和６年度に処理場の汚泥乾燥機のオーバーホールやマンホールポンプの入れ替えを行う。機器の省エネ化や高効率化なども検討しながら、効率的な維持管理を実施していく。</t>
    <rPh sb="113" eb="115">
      <t>レイワ</t>
    </rPh>
    <rPh sb="116" eb="118">
      <t>ネンド</t>
    </rPh>
    <rPh sb="119" eb="122">
      <t>ショリジョウ</t>
    </rPh>
    <rPh sb="123" eb="125">
      <t>オデイ</t>
    </rPh>
    <rPh sb="125" eb="128">
      <t>カンソウキ</t>
    </rPh>
    <rPh sb="146" eb="147">
      <t>イ</t>
    </rPh>
    <rPh sb="148" eb="149">
      <t>カ</t>
    </rPh>
    <rPh sb="151" eb="152">
      <t>オコナ</t>
    </rPh>
    <rPh sb="154" eb="156">
      <t>キキ</t>
    </rPh>
    <rPh sb="157" eb="158">
      <t>ショウ</t>
    </rPh>
    <rPh sb="160" eb="161">
      <t>カ</t>
    </rPh>
    <rPh sb="162" eb="166">
      <t>コウコウリツカ</t>
    </rPh>
    <rPh sb="169" eb="17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</si>
</sst>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0F-4001-A43C-13FD18D9B1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80F-4001-A43C-13FD18D9B1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49.12</c:v>
                </c:pt>
                <c:pt idx="1">
                  <c:v>50.32</c:v>
                </c:pt>
                <c:pt idx="2">
                  <c:v>43.67</c:v>
                </c:pt>
                <c:pt idx="3">
                  <c:v>43.86</c:v>
                </c:pt>
                <c:pt idx="4">
                  <c:v>42.84</c:v>
                </c:pt>
              </c:numCache>
            </c:numRef>
          </c:val>
          <c:extLst>
            <c:ext xmlns:c16="http://schemas.microsoft.com/office/drawing/2014/chart" uri="{C3380CC4-5D6E-409C-BE32-E72D297353CC}">
              <c16:uniqueId val="{00000000-77CF-41F4-BC39-FBC5ECA79D8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77CF-41F4-BC39-FBC5ECA79D8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82.07</c:v>
                </c:pt>
                <c:pt idx="1">
                  <c:v>81.98</c:v>
                </c:pt>
                <c:pt idx="2">
                  <c:v>84.06</c:v>
                </c:pt>
                <c:pt idx="3">
                  <c:v>85.31</c:v>
                </c:pt>
                <c:pt idx="4">
                  <c:v>83.31</c:v>
                </c:pt>
              </c:numCache>
            </c:numRef>
          </c:val>
          <c:extLst>
            <c:ext xmlns:c16="http://schemas.microsoft.com/office/drawing/2014/chart" uri="{C3380CC4-5D6E-409C-BE32-E72D297353CC}">
              <c16:uniqueId val="{00000000-8078-4C8B-8F17-D84EC955804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8078-4C8B-8F17-D84EC955804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65.84</c:v>
                </c:pt>
                <c:pt idx="1">
                  <c:v>62.04</c:v>
                </c:pt>
                <c:pt idx="2">
                  <c:v>68.88</c:v>
                </c:pt>
                <c:pt idx="3">
                  <c:v>68.099999999999994</c:v>
                </c:pt>
                <c:pt idx="4">
                  <c:v>65.22</c:v>
                </c:pt>
              </c:numCache>
            </c:numRef>
          </c:val>
          <c:extLst>
            <c:ext xmlns:c16="http://schemas.microsoft.com/office/drawing/2014/chart" uri="{C3380CC4-5D6E-409C-BE32-E72D297353CC}">
              <c16:uniqueId val="{00000000-CF4A-4F22-B448-4DD759C3644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4A-4F22-B448-4DD759C3644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79-445D-BA1B-2F9816E7B1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79-445D-BA1B-2F9816E7B1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62-46EC-96C0-A401B61ED47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62-46EC-96C0-A401B61ED47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E1-4D37-A25C-8E5F130A16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E1-4D37-A25C-8E5F130A16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16-4314-AD95-6E5B83855F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16-4314-AD95-6E5B83855F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1015.68</c:v>
                </c:pt>
                <c:pt idx="1">
                  <c:v>1.05</c:v>
                </c:pt>
                <c:pt idx="2">
                  <c:v>9.7100000000000009</c:v>
                </c:pt>
                <c:pt idx="3">
                  <c:v>11.72</c:v>
                </c:pt>
                <c:pt idx="4">
                  <c:v>3.03</c:v>
                </c:pt>
              </c:numCache>
            </c:numRef>
          </c:val>
          <c:extLst>
            <c:ext xmlns:c16="http://schemas.microsoft.com/office/drawing/2014/chart" uri="{C3380CC4-5D6E-409C-BE32-E72D297353CC}">
              <c16:uniqueId val="{00000000-A60C-40E7-915F-3EC20F8E70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A60C-40E7-915F-3EC20F8E70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51.67</c:v>
                </c:pt>
                <c:pt idx="1">
                  <c:v>44.19</c:v>
                </c:pt>
                <c:pt idx="2">
                  <c:v>56.44</c:v>
                </c:pt>
                <c:pt idx="3">
                  <c:v>60.28</c:v>
                </c:pt>
                <c:pt idx="4">
                  <c:v>53.98</c:v>
                </c:pt>
              </c:numCache>
            </c:numRef>
          </c:val>
          <c:extLst>
            <c:ext xmlns:c16="http://schemas.microsoft.com/office/drawing/2014/chart" uri="{C3380CC4-5D6E-409C-BE32-E72D297353CC}">
              <c16:uniqueId val="{00000000-C4C0-4402-B772-20BA2AC43F5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C4C0-4402-B772-20BA2AC43F5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311.88</c:v>
                </c:pt>
                <c:pt idx="1">
                  <c:v>365.68</c:v>
                </c:pt>
                <c:pt idx="2">
                  <c:v>289.54000000000002</c:v>
                </c:pt>
                <c:pt idx="3">
                  <c:v>277.86</c:v>
                </c:pt>
                <c:pt idx="4">
                  <c:v>309.27999999999997</c:v>
                </c:pt>
              </c:numCache>
            </c:numRef>
          </c:val>
          <c:extLst>
            <c:ext xmlns:c16="http://schemas.microsoft.com/office/drawing/2014/chart" uri="{C3380CC4-5D6E-409C-BE32-E72D297353CC}">
              <c16:uniqueId val="{00000000-DEE2-428F-931F-855EC947B7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DEE2-428F-931F-855EC947B7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東吾妻町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12956</v>
      </c>
      <c r="AM8" s="42"/>
      <c r="AN8" s="42"/>
      <c r="AO8" s="42"/>
      <c r="AP8" s="42"/>
      <c r="AQ8" s="42"/>
      <c r="AR8" s="42"/>
      <c r="AS8" s="42"/>
      <c r="AT8" s="35">
        <f>データ!T6</f>
        <v>253.91</v>
      </c>
      <c r="AU8" s="35"/>
      <c r="AV8" s="35"/>
      <c r="AW8" s="35"/>
      <c r="AX8" s="35"/>
      <c r="AY8" s="35"/>
      <c r="AZ8" s="35"/>
      <c r="BA8" s="35"/>
      <c r="BB8" s="35">
        <f>データ!U6</f>
        <v>51.03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14.2</v>
      </c>
      <c r="Q10" s="35"/>
      <c r="R10" s="35"/>
      <c r="S10" s="35"/>
      <c r="T10" s="35"/>
      <c r="U10" s="35"/>
      <c r="V10" s="35"/>
      <c r="W10" s="35">
        <f>データ!Q6</f>
        <v>99.97</v>
      </c>
      <c r="X10" s="35"/>
      <c r="Y10" s="35"/>
      <c r="Z10" s="35"/>
      <c r="AA10" s="35"/>
      <c r="AB10" s="35"/>
      <c r="AC10" s="35"/>
      <c r="AD10" s="42">
        <f>データ!R6</f>
        <v>2970</v>
      </c>
      <c r="AE10" s="42"/>
      <c r="AF10" s="42"/>
      <c r="AG10" s="42"/>
      <c r="AH10" s="42"/>
      <c r="AI10" s="42"/>
      <c r="AJ10" s="42"/>
      <c r="AK10" s="2"/>
      <c r="AL10" s="42">
        <f>データ!V6</f>
        <v>1827</v>
      </c>
      <c r="AM10" s="42"/>
      <c r="AN10" s="42"/>
      <c r="AO10" s="42"/>
      <c r="AP10" s="42"/>
      <c r="AQ10" s="42"/>
      <c r="AR10" s="42"/>
      <c r="AS10" s="42"/>
      <c r="AT10" s="35">
        <f>データ!W6</f>
        <v>2.02</v>
      </c>
      <c r="AU10" s="35"/>
      <c r="AV10" s="35"/>
      <c r="AW10" s="35"/>
      <c r="AX10" s="35"/>
      <c r="AY10" s="35"/>
      <c r="AZ10" s="35"/>
      <c r="BA10" s="35"/>
      <c r="BB10" s="35">
        <f>データ!X6</f>
        <v>904.46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119</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121</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5S9h2AQvxUgiiF35z1Xl6N2cujNoXC+yCo0Cd7SF63hDonwveGOET5kTSqGfAsNZoIGbX6JFHT3mQb6Z5Gi9vQ==" saltValue="83kxzMyimpFKBvy6+Zkf3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104299</v>
      </c>
      <c r="D6" s="19">
        <f t="shared" si="3"/>
        <v>47</v>
      </c>
      <c r="E6" s="19">
        <f t="shared" si="3"/>
        <v>17</v>
      </c>
      <c r="F6" s="19">
        <f t="shared" si="3"/>
        <v>5</v>
      </c>
      <c r="G6" s="19">
        <f t="shared" si="3"/>
        <v>0</v>
      </c>
      <c r="H6" s="19" t="str">
        <f t="shared" si="3"/>
        <v>群馬県　東吾妻町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14.2</v>
      </c>
      <c r="Q6" s="20">
        <f t="shared" si="3"/>
        <v>99.97</v>
      </c>
      <c r="R6" s="20">
        <f t="shared" si="3"/>
        <v>2970</v>
      </c>
      <c r="S6" s="20">
        <f t="shared" si="3"/>
        <v>12956</v>
      </c>
      <c r="T6" s="20">
        <f t="shared" si="3"/>
        <v>253.91</v>
      </c>
      <c r="U6" s="20">
        <f t="shared" si="3"/>
        <v>51.03</v>
      </c>
      <c r="V6" s="20">
        <f t="shared" si="3"/>
        <v>1827</v>
      </c>
      <c r="W6" s="20">
        <f t="shared" si="3"/>
        <v>2.02</v>
      </c>
      <c r="X6" s="20">
        <f t="shared" si="3"/>
        <v>904.46</v>
      </c>
      <c r="Y6" s="21">
        <f>IF(Y7="",NA(),Y7)</f>
        <v>65.84</v>
      </c>
      <c r="Z6" s="21">
        <f t="shared" ref="Z6:AH6" si="4">IF(Z7="",NA(),Z7)</f>
        <v>62.04</v>
      </c>
      <c r="AA6" s="21">
        <f t="shared" si="4"/>
        <v>68.88</v>
      </c>
      <c r="AB6" s="21">
        <f t="shared" si="4"/>
        <v>68.099999999999994</v>
      </c>
      <c r="AC6" s="21">
        <f t="shared" si="4"/>
        <v>65.22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1015.68</v>
      </c>
      <c r="BG6" s="21">
        <f t="shared" ref="BG6:BO6" si="7">IF(BG7="",NA(),BG7)</f>
        <v>1.05</v>
      </c>
      <c r="BH6" s="21">
        <f t="shared" si="7"/>
        <v>9.7100000000000009</v>
      </c>
      <c r="BI6" s="21">
        <f t="shared" si="7"/>
        <v>11.72</v>
      </c>
      <c r="BJ6" s="21">
        <f t="shared" si="7"/>
        <v>3.03</v>
      </c>
      <c r="BK6" s="21">
        <f t="shared" si="7"/>
        <v>855.8</v>
      </c>
      <c r="BL6" s="21">
        <f t="shared" si="7"/>
        <v>789.46</v>
      </c>
      <c r="BM6" s="21">
        <f t="shared" si="7"/>
        <v>826.83</v>
      </c>
      <c r="BN6" s="21">
        <f t="shared" si="7"/>
        <v>867.83</v>
      </c>
      <c r="BO6" s="21">
        <f t="shared" si="7"/>
        <v>791.76</v>
      </c>
      <c r="BP6" s="20" t="str">
        <f>IF(BP7="","",IF(BP7="-","【-】","【"&amp;SUBSTITUTE(TEXT(BP7,"#,##0.00"),"-","△")&amp;"】"))</f>
        <v>【786.37】</v>
      </c>
      <c r="BQ6" s="21">
        <f>IF(BQ7="",NA(),BQ7)</f>
        <v>51.67</v>
      </c>
      <c r="BR6" s="21">
        <f t="shared" ref="BR6:BZ6" si="8">IF(BR7="",NA(),BR7)</f>
        <v>44.19</v>
      </c>
      <c r="BS6" s="21">
        <f t="shared" si="8"/>
        <v>56.44</v>
      </c>
      <c r="BT6" s="21">
        <f t="shared" si="8"/>
        <v>60.28</v>
      </c>
      <c r="BU6" s="21">
        <f t="shared" si="8"/>
        <v>53.98</v>
      </c>
      <c r="BV6" s="21">
        <f t="shared" si="8"/>
        <v>59.8</v>
      </c>
      <c r="BW6" s="21">
        <f t="shared" si="8"/>
        <v>57.77</v>
      </c>
      <c r="BX6" s="21">
        <f t="shared" si="8"/>
        <v>57.31</v>
      </c>
      <c r="BY6" s="21">
        <f t="shared" si="8"/>
        <v>57.08</v>
      </c>
      <c r="BZ6" s="21">
        <f t="shared" si="8"/>
        <v>56.26</v>
      </c>
      <c r="CA6" s="20" t="str">
        <f>IF(CA7="","",IF(CA7="-","【-】","【"&amp;SUBSTITUTE(TEXT(CA7,"#,##0.00"),"-","△")&amp;"】"))</f>
        <v>【60.65】</v>
      </c>
      <c r="CB6" s="21">
        <f>IF(CB7="",NA(),CB7)</f>
        <v>311.88</v>
      </c>
      <c r="CC6" s="21">
        <f t="shared" ref="CC6:CK6" si="9">IF(CC7="",NA(),CC7)</f>
        <v>365.68</v>
      </c>
      <c r="CD6" s="21">
        <f t="shared" si="9"/>
        <v>289.54000000000002</v>
      </c>
      <c r="CE6" s="21">
        <f t="shared" si="9"/>
        <v>277.86</v>
      </c>
      <c r="CF6" s="21">
        <f t="shared" si="9"/>
        <v>309.27999999999997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49.12</v>
      </c>
      <c r="CN6" s="21">
        <f t="shared" ref="CN6:CV6" si="10">IF(CN7="",NA(),CN7)</f>
        <v>50.32</v>
      </c>
      <c r="CO6" s="21">
        <f t="shared" si="10"/>
        <v>43.67</v>
      </c>
      <c r="CP6" s="21">
        <f t="shared" si="10"/>
        <v>43.86</v>
      </c>
      <c r="CQ6" s="21">
        <f t="shared" si="10"/>
        <v>42.84</v>
      </c>
      <c r="CR6" s="21">
        <f t="shared" si="10"/>
        <v>51.75</v>
      </c>
      <c r="CS6" s="21">
        <f t="shared" si="10"/>
        <v>50.68</v>
      </c>
      <c r="CT6" s="21">
        <f t="shared" si="10"/>
        <v>50.14</v>
      </c>
      <c r="CU6" s="21">
        <f t="shared" si="10"/>
        <v>54.83</v>
      </c>
      <c r="CV6" s="21">
        <f t="shared" si="10"/>
        <v>66.53</v>
      </c>
      <c r="CW6" s="20" t="str">
        <f>IF(CW7="","",IF(CW7="-","【-】","【"&amp;SUBSTITUTE(TEXT(CW7,"#,##0.00"),"-","△")&amp;"】"))</f>
        <v>【61.14】</v>
      </c>
      <c r="CX6" s="21">
        <f>IF(CX7="",NA(),CX7)</f>
        <v>82.07</v>
      </c>
      <c r="CY6" s="21">
        <f t="shared" ref="CY6:DG6" si="11">IF(CY7="",NA(),CY7)</f>
        <v>81.98</v>
      </c>
      <c r="CZ6" s="21">
        <f t="shared" si="11"/>
        <v>84.06</v>
      </c>
      <c r="DA6" s="21">
        <f t="shared" si="11"/>
        <v>85.31</v>
      </c>
      <c r="DB6" s="21">
        <f t="shared" si="11"/>
        <v>83.31</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104299</v>
      </c>
      <c r="D7" s="23">
        <v>47</v>
      </c>
      <c r="E7" s="23">
        <v>17</v>
      </c>
      <c r="F7" s="23">
        <v>5</v>
      </c>
      <c r="G7" s="23">
        <v>0</v>
      </c>
      <c r="H7" s="23" t="s">
        <v>98</v>
      </c>
      <c r="I7" s="23" t="s">
        <v>99</v>
      </c>
      <c r="J7" s="23" t="s">
        <v>100</v>
      </c>
      <c r="K7" s="23" t="s">
        <v>101</v>
      </c>
      <c r="L7" s="23" t="s">
        <v>102</v>
      </c>
      <c r="M7" s="23" t="s">
        <v>103</v>
      </c>
      <c r="N7" s="24" t="s">
        <v>104</v>
      </c>
      <c r="O7" s="24" t="s">
        <v>105</v>
      </c>
      <c r="P7" s="24">
        <v>14.2</v>
      </c>
      <c r="Q7" s="24">
        <v>99.97</v>
      </c>
      <c r="R7" s="24">
        <v>2970</v>
      </c>
      <c r="S7" s="24">
        <v>12956</v>
      </c>
      <c r="T7" s="24">
        <v>253.91</v>
      </c>
      <c r="U7" s="24">
        <v>51.03</v>
      </c>
      <c r="V7" s="24">
        <v>1827</v>
      </c>
      <c r="W7" s="24">
        <v>2.02</v>
      </c>
      <c r="X7" s="24">
        <v>904.46</v>
      </c>
      <c r="Y7" s="24">
        <v>65.84</v>
      </c>
      <c r="Z7" s="24">
        <v>62.04</v>
      </c>
      <c r="AA7" s="24">
        <v>68.88</v>
      </c>
      <c r="AB7" s="24">
        <v>68.099999999999994</v>
      </c>
      <c r="AC7" s="24">
        <v>65.22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1015.68</v>
      </c>
      <c r="BG7" s="24">
        <v>1.05</v>
      </c>
      <c r="BH7" s="24">
        <v>9.7100000000000009</v>
      </c>
      <c r="BI7" s="24">
        <v>11.72</v>
      </c>
      <c r="BJ7" s="24">
        <v>3.03</v>
      </c>
      <c r="BK7" s="24">
        <v>855.8</v>
      </c>
      <c r="BL7" s="24">
        <v>789.46</v>
      </c>
      <c r="BM7" s="24">
        <v>826.83</v>
      </c>
      <c r="BN7" s="24">
        <v>867.83</v>
      </c>
      <c r="BO7" s="24">
        <v>791.76</v>
      </c>
      <c r="BP7" s="24">
        <v>786.37</v>
      </c>
      <c r="BQ7" s="24">
        <v>51.67</v>
      </c>
      <c r="BR7" s="24">
        <v>44.19</v>
      </c>
      <c r="BS7" s="24">
        <v>56.44</v>
      </c>
      <c r="BT7" s="24">
        <v>60.28</v>
      </c>
      <c r="BU7" s="24">
        <v>53.98</v>
      </c>
      <c r="BV7" s="24">
        <v>59.8</v>
      </c>
      <c r="BW7" s="24">
        <v>57.77</v>
      </c>
      <c r="BX7" s="24">
        <v>57.31</v>
      </c>
      <c r="BY7" s="24">
        <v>57.08</v>
      </c>
      <c r="BZ7" s="24">
        <v>56.26</v>
      </c>
      <c r="CA7" s="24">
        <v>60.65</v>
      </c>
      <c r="CB7" s="24">
        <v>311.88</v>
      </c>
      <c r="CC7" s="24">
        <v>365.68</v>
      </c>
      <c r="CD7" s="24">
        <v>289.54000000000002</v>
      </c>
      <c r="CE7" s="24">
        <v>277.86</v>
      </c>
      <c r="CF7" s="24">
        <v>309.27999999999997</v>
      </c>
      <c r="CG7" s="24">
        <v>263.76</v>
      </c>
      <c r="CH7" s="24">
        <v>274.35000000000002</v>
      </c>
      <c r="CI7" s="24">
        <v>273.52</v>
      </c>
      <c r="CJ7" s="24">
        <v>274.99</v>
      </c>
      <c r="CK7" s="24">
        <v>282.08999999999997</v>
      </c>
      <c r="CL7" s="24">
        <v>256.97000000000003</v>
      </c>
      <c r="CM7" s="24">
        <v>49.12</v>
      </c>
      <c r="CN7" s="24">
        <v>50.32</v>
      </c>
      <c r="CO7" s="24">
        <v>43.67</v>
      </c>
      <c r="CP7" s="24">
        <v>43.86</v>
      </c>
      <c r="CQ7" s="24">
        <v>42.84</v>
      </c>
      <c r="CR7" s="24">
        <v>51.75</v>
      </c>
      <c r="CS7" s="24">
        <v>50.68</v>
      </c>
      <c r="CT7" s="24">
        <v>50.14</v>
      </c>
      <c r="CU7" s="24">
        <v>54.83</v>
      </c>
      <c r="CV7" s="24">
        <v>66.53</v>
      </c>
      <c r="CW7" s="24">
        <v>61.14</v>
      </c>
      <c r="CX7" s="24">
        <v>82.07</v>
      </c>
      <c r="CY7" s="24">
        <v>81.98</v>
      </c>
      <c r="CZ7" s="24">
        <v>84.06</v>
      </c>
      <c r="DA7" s="24">
        <v>85.31</v>
      </c>
      <c r="DB7" s="24">
        <v>83.31</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2022-12-01T01:56:13Z</dcterms:created>
  <dcterms:modified xsi:type="dcterms:W3CDTF">2023-02-07T00:07:51Z</dcterms:modified>
  <cp:category/>
</cp:coreProperties>
</file>