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29 みなかみ町●□■▲\"/>
    </mc:Choice>
  </mc:AlternateContent>
  <xr:revisionPtr revIDLastSave="0" documentId="13_ncr:1_{3526CE72-C5F0-4001-98DE-E4282A4FE152}" xr6:coauthVersionLast="36" xr6:coauthVersionMax="45" xr10:uidLastSave="{00000000-0000-0000-0000-000000000000}"/>
  <workbookProtection workbookAlgorithmName="SHA-512" workbookHashValue="wzql94sYmrGx940xRVm1qQFyp+XLzKo4+PTUJVU/hwUTCW5FInV4jQQyi2hhwvV4o/oNQN96WEpUb1W94hYusA==" workbookSaltValue="aZx5J3Ly6aBsbvaDLG2IkQ==" workbookSpinCount="100000" lockStructure="1"/>
  <bookViews>
    <workbookView showHorizontalScroll="0" showVerticalScroll="0" showSheetTabs="0"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BB10" i="4"/>
  <c r="AL10" i="4"/>
  <c r="AD10" i="4"/>
  <c r="P10" i="4"/>
  <c r="B10"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<sst xmlns="http://schemas.openxmlformats.org/spreadsheetml/2006/main" count="236" uniqueCount="121">
  <si>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</si>
  <si>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</si>
  <si>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</si>
  <si>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</si>
  <si>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</si>
  <si>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</si>
  <si>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</si>
  <si>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</si>
  <si>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</si>
  <si>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</si>
  <si>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</si>
  <si>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</si>
  <si>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</si>
  <si>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</si>
  <si>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</si>
  <si>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</si>
  <si>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</si>
  <si>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</si>
  <si>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</si>
  <si>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</si>
  <si>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</si>
  <si>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</si>
  <si>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</si>
  <si>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</si>
  <si>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</si>
  <si>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</si>
  <si>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</si>
  <si>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</si>
  <si>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</si>
  <si>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</si>
  <si>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</si>
  <si>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</si>
  <si>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</si>
  <si>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</si>
  <si>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</si>
  <si>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</si>
  <si>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</si>
  <si>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</si>
  <si>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</si>
  <si>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</si>
  <si>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</si>
  <si>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</si>
  <si>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</si>
  <si>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</si>
  <si>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</si>
  <si>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</si>
  <si>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</si>
  <si>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</si>
  <si>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</si>
  <si>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</si>
  <si>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</si>
  <si>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</si>
  <si>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</si>
  <si>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</si>
  <si>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</si>
  <si>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</si>
  <si>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</si>
  <si>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</si>
  <si>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</si>
  <si>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</si>
  <si>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</si>
  <si>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</si>
  <si>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</si>
  <si>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</si>
  <si>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</si>
  <si>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</si>
  <si>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</si>
  <si>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</si>
  <si>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</si>
  <si>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</si>
  <si>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</si>
  <si>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</si>
  <si>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</si>
  <si>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</si>
  <si>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</si>
  <si>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</si>
  <si>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</si>
  <si>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</si>
  <si>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</si>
  <si>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</si>
  <si>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</si>
  <si>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</si>
  <si>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</si>
  <si>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</si>
  <si>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</si>
  <si>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</si>
  <si>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</si>
  <si>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</si>
  <si>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</si>
  <si>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</si>
  <si>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</si>
  <si>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</si>
  <si>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</si>
  <si>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</si>
  <si>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</si>
  <si>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</si>
  <si>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</si>
  <si>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</si>
  <si>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</si>
  <si>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</si>
  <si>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</si>
  <si>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</si>
  <si>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</si>
  <si>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</si>
  <si>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</si>
  <si>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</si>
  <si>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</si>
  <si>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</si>
  <si>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</si>
  <si>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</si>
  <si>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</si>
  <si>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</si>
  <si>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</si>
  <si>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</si>
  <si>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</si>
  <si>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</si>
  <si>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</si>
  <si>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</si>
  <si>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農業集落排水は、農業用水の水質保全や農村地域の生活環境の保全を図るだけでなく、利根川源流域の水質保全や生活環境の維持向上のため当町では重要な役割を担っている。また、汚水処理の広域化・共同化を実施する事は地形上不可能であり、老朽化対策、使用料収入の確保、経費節減等課題が多いため、計画的な事業運営をしていきたい。
　事業対象地域は独立した集落となっており、人口も少なく使用料収入が停滞している状態である。</t>
    <rPh sb="146" eb="148">
      <t>ウンエイ</t>
    </rPh>
    <phoneticPr fontId="4"/>
  </si>
  <si>
    <t>　「収益的収支比率」、「経費回収率」及び「汚水処理原価」は事業対象区域が高齢化率の高い独立した集落ということもあり、使用料収入の減少が続いていることや、施設の老朽化に伴う修繕費が増大傾向にあるため、悪化傾向にある。
　また、上記理由により大規模な建設投資をすることが難しく、「企業債残高対事業規模比率」はゼロとなっている。
　「施設利用率」は設備故障に伴い流量計測機器を更新したところ、令和3年度決算値が大幅に上昇したが、従前の数値は計器不良のために正確に計測できていなかった可能性がある。
　「水洗化率」は100％に近い状態であり、維持向上に努めていきたい。
　汚水処理の広域化・共同化を実施することは地形上不可能であり、事業効率が良いとは言えない状況のなか、継続的な事業運営のため更なるコスト削減が課題となっている。</t>
  </si>
  <si>
    <t>　供用開始から20年以上が経過し、施設の老朽化が進んできている。施設の維持管理を適切に行いながら計画的な老朽化対策を検討する。</t>
    <rPh sb="32" eb="34">
      <t>シセツ</t>
    </rPh>
    <rPh sb="35" eb="37">
      <t>イジ</t>
    </rPh>
    <rPh sb="37" eb="39">
      <t>カンリ</t>
    </rPh>
    <rPh sb="40" eb="42">
      <t>テキセツ</t>
    </rPh>
    <rPh sb="43" eb="44">
      <t>オコナ</t>
    </rPh>
    <rPh sb="58" eb="6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</si>
</sst>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5D-45DD-BDB3-FCBCA56B06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A5D-45DD-BDB3-FCBCA56B06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94.29</c:v>
                </c:pt>
                <c:pt idx="1">
                  <c:v>68.569999999999993</c:v>
                </c:pt>
                <c:pt idx="2">
                  <c:v>54.29</c:v>
                </c:pt>
                <c:pt idx="3">
                  <c:v>40</c:v>
                </c:pt>
                <c:pt idx="4">
                  <c:v>97.14</c:v>
                </c:pt>
              </c:numCache>
            </c:numRef>
          </c:val>
          <c:extLst>
            <c:ext xmlns:c16="http://schemas.microsoft.com/office/drawing/2014/chart" uri="{C3380CC4-5D6E-409C-BE32-E72D297353CC}">
              <c16:uniqueId val="{00000000-78FB-4071-AD51-7F7B1B5DF6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8FB-4071-AD51-7F7B1B5DF6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87.5</c:v>
                </c:pt>
                <c:pt idx="2">
                  <c:v>92.59</c:v>
                </c:pt>
                <c:pt idx="3">
                  <c:v>96</c:v>
                </c:pt>
                <c:pt idx="4">
                  <c:v>95.65</c:v>
                </c:pt>
              </c:numCache>
            </c:numRef>
          </c:val>
          <c:extLst>
            <c:ext xmlns:c16="http://schemas.microsoft.com/office/drawing/2014/chart" uri="{C3380CC4-5D6E-409C-BE32-E72D297353CC}">
              <c16:uniqueId val="{00000000-7407-40CA-8A56-DE45B02EF0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407-40CA-8A56-DE45B02EF0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229.69</c:v>
                </c:pt>
                <c:pt idx="1">
                  <c:v>159.34</c:v>
                </c:pt>
                <c:pt idx="2">
                  <c:v>115.82</c:v>
                </c:pt>
                <c:pt idx="3">
                  <c:v>100.59</c:v>
                </c:pt>
                <c:pt idx="4">
                  <c:v>100</c:v>
                </c:pt>
              </c:numCache>
            </c:numRef>
          </c:val>
          <c:extLst>
            <c:ext xmlns:c16="http://schemas.microsoft.com/office/drawing/2014/chart" uri="{C3380CC4-5D6E-409C-BE32-E72D297353CC}">
              <c16:uniqueId val="{00000000-7E88-4A3B-91E7-61C9C19B8E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8-4A3B-91E7-61C9C19B8E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19-400F-908F-9D24A07210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9-400F-908F-9D24A07210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A-44AE-983F-8B5B5C1493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A-44AE-983F-8B5B5C1493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E1-4E30-8A3E-3B7DB82175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E1-4E30-8A3E-3B7DB82175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AE-4660-A06A-A1DD3AAA70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E-4660-A06A-A1DD3AAA70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48-4FDE-9485-9ADA051EA0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B48-4FDE-9485-9ADA051EA0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7.24</c:v>
                </c:pt>
                <c:pt idx="1">
                  <c:v>14.52</c:v>
                </c:pt>
                <c:pt idx="2">
                  <c:v>12.44</c:v>
                </c:pt>
                <c:pt idx="3">
                  <c:v>9.99</c:v>
                </c:pt>
                <c:pt idx="4">
                  <c:v>8.11</c:v>
                </c:pt>
              </c:numCache>
            </c:numRef>
          </c:val>
          <c:extLst>
            <c:ext xmlns:c16="http://schemas.microsoft.com/office/drawing/2014/chart" uri="{C3380CC4-5D6E-409C-BE32-E72D297353CC}">
              <c16:uniqueId val="{00000000-2EC4-48D1-B168-A048770AC1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EC4-48D1-B168-A048770AC1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2209.8200000000002</c:v>
                </c:pt>
                <c:pt idx="1">
                  <c:v>1240.72</c:v>
                </c:pt>
                <c:pt idx="2">
                  <c:v>1474.55</c:v>
                </c:pt>
                <c:pt idx="3">
                  <c:v>1737.38</c:v>
                </c:pt>
                <c:pt idx="4">
                  <c:v>2196.15</c:v>
                </c:pt>
              </c:numCache>
            </c:numRef>
          </c:val>
          <c:extLst>
            <c:ext xmlns:c16="http://schemas.microsoft.com/office/drawing/2014/chart" uri="{C3380CC4-5D6E-409C-BE32-E72D297353CC}">
              <c16:uniqueId val="{00000000-4938-496B-86B4-F28465ACF9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938-496B-86B4-F28465ACF9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みなかみ町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17941</v>
      </c>
      <c r="AM8" s="42"/>
      <c r="AN8" s="42"/>
      <c r="AO8" s="42"/>
      <c r="AP8" s="42"/>
      <c r="AQ8" s="42"/>
      <c r="AR8" s="42"/>
      <c r="AS8" s="42"/>
      <c r="AT8" s="35">
        <f>データ!T6</f>
        <v>781.08</v>
      </c>
      <c r="AU8" s="35"/>
      <c r="AV8" s="35"/>
      <c r="AW8" s="35"/>
      <c r="AX8" s="35"/>
      <c r="AY8" s="35"/>
      <c r="AZ8" s="35"/>
      <c r="BA8" s="35"/>
      <c r="BB8" s="35">
        <f>データ!U6</f>
        <v>22.97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0.13</v>
      </c>
      <c r="Q10" s="35"/>
      <c r="R10" s="35"/>
      <c r="S10" s="35"/>
      <c r="T10" s="35"/>
      <c r="U10" s="35"/>
      <c r="V10" s="35"/>
      <c r="W10" s="35">
        <f>データ!Q6</f>
        <v>37.96</v>
      </c>
      <c r="X10" s="35"/>
      <c r="Y10" s="35"/>
      <c r="Z10" s="35"/>
      <c r="AA10" s="35"/>
      <c r="AB10" s="35"/>
      <c r="AC10" s="35"/>
      <c r="AD10" s="42">
        <f>データ!R6</f>
        <v>2690</v>
      </c>
      <c r="AE10" s="42"/>
      <c r="AF10" s="42"/>
      <c r="AG10" s="42"/>
      <c r="AH10" s="42"/>
      <c r="AI10" s="42"/>
      <c r="AJ10" s="42"/>
      <c r="AK10" s="2"/>
      <c r="AL10" s="42">
        <f>データ!V6</f>
        <v>23</v>
      </c>
      <c r="AM10" s="42"/>
      <c r="AN10" s="42"/>
      <c r="AO10" s="42"/>
      <c r="AP10" s="42"/>
      <c r="AQ10" s="42"/>
      <c r="AR10" s="42"/>
      <c r="AS10" s="42"/>
      <c r="AT10" s="35">
        <f>データ!W6</f>
        <v>0.02</v>
      </c>
      <c r="AU10" s="35"/>
      <c r="AV10" s="35"/>
      <c r="AW10" s="35"/>
      <c r="AX10" s="35"/>
      <c r="AY10" s="35"/>
      <c r="AZ10" s="35"/>
      <c r="BA10" s="35"/>
      <c r="BB10" s="35">
        <f>データ!X6</f>
        <v>1150</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119</v>
      </c>
      <c r="BM16" s="68"/>
      <c r="BN16" s="68"/>
      <c r="BO16" s="68"/>
      <c r="BP16" s="68"/>
      <c r="BQ16" s="68"/>
      <c r="BR16" s="68"/>
      <c r="BS16" s="68"/>
      <c r="BT16" s="68"/>
      <c r="BU16" s="68"/>
      <c r="BV16" s="68"/>
      <c r="BW16" s="68"/>
      <c r="BX16" s="68"/>
      <c r="BY16" s="68"/>
      <c r="BZ16" s="6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120</v>
      </c>
      <c r="BM47" s="68"/>
      <c r="BN47" s="68"/>
      <c r="BO47" s="68"/>
      <c r="BP47" s="68"/>
      <c r="BQ47" s="68"/>
      <c r="BR47" s="68"/>
      <c r="BS47" s="68"/>
      <c r="BT47" s="68"/>
      <c r="BU47" s="68"/>
      <c r="BV47" s="68"/>
      <c r="BW47" s="68"/>
      <c r="BX47" s="68"/>
      <c r="BY47" s="68"/>
      <c r="BZ47" s="6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118</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ePsMlu9nj//I/Q0c3piUmLEYNiq3Z94zAR9qeObOWNJmWhp7mrK3fOzpkYOTnB363Fh3gcAGkspWETlwa4fE1w==" saltValue="6pbg0l1EwonlzfDW62SS3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104493</v>
      </c>
      <c r="D6" s="19">
        <f t="shared" si="3"/>
        <v>47</v>
      </c>
      <c r="E6" s="19">
        <f t="shared" si="3"/>
        <v>17</v>
      </c>
      <c r="F6" s="19">
        <f t="shared" si="3"/>
        <v>5</v>
      </c>
      <c r="G6" s="19">
        <f t="shared" si="3"/>
        <v>0</v>
      </c>
      <c r="H6" s="19" t="str">
        <f t="shared" si="3"/>
        <v>群馬県　みなかみ町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0.13</v>
      </c>
      <c r="Q6" s="20">
        <f t="shared" si="3"/>
        <v>37.96</v>
      </c>
      <c r="R6" s="20">
        <f t="shared" si="3"/>
        <v>2690</v>
      </c>
      <c r="S6" s="20">
        <f t="shared" si="3"/>
        <v>17941</v>
      </c>
      <c r="T6" s="20">
        <f t="shared" si="3"/>
        <v>781.08</v>
      </c>
      <c r="U6" s="20">
        <f t="shared" si="3"/>
        <v>22.97</v>
      </c>
      <c r="V6" s="20">
        <f t="shared" si="3"/>
        <v>23</v>
      </c>
      <c r="W6" s="20">
        <f t="shared" si="3"/>
        <v>0.02</v>
      </c>
      <c r="X6" s="20">
        <f t="shared" si="3"/>
        <v>1150</v>
      </c>
      <c r="Y6" s="21">
        <f>IF(Y7="",NA(),Y7)</f>
        <v>229.69</v>
      </c>
      <c r="Z6" s="21">
        <f t="shared" ref="Z6:AH6" si="4">IF(Z7="",NA(),Z7)</f>
        <v>159.34</v>
      </c>
      <c r="AA6" s="21">
        <f t="shared" si="4"/>
        <v>115.82</v>
      </c>
      <c r="AB6" s="21">
        <f t="shared" si="4"/>
        <v>100.59</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7.24</v>
      </c>
      <c r="BR6" s="21">
        <f t="shared" ref="BR6:BZ6" si="8">IF(BR7="",NA(),BR7)</f>
        <v>14.52</v>
      </c>
      <c r="BS6" s="21">
        <f t="shared" si="8"/>
        <v>12.44</v>
      </c>
      <c r="BT6" s="21">
        <f t="shared" si="8"/>
        <v>9.99</v>
      </c>
      <c r="BU6" s="21">
        <f t="shared" si="8"/>
        <v>8.11</v>
      </c>
      <c r="BV6" s="21">
        <f t="shared" si="8"/>
        <v>59.8</v>
      </c>
      <c r="BW6" s="21">
        <f t="shared" si="8"/>
        <v>57.77</v>
      </c>
      <c r="BX6" s="21">
        <f t="shared" si="8"/>
        <v>57.31</v>
      </c>
      <c r="BY6" s="21">
        <f t="shared" si="8"/>
        <v>57.08</v>
      </c>
      <c r="BZ6" s="21">
        <f t="shared" si="8"/>
        <v>56.26</v>
      </c>
      <c r="CA6" s="20" t="str">
        <f>IF(CA7="","",IF(CA7="-","【-】","【"&amp;SUBSTITUTE(TEXT(CA7,"#,##0.00"),"-","△")&amp;"】"))</f>
        <v>【60.65】</v>
      </c>
      <c r="CB6" s="21">
        <f>IF(CB7="",NA(),CB7)</f>
        <v>2209.8200000000002</v>
      </c>
      <c r="CC6" s="21">
        <f t="shared" ref="CC6:CK6" si="9">IF(CC7="",NA(),CC7)</f>
        <v>1240.72</v>
      </c>
      <c r="CD6" s="21">
        <f t="shared" si="9"/>
        <v>1474.55</v>
      </c>
      <c r="CE6" s="21">
        <f t="shared" si="9"/>
        <v>1737.38</v>
      </c>
      <c r="CF6" s="21">
        <f t="shared" si="9"/>
        <v>2196.15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94.29</v>
      </c>
      <c r="CN6" s="21">
        <f t="shared" ref="CN6:CV6" si="10">IF(CN7="",NA(),CN7)</f>
        <v>68.569999999999993</v>
      </c>
      <c r="CO6" s="21">
        <f t="shared" si="10"/>
        <v>54.29</v>
      </c>
      <c r="CP6" s="21">
        <f t="shared" si="10"/>
        <v>40</v>
      </c>
      <c r="CQ6" s="21">
        <f t="shared" si="10"/>
        <v>97.14</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87.5</v>
      </c>
      <c r="CZ6" s="21">
        <f t="shared" si="11"/>
        <v>92.59</v>
      </c>
      <c r="DA6" s="21">
        <f t="shared" si="11"/>
        <v>96</v>
      </c>
      <c r="DB6" s="21">
        <f t="shared" si="11"/>
        <v>95.65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104493</v>
      </c>
      <c r="D7" s="23">
        <v>47</v>
      </c>
      <c r="E7" s="23">
        <v>17</v>
      </c>
      <c r="F7" s="23">
        <v>5</v>
      </c>
      <c r="G7" s="23">
        <v>0</v>
      </c>
      <c r="H7" s="23" t="s">
        <v>97</v>
      </c>
      <c r="I7" s="23" t="s">
        <v>98</v>
      </c>
      <c r="J7" s="23" t="s">
        <v>99</v>
      </c>
      <c r="K7" s="23" t="s">
        <v>100</v>
      </c>
      <c r="L7" s="23" t="s">
        <v>101</v>
      </c>
      <c r="M7" s="23" t="s">
        <v>102</v>
      </c>
      <c r="N7" s="24" t="s">
        <v>103</v>
      </c>
      <c r="O7" s="24" t="s">
        <v>104</v>
      </c>
      <c r="P7" s="24">
        <v>0.13</v>
      </c>
      <c r="Q7" s="24">
        <v>37.96</v>
      </c>
      <c r="R7" s="24">
        <v>2690</v>
      </c>
      <c r="S7" s="24">
        <v>17941</v>
      </c>
      <c r="T7" s="24">
        <v>781.08</v>
      </c>
      <c r="U7" s="24">
        <v>22.97</v>
      </c>
      <c r="V7" s="24">
        <v>23</v>
      </c>
      <c r="W7" s="24">
        <v>0.02</v>
      </c>
      <c r="X7" s="24">
        <v>1150</v>
      </c>
      <c r="Y7" s="24">
        <v>229.69</v>
      </c>
      <c r="Z7" s="24">
        <v>159.34</v>
      </c>
      <c r="AA7" s="24">
        <v>115.82</v>
      </c>
      <c r="AB7" s="24">
        <v>100.59</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7.24</v>
      </c>
      <c r="BR7" s="24">
        <v>14.52</v>
      </c>
      <c r="BS7" s="24">
        <v>12.44</v>
      </c>
      <c r="BT7" s="24">
        <v>9.99</v>
      </c>
      <c r="BU7" s="24">
        <v>8.11</v>
      </c>
      <c r="BV7" s="24">
        <v>59.8</v>
      </c>
      <c r="BW7" s="24">
        <v>57.77</v>
      </c>
      <c r="BX7" s="24">
        <v>57.31</v>
      </c>
      <c r="BY7" s="24">
        <v>57.08</v>
      </c>
      <c r="BZ7" s="24">
        <v>56.26</v>
      </c>
      <c r="CA7" s="24">
        <v>60.65</v>
      </c>
      <c r="CB7" s="24">
        <v>2209.8200000000002</v>
      </c>
      <c r="CC7" s="24">
        <v>1240.72</v>
      </c>
      <c r="CD7" s="24">
        <v>1474.55</v>
      </c>
      <c r="CE7" s="24">
        <v>1737.38</v>
      </c>
      <c r="CF7" s="24">
        <v>2196.15</v>
      </c>
      <c r="CG7" s="24">
        <v>263.76</v>
      </c>
      <c r="CH7" s="24">
        <v>274.35000000000002</v>
      </c>
      <c r="CI7" s="24">
        <v>273.52</v>
      </c>
      <c r="CJ7" s="24">
        <v>274.99</v>
      </c>
      <c r="CK7" s="24">
        <v>282.08999999999997</v>
      </c>
      <c r="CL7" s="24">
        <v>256.97000000000003</v>
      </c>
      <c r="CM7" s="24">
        <v>94.29</v>
      </c>
      <c r="CN7" s="24">
        <v>68.569999999999993</v>
      </c>
      <c r="CO7" s="24">
        <v>54.29</v>
      </c>
      <c r="CP7" s="24">
        <v>40</v>
      </c>
      <c r="CQ7" s="24">
        <v>97.14</v>
      </c>
      <c r="CR7" s="24">
        <v>51.75</v>
      </c>
      <c r="CS7" s="24">
        <v>50.68</v>
      </c>
      <c r="CT7" s="24">
        <v>50.14</v>
      </c>
      <c r="CU7" s="24">
        <v>54.83</v>
      </c>
      <c r="CV7" s="24">
        <v>66.53</v>
      </c>
      <c r="CW7" s="24">
        <v>61.14</v>
      </c>
      <c r="CX7" s="24">
        <v>100</v>
      </c>
      <c r="CY7" s="24">
        <v>87.5</v>
      </c>
      <c r="CZ7" s="24">
        <v>92.59</v>
      </c>
      <c r="DA7" s="24">
        <v>96</v>
      </c>
      <c r="DB7" s="24">
        <v>95.65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2023-02-21T05:35:29Z</cp:lastPrinted>
  <dcterms:created xsi:type="dcterms:W3CDTF">2023-01-13T00:00:49Z</dcterms:created>
  <dcterms:modified xsi:type="dcterms:W3CDTF">2023-02-21T05:35:37Z</dcterms:modified>
  <cp:category>
  </cp:category>
</cp:coreProperties>
</file>