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6 確認済みファイル（HP掲載用）\17 下仁田町●□■▲\"/>
    </mc:Choice>
  </mc:AlternateContent>
  <xr:revisionPtr revIDLastSave="0" documentId="13_ncr:1_{D3FA303F-A670-4BFE-8F9C-BAEDC9C3EBDE}" xr6:coauthVersionLast="36" xr6:coauthVersionMax="44" xr10:uidLastSave="{00000000-0000-0000-0000-000000000000}"/>
  <workbookProtection workbookAlgorithmName="SHA-512" workbookHashValue="sJRHDNFlXqu1ELoXHbxv3YuL/pARvLEYI4zjhyK65lxS3ul58+d3taivxilXuR1htl46odIMh9wrccHR6/1B7w==" workbookSaltValue="gx3D4LhfDgKrzer77tlzB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W10" i="4"/>
  <c r="BB8" i="4"/>
  <c r="AL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<sst xmlns="http://schemas.openxmlformats.org/spreadsheetml/2006/main" count="247" uniqueCount="119">
  <si>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</si>
  <si>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</si>
  <si>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</si>
  <si>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</si>
  <si>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</si>
  <si>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</si>
  <si>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</si>
  <si>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</si>
  <si>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</si>
  <si>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</si>
  <si>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</si>
  <si>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</si>
  <si>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</si>
  <si>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</si>
  <si>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</si>
  <si>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</si>
  <si>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</si>
  <si>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</si>
  <si>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</si>
  <si>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</si>
  <si>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</si>
  <si>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</si>
  <si>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</si>
  <si>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</si>
  <si>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</si>
  <si>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</si>
  <si>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</si>
  <si>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</si>
  <si>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</si>
  <si>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</si>
  <si>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</si>
  <si>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</si>
  <si>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</si>
  <si>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</si>
  <si>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</si>
  <si>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</si>
  <si>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</si>
  <si>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</si>
  <si>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</si>
  <si>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</si>
  <si>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</si>
  <si>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</si>
  <si>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</si>
  <si>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</si>
  <si>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</si>
  <si>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</si>
  <si>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</si>
  <si>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</si>
  <si>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</si>
  <si>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</si>
  <si>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</si>
  <si>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</si>
  <si>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</si>
  <si>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</si>
  <si>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</si>
  <si>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</si>
  <si>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</si>
  <si>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</si>
  <si>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</si>
  <si>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</si>
  <si>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</si>
  <si>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</si>
  <si>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</si>
  <si>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</si>
  <si>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</si>
  <si>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</si>
  <si>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</si>
  <si>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</si>
  <si>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</si>
  <si>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</si>
  <si>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</si>
  <si>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</si>
  <si>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</si>
  <si>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</si>
  <si>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</si>
  <si>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</si>
  <si>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</si>
  <si>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</si>
  <si>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</si>
  <si>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</si>
  <si>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</si>
  <si>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</si>
  <si>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</si>
  <si>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</si>
  <si>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</si>
  <si>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</si>
  <si>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</si>
  <si>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</si>
  <si>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</si>
  <si>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</si>
  <si>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</si>
  <si>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</si>
  <si>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</si>
  <si>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</si>
  <si>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</si>
  <si>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</si>
  <si>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</si>
  <si>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</si>
  <si>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</si>
  <si>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</si>
  <si>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</si>
  <si>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</si>
  <si>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</si>
  <si>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</si>
  <si>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</si>
  <si>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</si>
  <si>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</si>
  <si>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</si>
  <si>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</si>
  <si>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</si>
  <si>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</si>
  <si>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</si>
  <si>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</si>
  <si>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</si>
  <si>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</si>
  <si>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</si>
  <si>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下仁田町では現在浄化槽の普及推進を行っており、老朽化にともなう修繕が増加している。特に本体の修繕は費用が多大にかかるため、財政の圧迫に繋がる。事業開始より十数年が経過し設置年数が経っている浄化槽があることからも、長寿命化計画を策定し計画的な修繕等の対策が必要となる。</t>
  </si>
  <si>
    <t>・市町村設置型浄化槽事業を進めていく上では、今後、物価上昇や労務単価の上昇にともなう工事費の増大化、設置数増加にともなう維持管理費の増大化、老朽化にともなう修繕費の増大化などの課題がある。経営赤字にならないよう工夫・対策を講じ、料金改定等も視野に入れ、鏑川源流の町として今後も浄化槽普及に努め、清流の復元を目指したいと考える。</t>
  </si>
  <si>
    <t>・下仁田町では平成20年度より市町村設置型浄化槽事業を行っており、国庫補助金・県費補助金・設置者負担金及び起債で事業を行っている。
　①より収益に対して維持管理費が大きいため収益的収支比率が100％より低い割合である。　
　④より債務残高は、前年度と比べると低下し、債務残高を全体の年度で比較すると年々、低下傾向にあるが、起債に対して収益が低いため類似団体と比べると高い割合である。
　⑤より経費回収率は、前年度と比べ低下しているが、類似団体平均値を上回る推移が続いている。
　⑥より汚水処理原価は、前年度と比べ上昇しているが、類似団体平均値を下回る推移が続いている。
　⑦より施設利用率は、前年度と比べほぼ横ばいで推移しているが、類似団体と比べると低い割合となった。
　⑧より水洗化率は、平成30年度に算出方法を修正し、大きく低下している。前年度に比べ上昇しているものの類似団体と比べると低い割合である。
　総合的にみると、①表でみるように、過去５年で赤字経営が続いてしまっていることから、令和６年度の法適用化後に経営改善に向けた取組が必要である。</t>
    <rPh sb="131" eb="133">
      <t>テイカ</t>
    </rPh>
    <rPh sb="211" eb="213">
      <t>テイカ</t>
    </rPh>
    <rPh sb="223" eb="224">
      <t>タカ</t>
    </rPh>
    <rPh sb="225" eb="227">
      <t>ワリアイ</t>
    </rPh>
    <rPh sb="230" eb="232">
      <t>スイイ</t>
    </rPh>
    <rPh sb="233" eb="234">
      <t>ツヅ</t>
    </rPh>
    <rPh sb="258" eb="260">
      <t>ジョウショウ</t>
    </rPh>
    <rPh sb="309" eb="311">
      <t>スイイ</t>
    </rPh>
    <rPh sb="322" eb="323">
      <t>クラ</t>
    </rPh>
    <rPh sb="326" eb="327">
      <t>ヒク</t>
    </rPh>
    <rPh sb="459" eb="460">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</si>
</sst>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F8-430B-8037-4634491987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F8-430B-8037-4634491987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57.77</c:v>
                </c:pt>
                <c:pt idx="1">
                  <c:v>56.7</c:v>
                </c:pt>
                <c:pt idx="2">
                  <c:v>56.99</c:v>
                </c:pt>
                <c:pt idx="3">
                  <c:v>56.56</c:v>
                </c:pt>
                <c:pt idx="4">
                  <c:v>56.96</c:v>
                </c:pt>
              </c:numCache>
            </c:numRef>
          </c:val>
          <c:extLst>
            <c:ext xmlns:c16="http://schemas.microsoft.com/office/drawing/2014/chart" uri="{C3380CC4-5D6E-409C-BE32-E72D297353CC}">
              <c16:uniqueId val="{00000000-3575-458A-92FF-6AC439C6BD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3575-458A-92FF-6AC439C6BD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24.57</c:v>
                </c:pt>
                <c:pt idx="2">
                  <c:v>26.47</c:v>
                </c:pt>
                <c:pt idx="3">
                  <c:v>30.05</c:v>
                </c:pt>
                <c:pt idx="4">
                  <c:v>33.270000000000003</c:v>
                </c:pt>
              </c:numCache>
            </c:numRef>
          </c:val>
          <c:extLst>
            <c:ext xmlns:c16="http://schemas.microsoft.com/office/drawing/2014/chart" uri="{C3380CC4-5D6E-409C-BE32-E72D297353CC}">
              <c16:uniqueId val="{00000000-6F64-499B-A69A-B6CD75D4DF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6F64-499B-A69A-B6CD75D4DF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95.23</c:v>
                </c:pt>
                <c:pt idx="1">
                  <c:v>83.44</c:v>
                </c:pt>
                <c:pt idx="2">
                  <c:v>86.57</c:v>
                </c:pt>
                <c:pt idx="3">
                  <c:v>87.58</c:v>
                </c:pt>
                <c:pt idx="4">
                  <c:v>75.69</c:v>
                </c:pt>
              </c:numCache>
            </c:numRef>
          </c:val>
          <c:extLst>
            <c:ext xmlns:c16="http://schemas.microsoft.com/office/drawing/2014/chart" uri="{C3380CC4-5D6E-409C-BE32-E72D297353CC}">
              <c16:uniqueId val="{00000000-E1E3-437B-97E8-D89D7E9483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E3-437B-97E8-D89D7E9483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7-4C92-8A2C-EA23A43656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7-4C92-8A2C-EA23A43656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8A-41F4-9F57-E769EFBEC5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8A-41F4-9F57-E769EFBEC5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D7-4031-BB48-D3DA8458E4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D7-4031-BB48-D3DA8458E4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1C-4DCE-A26D-451D173FCF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C-4DCE-A26D-451D173FCF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628.27</c:v>
                </c:pt>
                <c:pt idx="1">
                  <c:v>549.45000000000005</c:v>
                </c:pt>
                <c:pt idx="2">
                  <c:v>476</c:v>
                </c:pt>
                <c:pt idx="3">
                  <c:v>488.18</c:v>
                </c:pt>
                <c:pt idx="4">
                  <c:v>460.33</c:v>
                </c:pt>
              </c:numCache>
            </c:numRef>
          </c:val>
          <c:extLst>
            <c:ext xmlns:c16="http://schemas.microsoft.com/office/drawing/2014/chart" uri="{C3380CC4-5D6E-409C-BE32-E72D297353CC}">
              <c16:uniqueId val="{00000000-6DA2-4AE1-83D4-AD2DBFDE39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6DA2-4AE1-83D4-AD2DBFDE39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77.92</c:v>
                </c:pt>
                <c:pt idx="1">
                  <c:v>77.39</c:v>
                </c:pt>
                <c:pt idx="2">
                  <c:v>79.430000000000007</c:v>
                </c:pt>
                <c:pt idx="3">
                  <c:v>80.45</c:v>
                </c:pt>
                <c:pt idx="4">
                  <c:v>67.84</c:v>
                </c:pt>
              </c:numCache>
            </c:numRef>
          </c:val>
          <c:extLst>
            <c:ext xmlns:c16="http://schemas.microsoft.com/office/drawing/2014/chart" uri="{C3380CC4-5D6E-409C-BE32-E72D297353CC}">
              <c16:uniqueId val="{00000000-1F6E-460B-8668-D581BE4CDB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1F6E-460B-8668-D581BE4CDB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237.68</c:v>
                </c:pt>
                <c:pt idx="1">
                  <c:v>245.33</c:v>
                </c:pt>
                <c:pt idx="2">
                  <c:v>256.06</c:v>
                </c:pt>
                <c:pt idx="3">
                  <c:v>245.86</c:v>
                </c:pt>
                <c:pt idx="4">
                  <c:v>291.02</c:v>
                </c:pt>
              </c:numCache>
            </c:numRef>
          </c:val>
          <c:extLst>
            <c:ext xmlns:c16="http://schemas.microsoft.com/office/drawing/2014/chart" uri="{C3380CC4-5D6E-409C-BE32-E72D297353CC}">
              <c16:uniqueId val="{00000000-D1E3-4116-A6AB-72865C25B0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D1E3-4116-A6AB-72865C25B0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下仁田町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6782</v>
      </c>
      <c r="AM8" s="42"/>
      <c r="AN8" s="42"/>
      <c r="AO8" s="42"/>
      <c r="AP8" s="42"/>
      <c r="AQ8" s="42"/>
      <c r="AR8" s="42"/>
      <c r="AS8" s="42"/>
      <c r="AT8" s="35">
        <f>データ!T6</f>
        <v>188.38</v>
      </c>
      <c r="AU8" s="35"/>
      <c r="AV8" s="35"/>
      <c r="AW8" s="35"/>
      <c r="AX8" s="35"/>
      <c r="AY8" s="35"/>
      <c r="AZ8" s="35"/>
      <c r="BA8" s="35"/>
      <c r="BB8" s="35">
        <f>データ!U6</f>
        <v>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78.290000000000006</v>
      </c>
      <c r="Q10" s="35"/>
      <c r="R10" s="35"/>
      <c r="S10" s="35"/>
      <c r="T10" s="35"/>
      <c r="U10" s="35"/>
      <c r="V10" s="35"/>
      <c r="W10" s="35">
        <f>データ!Q6</f>
        <v>100</v>
      </c>
      <c r="X10" s="35"/>
      <c r="Y10" s="35"/>
      <c r="Z10" s="35"/>
      <c r="AA10" s="35"/>
      <c r="AB10" s="35"/>
      <c r="AC10" s="35"/>
      <c r="AD10" s="42">
        <f>データ!R6</f>
        <v>4000</v>
      </c>
      <c r="AE10" s="42"/>
      <c r="AF10" s="42"/>
      <c r="AG10" s="42"/>
      <c r="AH10" s="42"/>
      <c r="AI10" s="42"/>
      <c r="AJ10" s="42"/>
      <c r="AK10" s="2"/>
      <c r="AL10" s="42">
        <f>データ!V6</f>
        <v>5254</v>
      </c>
      <c r="AM10" s="42"/>
      <c r="AN10" s="42"/>
      <c r="AO10" s="42"/>
      <c r="AP10" s="42"/>
      <c r="AQ10" s="42"/>
      <c r="AR10" s="42"/>
      <c r="AS10" s="42"/>
      <c r="AT10" s="35">
        <f>データ!W6</f>
        <v>0.15</v>
      </c>
      <c r="AU10" s="35"/>
      <c r="AV10" s="35"/>
      <c r="AW10" s="35"/>
      <c r="AX10" s="35"/>
      <c r="AY10" s="35"/>
      <c r="AZ10" s="35"/>
      <c r="BA10" s="35"/>
      <c r="BB10" s="35">
        <f>データ!X6</f>
        <v>35026.67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Tho7V45MN5SDxS1RhM0gYA+gTS74cSgGm1dU3dar68F4RE8P2/IjDUxtiGfAzqzJNqEDinvTuMRAKRBGwGPZhw==" saltValue="sjxJrIoyqKDbOXtMYdCL0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103829</v>
      </c>
      <c r="D6" s="19">
        <f t="shared" si="3"/>
        <v>47</v>
      </c>
      <c r="E6" s="19">
        <f t="shared" si="3"/>
        <v>18</v>
      </c>
      <c r="F6" s="19">
        <f t="shared" si="3"/>
        <v>0</v>
      </c>
      <c r="G6" s="19">
        <f t="shared" si="3"/>
        <v>0</v>
      </c>
      <c r="H6" s="19" t="str">
        <f t="shared" si="3"/>
        <v>群馬県　下仁田町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78.290000000000006</v>
      </c>
      <c r="Q6" s="20">
        <f t="shared" si="3"/>
        <v>100</v>
      </c>
      <c r="R6" s="20">
        <f t="shared" si="3"/>
        <v>4000</v>
      </c>
      <c r="S6" s="20">
        <f t="shared" si="3"/>
        <v>6782</v>
      </c>
      <c r="T6" s="20">
        <f t="shared" si="3"/>
        <v>188.38</v>
      </c>
      <c r="U6" s="20">
        <f t="shared" si="3"/>
        <v>36</v>
      </c>
      <c r="V6" s="20">
        <f t="shared" si="3"/>
        <v>5254</v>
      </c>
      <c r="W6" s="20">
        <f t="shared" si="3"/>
        <v>0.15</v>
      </c>
      <c r="X6" s="20">
        <f t="shared" si="3"/>
        <v>35026.67</v>
      </c>
      <c r="Y6" s="21">
        <f>IF(Y7="",NA(),Y7)</f>
        <v>95.23</v>
      </c>
      <c r="Z6" s="21">
        <f t="shared" ref="Z6:AH6" si="4">IF(Z7="",NA(),Z7)</f>
        <v>83.44</v>
      </c>
      <c r="AA6" s="21">
        <f t="shared" si="4"/>
        <v>86.57</v>
      </c>
      <c r="AB6" s="21">
        <f t="shared" si="4"/>
        <v>87.58</v>
      </c>
      <c r="AC6" s="21">
        <f t="shared" si="4"/>
        <v>75.69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628.27</v>
      </c>
      <c r="BG6" s="21">
        <f t="shared" ref="BG6:BO6" si="7">IF(BG7="",NA(),BG7)</f>
        <v>549.45000000000005</v>
      </c>
      <c r="BH6" s="21">
        <f t="shared" si="7"/>
        <v>476</v>
      </c>
      <c r="BI6" s="21">
        <f t="shared" si="7"/>
        <v>488.18</v>
      </c>
      <c r="BJ6" s="21">
        <f t="shared" si="7"/>
        <v>460.33</v>
      </c>
      <c r="BK6" s="21">
        <f t="shared" si="7"/>
        <v>407.42</v>
      </c>
      <c r="BL6" s="21">
        <f t="shared" si="7"/>
        <v>386.46</v>
      </c>
      <c r="BM6" s="21">
        <f t="shared" si="7"/>
        <v>421.25</v>
      </c>
      <c r="BN6" s="21">
        <f t="shared" si="7"/>
        <v>398.42</v>
      </c>
      <c r="BO6" s="21">
        <f t="shared" si="7"/>
        <v>393.35</v>
      </c>
      <c r="BP6" s="20" t="str">
        <f>IF(BP7="","",IF(BP7="-","【-】","【"&amp;SUBSTITUTE(TEXT(BP7,"#,##0.00"),"-","△")&amp;"】"))</f>
        <v>【310.14】</v>
      </c>
      <c r="BQ6" s="21">
        <f>IF(BQ7="",NA(),BQ7)</f>
        <v>77.92</v>
      </c>
      <c r="BR6" s="21">
        <f t="shared" ref="BR6:BZ6" si="8">IF(BR7="",NA(),BR7)</f>
        <v>77.39</v>
      </c>
      <c r="BS6" s="21">
        <f t="shared" si="8"/>
        <v>79.430000000000007</v>
      </c>
      <c r="BT6" s="21">
        <f t="shared" si="8"/>
        <v>80.45</v>
      </c>
      <c r="BU6" s="21">
        <f t="shared" si="8"/>
        <v>67.84</v>
      </c>
      <c r="BV6" s="21">
        <f t="shared" si="8"/>
        <v>57.08</v>
      </c>
      <c r="BW6" s="21">
        <f t="shared" si="8"/>
        <v>55.85</v>
      </c>
      <c r="BX6" s="21">
        <f t="shared" si="8"/>
        <v>53.23</v>
      </c>
      <c r="BY6" s="21">
        <f t="shared" si="8"/>
        <v>50.7</v>
      </c>
      <c r="BZ6" s="21">
        <f t="shared" si="8"/>
        <v>48.13</v>
      </c>
      <c r="CA6" s="20" t="str">
        <f>IF(CA7="","",IF(CA7="-","【-】","【"&amp;SUBSTITUTE(TEXT(CA7,"#,##0.00"),"-","△")&amp;"】"))</f>
        <v>【57.71】</v>
      </c>
      <c r="CB6" s="21">
        <f>IF(CB7="",NA(),CB7)</f>
        <v>237.68</v>
      </c>
      <c r="CC6" s="21">
        <f t="shared" ref="CC6:CK6" si="9">IF(CC7="",NA(),CC7)</f>
        <v>245.33</v>
      </c>
      <c r="CD6" s="21">
        <f t="shared" si="9"/>
        <v>256.06</v>
      </c>
      <c r="CE6" s="21">
        <f t="shared" si="9"/>
        <v>245.86</v>
      </c>
      <c r="CF6" s="21">
        <f t="shared" si="9"/>
        <v>291.02</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57.77</v>
      </c>
      <c r="CN6" s="21">
        <f t="shared" ref="CN6:CV6" si="10">IF(CN7="",NA(),CN7)</f>
        <v>56.7</v>
      </c>
      <c r="CO6" s="21">
        <f t="shared" si="10"/>
        <v>56.99</v>
      </c>
      <c r="CP6" s="21">
        <f t="shared" si="10"/>
        <v>56.56</v>
      </c>
      <c r="CQ6" s="21">
        <f t="shared" si="10"/>
        <v>56.96</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24.57</v>
      </c>
      <c r="CZ6" s="21">
        <f t="shared" si="11"/>
        <v>26.47</v>
      </c>
      <c r="DA6" s="21">
        <f t="shared" si="11"/>
        <v>30.05</v>
      </c>
      <c r="DB6" s="21">
        <f t="shared" si="11"/>
        <v>33.270000000000003</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103829</v>
      </c>
      <c r="D7" s="23">
        <v>47</v>
      </c>
      <c r="E7" s="23">
        <v>18</v>
      </c>
      <c r="F7" s="23">
        <v>0</v>
      </c>
      <c r="G7" s="23">
        <v>0</v>
      </c>
      <c r="H7" s="23" t="s">
        <v>98</v>
      </c>
      <c r="I7" s="23" t="s">
        <v>99</v>
      </c>
      <c r="J7" s="23" t="s">
        <v>100</v>
      </c>
      <c r="K7" s="23" t="s">
        <v>101</v>
      </c>
      <c r="L7" s="23" t="s">
        <v>102</v>
      </c>
      <c r="M7" s="23" t="s">
        <v>103</v>
      </c>
      <c r="N7" s="24" t="s">
        <v>104</v>
      </c>
      <c r="O7" s="24" t="s">
        <v>105</v>
      </c>
      <c r="P7" s="24">
        <v>78.290000000000006</v>
      </c>
      <c r="Q7" s="24">
        <v>100</v>
      </c>
      <c r="R7" s="24">
        <v>4000</v>
      </c>
      <c r="S7" s="24">
        <v>6782</v>
      </c>
      <c r="T7" s="24">
        <v>188.38</v>
      </c>
      <c r="U7" s="24">
        <v>36</v>
      </c>
      <c r="V7" s="24">
        <v>5254</v>
      </c>
      <c r="W7" s="24">
        <v>0.15</v>
      </c>
      <c r="X7" s="24">
        <v>35026.67</v>
      </c>
      <c r="Y7" s="24">
        <v>95.23</v>
      </c>
      <c r="Z7" s="24">
        <v>83.44</v>
      </c>
      <c r="AA7" s="24">
        <v>86.57</v>
      </c>
      <c r="AB7" s="24">
        <v>87.58</v>
      </c>
      <c r="AC7" s="24">
        <v>75.69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628.27</v>
      </c>
      <c r="BG7" s="24">
        <v>549.45000000000005</v>
      </c>
      <c r="BH7" s="24">
        <v>476</v>
      </c>
      <c r="BI7" s="24">
        <v>488.18</v>
      </c>
      <c r="BJ7" s="24">
        <v>460.33</v>
      </c>
      <c r="BK7" s="24">
        <v>407.42</v>
      </c>
      <c r="BL7" s="24">
        <v>386.46</v>
      </c>
      <c r="BM7" s="24">
        <v>421.25</v>
      </c>
      <c r="BN7" s="24">
        <v>398.42</v>
      </c>
      <c r="BO7" s="24">
        <v>393.35</v>
      </c>
      <c r="BP7" s="24">
        <v>310.14</v>
      </c>
      <c r="BQ7" s="24">
        <v>77.92</v>
      </c>
      <c r="BR7" s="24">
        <v>77.39</v>
      </c>
      <c r="BS7" s="24">
        <v>79.430000000000007</v>
      </c>
      <c r="BT7" s="24">
        <v>80.45</v>
      </c>
      <c r="BU7" s="24">
        <v>67.84</v>
      </c>
      <c r="BV7" s="24">
        <v>57.08</v>
      </c>
      <c r="BW7" s="24">
        <v>55.85</v>
      </c>
      <c r="BX7" s="24">
        <v>53.23</v>
      </c>
      <c r="BY7" s="24">
        <v>50.7</v>
      </c>
      <c r="BZ7" s="24">
        <v>48.13</v>
      </c>
      <c r="CA7" s="24">
        <v>57.71</v>
      </c>
      <c r="CB7" s="24">
        <v>237.68</v>
      </c>
      <c r="CC7" s="24">
        <v>245.33</v>
      </c>
      <c r="CD7" s="24">
        <v>256.06</v>
      </c>
      <c r="CE7" s="24">
        <v>245.86</v>
      </c>
      <c r="CF7" s="24">
        <v>291.02</v>
      </c>
      <c r="CG7" s="24">
        <v>286.86</v>
      </c>
      <c r="CH7" s="24">
        <v>287.91000000000003</v>
      </c>
      <c r="CI7" s="24">
        <v>283.3</v>
      </c>
      <c r="CJ7" s="24">
        <v>289.81</v>
      </c>
      <c r="CK7" s="24">
        <v>301.54000000000002</v>
      </c>
      <c r="CL7" s="24">
        <v>286.17</v>
      </c>
      <c r="CM7" s="24">
        <v>57.77</v>
      </c>
      <c r="CN7" s="24">
        <v>56.7</v>
      </c>
      <c r="CO7" s="24">
        <v>56.99</v>
      </c>
      <c r="CP7" s="24">
        <v>56.56</v>
      </c>
      <c r="CQ7" s="24">
        <v>56.96</v>
      </c>
      <c r="CR7" s="24">
        <v>57.22</v>
      </c>
      <c r="CS7" s="24">
        <v>54.93</v>
      </c>
      <c r="CT7" s="24">
        <v>55.96</v>
      </c>
      <c r="CU7" s="24">
        <v>56.45</v>
      </c>
      <c r="CV7" s="24">
        <v>58.26</v>
      </c>
      <c r="CW7" s="24">
        <v>56.8</v>
      </c>
      <c r="CX7" s="24">
        <v>100</v>
      </c>
      <c r="CY7" s="24">
        <v>24.57</v>
      </c>
      <c r="CZ7" s="24">
        <v>26.47</v>
      </c>
      <c r="DA7" s="24">
        <v>30.05</v>
      </c>
      <c r="DB7" s="24">
        <v>33.270000000000003</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2023-02-24T05:24:07Z</cp:lastPrinted>
  <dcterms:created xsi:type="dcterms:W3CDTF">2023-01-13T00:08:35Z</dcterms:created>
  <dcterms:modified xsi:type="dcterms:W3CDTF">2023-02-24T05:24:14Z</dcterms:modified>
  <cp:category>
  </cp:category>
</cp:coreProperties>
</file>