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4 高山村\"/>
    </mc:Choice>
  </mc:AlternateContent>
  <xr:revisionPtr revIDLastSave="0" documentId="13_ncr:1_{F28B051A-8587-40B9-BC3D-B5C7902753E2}" xr6:coauthVersionLast="36" xr6:coauthVersionMax="47" xr10:uidLastSave="{00000000-0000-0000-0000-000000000000}"/>
  <workbookProtection workbookAlgorithmName="SHA-512" workbookHashValue="jDdFADAhUgnoLiSC0byVaQ8TI5HX9IICi+gsUgoKtCMHIMJVKtUJ5HYuTqnOzQZf/WW3dzQloZnrzu+d9wiNHQ==" workbookSaltValue="XmYnSjQk/dQLKxesb1fEP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B10" i="4"/>
  <c r="AL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<sst xmlns="http://schemas.openxmlformats.org/spreadsheetml/2006/main" count="247" uniqueCount="120">
  <si>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</si>
  <si>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</si>
  <si>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</si>
  <si>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</si>
  <si>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</si>
  <si>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</si>
  <si>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</si>
  <si>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</si>
  <si>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</si>
  <si>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</si>
  <si>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</si>
  <si>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</si>
  <si>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</si>
  <si>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</si>
  <si>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</si>
  <si>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</si>
  <si>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</si>
  <si>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</si>
  <si>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</si>
  <si>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</si>
  <si>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</si>
  <si>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</si>
  <si>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</si>
  <si>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</si>
  <si>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</si>
  <si>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</si>
  <si>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</si>
  <si>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</si>
  <si>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</si>
  <si>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</si>
  <si>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</si>
  <si>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</si>
  <si>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</si>
  <si>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</si>
  <si>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</si>
  <si>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</si>
  <si>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</si>
  <si>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</si>
  <si>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</si>
  <si>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</si>
  <si>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</si>
  <si>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</si>
  <si>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</si>
  <si>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</si>
  <si>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</si>
  <si>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</si>
  <si>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</si>
  <si>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</si>
  <si>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</si>
  <si>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</si>
  <si>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</si>
  <si>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</si>
  <si>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</si>
  <si>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</si>
  <si>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</si>
  <si>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</si>
  <si>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</si>
  <si>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</si>
  <si>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</si>
  <si>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</si>
  <si>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</si>
  <si>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</si>
  <si>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</si>
  <si>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</si>
  <si>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</si>
  <si>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</si>
  <si>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</si>
  <si>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</si>
  <si>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</si>
  <si>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</si>
  <si>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</si>
  <si>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</si>
  <si>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</si>
  <si>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</si>
  <si>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</si>
  <si>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</si>
  <si>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</si>
  <si>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</si>
  <si>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</si>
  <si>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</si>
  <si>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</si>
  <si>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</si>
  <si>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</si>
  <si>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</si>
  <si>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</si>
  <si>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</si>
  <si>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</si>
  <si>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</si>
  <si>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</si>
  <si>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</si>
  <si>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</si>
  <si>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</si>
  <si>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</si>
  <si>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</si>
  <si>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</si>
  <si>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</si>
  <si>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</si>
  <si>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</si>
  <si>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</si>
  <si>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</si>
  <si>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</si>
  <si>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</si>
  <si>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</si>
  <si>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</si>
  <si>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</si>
  <si>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</si>
  <si>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</si>
  <si>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</si>
  <si>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</si>
  <si>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</si>
  <si>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</si>
  <si>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</si>
  <si>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</si>
  <si>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</si>
  <si>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</si>
  <si>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</si>
  <si>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</si>
  <si>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①有形固定資産原価償却率・・・該当数値なし
②管渠老朽化率・・・該当数値なし
③管渠改善率・・・計画的な改修が必要である。</t>
    <rPh sb="2" eb="4">
      <t>ユウケイ</t>
    </rPh>
    <rPh sb="4" eb="6">
      <t>コテイ</t>
    </rPh>
    <rPh sb="6" eb="8">
      <t>シサン</t>
    </rPh>
    <rPh sb="8" eb="10">
      <t>ゲンカ</t>
    </rPh>
    <rPh sb="10" eb="13">
      <t>ショウキャクリツ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ケイカク</t>
    </rPh>
    <rPh sb="51" eb="52">
      <t>テキ</t>
    </rPh>
    <rPh sb="53" eb="55">
      <t>カイシュウ</t>
    </rPh>
    <rPh sb="56" eb="58">
      <t>ヒツヨウ</t>
    </rPh>
    <phoneticPr fontId="4"/>
  </si>
  <si>
    <t xml:space="preserve">
「１．経営の健全性・効率性」は、現在は主に一般会計からの繰入金で経営を維持しているため、使用料収入が増加するよう努め、人口減少が進んでいるが更なる料金改定も検討していく必要がある。
「２．老朽化の状況」は、供用開始から経過年数が経つにつれ維持管理費が増加していくことが考えられ、計画的な改修を実施していく必要がある。</t>
    <rPh sb="4" eb="6">
      <t>ケイエイ</t>
    </rPh>
    <rPh sb="7" eb="10">
      <t>ケンゼンセイ</t>
    </rPh>
    <rPh sb="11" eb="13">
      <t>コウリツ</t>
    </rPh>
    <rPh sb="13" eb="14">
      <t>セイ</t>
    </rPh>
    <rPh sb="17" eb="19">
      <t>ゲンザイ</t>
    </rPh>
    <rPh sb="20" eb="21">
      <t>オモ</t>
    </rPh>
    <rPh sb="22" eb="24">
      <t>イッパン</t>
    </rPh>
    <rPh sb="24" eb="26">
      <t>カイケイ</t>
    </rPh>
    <rPh sb="29" eb="32">
      <t>クリイレキン</t>
    </rPh>
    <rPh sb="33" eb="35">
      <t>ケイエイ</t>
    </rPh>
    <rPh sb="36" eb="38">
      <t>イジ</t>
    </rPh>
    <rPh sb="45" eb="48">
      <t>シヨウリョウ</t>
    </rPh>
    <rPh sb="48" eb="50">
      <t>シュウニュウ</t>
    </rPh>
    <rPh sb="51" eb="53">
      <t>ゾウカ</t>
    </rPh>
    <rPh sb="57" eb="58">
      <t>ツト</t>
    </rPh>
    <rPh sb="60" eb="62">
      <t>ジンコウ</t>
    </rPh>
    <rPh sb="62" eb="64">
      <t>ゲンショウ</t>
    </rPh>
    <rPh sb="65" eb="66">
      <t>スス</t>
    </rPh>
    <rPh sb="71" eb="72">
      <t>サラ</t>
    </rPh>
    <rPh sb="74" eb="76">
      <t>リョウキン</t>
    </rPh>
    <rPh sb="76" eb="78">
      <t>カイテイ</t>
    </rPh>
    <rPh sb="79" eb="81">
      <t>ケントウ</t>
    </rPh>
    <rPh sb="85" eb="87">
      <t>ヒツヨウ</t>
    </rPh>
    <rPh sb="96" eb="99">
      <t>ロウキュウカ</t>
    </rPh>
    <rPh sb="100" eb="102">
      <t>ジョウキョウ</t>
    </rPh>
    <rPh sb="105" eb="107">
      <t>キョウヨウ</t>
    </rPh>
    <rPh sb="107" eb="109">
      <t>カイシ</t>
    </rPh>
    <rPh sb="111" eb="113">
      <t>ケイカ</t>
    </rPh>
    <rPh sb="113" eb="115">
      <t>ネンスウ</t>
    </rPh>
    <rPh sb="116" eb="117">
      <t>タ</t>
    </rPh>
    <rPh sb="121" eb="123">
      <t>イジ</t>
    </rPh>
    <rPh sb="123" eb="126">
      <t>カンリヒ</t>
    </rPh>
    <rPh sb="127" eb="129">
      <t>ゾウカ</t>
    </rPh>
    <rPh sb="136" eb="137">
      <t>カンガ</t>
    </rPh>
    <rPh sb="141" eb="143">
      <t>ケイカク</t>
    </rPh>
    <rPh sb="143" eb="144">
      <t>テキ</t>
    </rPh>
    <rPh sb="145" eb="147">
      <t>カイシュウ</t>
    </rPh>
    <rPh sb="148" eb="150">
      <t>ジッシ</t>
    </rPh>
    <rPh sb="154" eb="156">
      <t>ヒツヨウ</t>
    </rPh>
    <phoneticPr fontId="4"/>
  </si>
  <si>
    <t xml:space="preserve">
①収益的収支比率・・・使用料収入が増加したが、一般会計繰入金に頼った経営となっているため、更なる料金改定を見据えながら費用の削減と収益の確保に努める必要がある。
②累積欠損金比率・・・該当数値なし
③流動比率・・・該当数値なし
④企業債残高対事業規模比率・・・前年度と同様０であるが、一般会計の繰出金に頼り過ぎず、営業収益を少しでも上げられるようにすることが必要である。
⑤経費回収率・・・前年と比較すると減少傾向にあり、汚水処理にかかる経費も増加傾向な為更なる使用料収入確保の為の検討が必要である。
⑥汚水処理原価・・・人口減少に伴い、使用料の減少となり上がってきてしまっている。
⑦施設利用率・・・人口減少により稼働率が落ちない様、適正可動状態を維持出来る様努めていきたい。
⑧水洗化率・・・前年と同様高い数値であり、更に上昇するように努める必要がある。</t>
    <rPh sb="2" eb="5">
      <t>シュウエキテキ</t>
    </rPh>
    <rPh sb="5" eb="7">
      <t>シュウシ</t>
    </rPh>
    <rPh sb="7" eb="9">
      <t>ヒリツ</t>
    </rPh>
    <rPh sb="12" eb="15">
      <t>シヨウリョウ</t>
    </rPh>
    <rPh sb="15" eb="17">
      <t>シュウニュウ</t>
    </rPh>
    <rPh sb="18" eb="20">
      <t>ゾウカ</t>
    </rPh>
    <rPh sb="24" eb="26">
      <t>イッパン</t>
    </rPh>
    <rPh sb="26" eb="28">
      <t>カイケイ</t>
    </rPh>
    <rPh sb="28" eb="31">
      <t>クリイレキン</t>
    </rPh>
    <rPh sb="32" eb="33">
      <t>タヨ</t>
    </rPh>
    <rPh sb="35" eb="37">
      <t>ケイエイ</t>
    </rPh>
    <rPh sb="46" eb="47">
      <t>サラ</t>
    </rPh>
    <rPh sb="49" eb="51">
      <t>リョウキン</t>
    </rPh>
    <rPh sb="51" eb="53">
      <t>カイテイ</t>
    </rPh>
    <rPh sb="54" eb="56">
      <t>ミス</t>
    </rPh>
    <rPh sb="83" eb="85">
      <t>ルイセキ</t>
    </rPh>
    <rPh sb="85" eb="88">
      <t>ケッソンキン</t>
    </rPh>
    <rPh sb="88" eb="90">
      <t>ヒリツ</t>
    </rPh>
    <rPh sb="93" eb="95">
      <t>ガイトウ</t>
    </rPh>
    <rPh sb="95" eb="97">
      <t>スウチ</t>
    </rPh>
    <rPh sb="101" eb="103">
      <t>リュウドウ</t>
    </rPh>
    <rPh sb="103" eb="105">
      <t>ヒリツ</t>
    </rPh>
    <rPh sb="108" eb="110">
      <t>ガイトウ</t>
    </rPh>
    <rPh sb="110" eb="112">
      <t>スウチ</t>
    </rPh>
    <rPh sb="116" eb="119">
      <t>キギョウサイ</t>
    </rPh>
    <rPh sb="119" eb="121">
      <t>ザンダカ</t>
    </rPh>
    <rPh sb="121" eb="122">
      <t>タイ</t>
    </rPh>
    <rPh sb="122" eb="124">
      <t>ジギョウ</t>
    </rPh>
    <rPh sb="124" eb="126">
      <t>キボ</t>
    </rPh>
    <rPh sb="126" eb="128">
      <t>ヒリツ</t>
    </rPh>
    <rPh sb="131" eb="134">
      <t>ゼンネンド</t>
    </rPh>
    <rPh sb="135" eb="137">
      <t>ドウヨウ</t>
    </rPh>
    <rPh sb="143" eb="145">
      <t>イッパン</t>
    </rPh>
    <rPh sb="145" eb="147">
      <t>カイケイ</t>
    </rPh>
    <rPh sb="148" eb="149">
      <t>ク</t>
    </rPh>
    <rPh sb="149" eb="150">
      <t>ダ</t>
    </rPh>
    <rPh sb="150" eb="151">
      <t>キン</t>
    </rPh>
    <rPh sb="152" eb="153">
      <t>タヨ</t>
    </rPh>
    <rPh sb="154" eb="155">
      <t>ス</t>
    </rPh>
    <rPh sb="158" eb="160">
      <t>エイギョウ</t>
    </rPh>
    <rPh sb="160" eb="162">
      <t>シュウエキ</t>
    </rPh>
    <rPh sb="163" eb="164">
      <t>スコ</t>
    </rPh>
    <rPh sb="167" eb="168">
      <t>ア</t>
    </rPh>
    <rPh sb="180" eb="182">
      <t>ヒツヨウ</t>
    </rPh>
    <rPh sb="188" eb="190">
      <t>ケイヒ</t>
    </rPh>
    <rPh sb="190" eb="193">
      <t>カイシュウリツ</t>
    </rPh>
    <rPh sb="253" eb="255">
      <t>オスイ</t>
    </rPh>
    <rPh sb="255" eb="257">
      <t>ショリ</t>
    </rPh>
    <rPh sb="257" eb="259">
      <t>ゲンカ</t>
    </rPh>
    <rPh sb="262" eb="264">
      <t>ジンコウ</t>
    </rPh>
    <rPh sb="264" eb="266">
      <t>ゲンショウ</t>
    </rPh>
    <rPh sb="267" eb="268">
      <t>トモナ</t>
    </rPh>
    <rPh sb="270" eb="273">
      <t>シヨウリョウ</t>
    </rPh>
    <rPh sb="274" eb="276">
      <t>ゲンショウ</t>
    </rPh>
    <rPh sb="279" eb="280">
      <t>ア</t>
    </rPh>
    <rPh sb="294" eb="296">
      <t>シセツ</t>
    </rPh>
    <rPh sb="296" eb="299">
      <t>リヨウリツ</t>
    </rPh>
    <rPh sb="342" eb="345">
      <t>スイセンカ</t>
    </rPh>
    <rPh sb="345" eb="34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</si>
</sst>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2-4AA2-9D06-D764DD526F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2-4AA2-9D06-D764DD526F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68.02</c:v>
                </c:pt>
                <c:pt idx="1">
                  <c:v>65.989999999999995</c:v>
                </c:pt>
                <c:pt idx="2">
                  <c:v>66.569999999999993</c:v>
                </c:pt>
                <c:pt idx="3">
                  <c:v>66.569999999999993</c:v>
                </c:pt>
                <c:pt idx="4">
                  <c:v>64.83</c:v>
                </c:pt>
              </c:numCache>
            </c:numRef>
          </c:val>
          <c:extLst>
            <c:ext xmlns:c16="http://schemas.microsoft.com/office/drawing/2014/chart" uri="{C3380CC4-5D6E-409C-BE32-E72D297353CC}">
              <c16:uniqueId val="{00000000-74E9-4940-89C6-AABA7FAC6C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74E9-4940-89C6-AABA7FAC6C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94.24</c:v>
                </c:pt>
                <c:pt idx="1">
                  <c:v>94.24</c:v>
                </c:pt>
                <c:pt idx="2">
                  <c:v>94.21</c:v>
                </c:pt>
                <c:pt idx="3">
                  <c:v>94.53</c:v>
                </c:pt>
                <c:pt idx="4">
                  <c:v>94.67</c:v>
                </c:pt>
              </c:numCache>
            </c:numRef>
          </c:val>
          <c:extLst>
            <c:ext xmlns:c16="http://schemas.microsoft.com/office/drawing/2014/chart" uri="{C3380CC4-5D6E-409C-BE32-E72D297353CC}">
              <c16:uniqueId val="{00000000-0DA4-4A47-AD29-4ED812C637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0DA4-4A47-AD29-4ED812C637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100.81</c:v>
                </c:pt>
                <c:pt idx="1">
                  <c:v>102.03</c:v>
                </c:pt>
                <c:pt idx="2">
                  <c:v>99.44</c:v>
                </c:pt>
                <c:pt idx="3">
                  <c:v>102.88</c:v>
                </c:pt>
                <c:pt idx="4">
                  <c:v>103.08</c:v>
                </c:pt>
              </c:numCache>
            </c:numRef>
          </c:val>
          <c:extLst>
            <c:ext xmlns:c16="http://schemas.microsoft.com/office/drawing/2014/chart" uri="{C3380CC4-5D6E-409C-BE32-E72D297353CC}">
              <c16:uniqueId val="{00000000-7EFE-4872-8405-A416088E6E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E-4872-8405-A416088E6E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B-4C50-904A-AC2C478610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B-4C50-904A-AC2C478610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98-48CF-BA7D-B7614CC08C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98-48CF-BA7D-B7614CC08C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AF-4D41-AE05-6E9141D693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AF-4D41-AE05-6E9141D693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8-41D0-8E7D-F7363623D6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8-41D0-8E7D-F7363623D6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89-4DA9-9778-DBA9D13510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2289-4DA9-9778-DBA9D13510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41.42</c:v>
                </c:pt>
                <c:pt idx="1">
                  <c:v>42.01</c:v>
                </c:pt>
                <c:pt idx="2">
                  <c:v>36.39</c:v>
                </c:pt>
                <c:pt idx="3">
                  <c:v>42.71</c:v>
                </c:pt>
                <c:pt idx="4">
                  <c:v>40.770000000000003</c:v>
                </c:pt>
              </c:numCache>
            </c:numRef>
          </c:val>
          <c:extLst>
            <c:ext xmlns:c16="http://schemas.microsoft.com/office/drawing/2014/chart" uri="{C3380CC4-5D6E-409C-BE32-E72D297353CC}">
              <c16:uniqueId val="{00000000-5D21-4BE4-A3B9-865D343146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5D21-4BE4-A3B9-865D343146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207.85</c:v>
                </c:pt>
                <c:pt idx="1">
                  <c:v>207.64</c:v>
                </c:pt>
                <c:pt idx="2">
                  <c:v>243.95</c:v>
                </c:pt>
                <c:pt idx="3">
                  <c:v>225.68</c:v>
                </c:pt>
                <c:pt idx="4">
                  <c:v>234.74</c:v>
                </c:pt>
              </c:numCache>
            </c:numRef>
          </c:val>
          <c:extLst>
            <c:ext xmlns:c16="http://schemas.microsoft.com/office/drawing/2014/chart" uri="{C3380CC4-5D6E-409C-BE32-E72D297353CC}">
              <c16:uniqueId val="{00000000-6304-49D5-88A7-53E0E7B611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6304-49D5-88A7-53E0E7B611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高山村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3501</v>
      </c>
      <c r="AM8" s="46"/>
      <c r="AN8" s="46"/>
      <c r="AO8" s="46"/>
      <c r="AP8" s="46"/>
      <c r="AQ8" s="46"/>
      <c r="AR8" s="46"/>
      <c r="AS8" s="46"/>
      <c r="AT8" s="45">
        <f>データ!T6</f>
        <v>64.180000000000007</v>
      </c>
      <c r="AU8" s="45"/>
      <c r="AV8" s="45"/>
      <c r="AW8" s="45"/>
      <c r="AX8" s="45"/>
      <c r="AY8" s="45"/>
      <c r="AZ8" s="45"/>
      <c r="BA8" s="45"/>
      <c r="BB8" s="45">
        <f>データ!U6</f>
        <v>54.55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22.05</v>
      </c>
      <c r="Q10" s="45"/>
      <c r="R10" s="45"/>
      <c r="S10" s="45"/>
      <c r="T10" s="45"/>
      <c r="U10" s="45"/>
      <c r="V10" s="45"/>
      <c r="W10" s="45">
        <f>データ!Q6</f>
        <v>100</v>
      </c>
      <c r="X10" s="45"/>
      <c r="Y10" s="45"/>
      <c r="Z10" s="45"/>
      <c r="AA10" s="45"/>
      <c r="AB10" s="45"/>
      <c r="AC10" s="45"/>
      <c r="AD10" s="46">
        <f>データ!R6</f>
        <v>2200</v>
      </c>
      <c r="AE10" s="46"/>
      <c r="AF10" s="46"/>
      <c r="AG10" s="46"/>
      <c r="AH10" s="46"/>
      <c r="AI10" s="46"/>
      <c r="AJ10" s="46"/>
      <c r="AK10" s="2"/>
      <c r="AL10" s="46">
        <f>データ!V6</f>
        <v>750</v>
      </c>
      <c r="AM10" s="46"/>
      <c r="AN10" s="46"/>
      <c r="AO10" s="46"/>
      <c r="AP10" s="46"/>
      <c r="AQ10" s="46"/>
      <c r="AR10" s="46"/>
      <c r="AS10" s="46"/>
      <c r="AT10" s="45">
        <f>データ!W6</f>
        <v>0.2</v>
      </c>
      <c r="AU10" s="45"/>
      <c r="AV10" s="45"/>
      <c r="AW10" s="45"/>
      <c r="AX10" s="45"/>
      <c r="AY10" s="45"/>
      <c r="AZ10" s="45"/>
      <c r="BA10" s="45"/>
      <c r="BB10" s="45">
        <f>データ!X6</f>
        <v>3750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jK7dVAnFFt04W57r/tKLVGO4EuKI/q04Q6nB4fyLfMtaJdNkA6HC+W/gbhsU+qpM/ClfJKt3LZguHsMJQhIwXQ==" saltValue="IEy07pzv3oSQ7oO8R40N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104281</v>
      </c>
      <c r="D6" s="19">
        <f t="shared" si="3"/>
        <v>47</v>
      </c>
      <c r="E6" s="19">
        <f t="shared" si="3"/>
        <v>18</v>
      </c>
      <c r="F6" s="19">
        <f t="shared" si="3"/>
        <v>0</v>
      </c>
      <c r="G6" s="19">
        <f t="shared" si="3"/>
        <v>0</v>
      </c>
      <c r="H6" s="19" t="str">
        <f t="shared" si="3"/>
        <v>群馬県　高山村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22.05</v>
      </c>
      <c r="Q6" s="20">
        <f t="shared" si="3"/>
        <v>100</v>
      </c>
      <c r="R6" s="20">
        <f t="shared" si="3"/>
        <v>2200</v>
      </c>
      <c r="S6" s="20">
        <f t="shared" si="3"/>
        <v>3501</v>
      </c>
      <c r="T6" s="20">
        <f t="shared" si="3"/>
        <v>64.180000000000007</v>
      </c>
      <c r="U6" s="20">
        <f t="shared" si="3"/>
        <v>54.55</v>
      </c>
      <c r="V6" s="20">
        <f t="shared" si="3"/>
        <v>750</v>
      </c>
      <c r="W6" s="20">
        <f t="shared" si="3"/>
        <v>0.2</v>
      </c>
      <c r="X6" s="20">
        <f t="shared" si="3"/>
        <v>3750</v>
      </c>
      <c r="Y6" s="21">
        <f>IF(Y7="",NA(),Y7)</f>
        <v>100.81</v>
      </c>
      <c r="Z6" s="21">
        <f t="shared" ref="Z6:AH6" si="4">IF(Z7="",NA(),Z7)</f>
        <v>102.03</v>
      </c>
      <c r="AA6" s="21">
        <f t="shared" si="4"/>
        <v>99.44</v>
      </c>
      <c r="AB6" s="21">
        <f t="shared" si="4"/>
        <v>102.88</v>
      </c>
      <c r="AC6" s="21">
        <f t="shared" si="4"/>
        <v>103.08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41.42</v>
      </c>
      <c r="BR6" s="21">
        <f t="shared" ref="BR6:BZ6" si="8">IF(BR7="",NA(),BR7)</f>
        <v>42.01</v>
      </c>
      <c r="BS6" s="21">
        <f t="shared" si="8"/>
        <v>36.39</v>
      </c>
      <c r="BT6" s="21">
        <f t="shared" si="8"/>
        <v>42.71</v>
      </c>
      <c r="BU6" s="21">
        <f t="shared" si="8"/>
        <v>40.770000000000003</v>
      </c>
      <c r="BV6" s="21">
        <f t="shared" si="8"/>
        <v>64.78</v>
      </c>
      <c r="BW6" s="21">
        <f t="shared" si="8"/>
        <v>63.06</v>
      </c>
      <c r="BX6" s="21">
        <f t="shared" si="8"/>
        <v>62.5</v>
      </c>
      <c r="BY6" s="21">
        <f t="shared" si="8"/>
        <v>60.59</v>
      </c>
      <c r="BZ6" s="21">
        <f t="shared" si="8"/>
        <v>60</v>
      </c>
      <c r="CA6" s="20" t="str">
        <f>IF(CA7="","",IF(CA7="-","【-】","【"&amp;SUBSTITUTE(TEXT(CA7,"#,##0.00"),"-","△")&amp;"】"))</f>
        <v>【57.71】</v>
      </c>
      <c r="CB6" s="21">
        <f>IF(CB7="",NA(),CB7)</f>
        <v>207.85</v>
      </c>
      <c r="CC6" s="21">
        <f t="shared" ref="CC6:CK6" si="9">IF(CC7="",NA(),CC7)</f>
        <v>207.64</v>
      </c>
      <c r="CD6" s="21">
        <f t="shared" si="9"/>
        <v>243.95</v>
      </c>
      <c r="CE6" s="21">
        <f t="shared" si="9"/>
        <v>225.68</v>
      </c>
      <c r="CF6" s="21">
        <f t="shared" si="9"/>
        <v>234.74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68.02</v>
      </c>
      <c r="CN6" s="21">
        <f t="shared" ref="CN6:CV6" si="10">IF(CN7="",NA(),CN7)</f>
        <v>65.989999999999995</v>
      </c>
      <c r="CO6" s="21">
        <f t="shared" si="10"/>
        <v>66.569999999999993</v>
      </c>
      <c r="CP6" s="21">
        <f t="shared" si="10"/>
        <v>66.569999999999993</v>
      </c>
      <c r="CQ6" s="21">
        <f t="shared" si="10"/>
        <v>64.83</v>
      </c>
      <c r="CR6" s="21">
        <f t="shared" si="10"/>
        <v>61.79</v>
      </c>
      <c r="CS6" s="21">
        <f t="shared" si="10"/>
        <v>59.94</v>
      </c>
      <c r="CT6" s="21">
        <f t="shared" si="10"/>
        <v>59.64</v>
      </c>
      <c r="CU6" s="21">
        <f t="shared" si="10"/>
        <v>58.19</v>
      </c>
      <c r="CV6" s="21">
        <f t="shared" si="10"/>
        <v>56.52</v>
      </c>
      <c r="CW6" s="20" t="str">
        <f>IF(CW7="","",IF(CW7="-","【-】","【"&amp;SUBSTITUTE(TEXT(CW7,"#,##0.00"),"-","△")&amp;"】"))</f>
        <v>【56.80】</v>
      </c>
      <c r="CX6" s="21">
        <f>IF(CX7="",NA(),CX7)</f>
        <v>94.24</v>
      </c>
      <c r="CY6" s="21">
        <f t="shared" ref="CY6:DG6" si="11">IF(CY7="",NA(),CY7)</f>
        <v>94.24</v>
      </c>
      <c r="CZ6" s="21">
        <f t="shared" si="11"/>
        <v>94.21</v>
      </c>
      <c r="DA6" s="21">
        <f t="shared" si="11"/>
        <v>94.53</v>
      </c>
      <c r="DB6" s="21">
        <f t="shared" si="11"/>
        <v>94.67</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104281</v>
      </c>
      <c r="D7" s="23">
        <v>47</v>
      </c>
      <c r="E7" s="23">
        <v>18</v>
      </c>
      <c r="F7" s="23">
        <v>0</v>
      </c>
      <c r="G7" s="23">
        <v>0</v>
      </c>
      <c r="H7" s="23" t="s">
        <v>98</v>
      </c>
      <c r="I7" s="23" t="s">
        <v>99</v>
      </c>
      <c r="J7" s="23" t="s">
        <v>100</v>
      </c>
      <c r="K7" s="23" t="s">
        <v>101</v>
      </c>
      <c r="L7" s="23" t="s">
        <v>102</v>
      </c>
      <c r="M7" s="23" t="s">
        <v>103</v>
      </c>
      <c r="N7" s="24" t="s">
        <v>104</v>
      </c>
      <c r="O7" s="24" t="s">
        <v>105</v>
      </c>
      <c r="P7" s="24">
        <v>22.05</v>
      </c>
      <c r="Q7" s="24">
        <v>100</v>
      </c>
      <c r="R7" s="24">
        <v>2200</v>
      </c>
      <c r="S7" s="24">
        <v>3501</v>
      </c>
      <c r="T7" s="24">
        <v>64.180000000000007</v>
      </c>
      <c r="U7" s="24">
        <v>54.55</v>
      </c>
      <c r="V7" s="24">
        <v>750</v>
      </c>
      <c r="W7" s="24">
        <v>0.2</v>
      </c>
      <c r="X7" s="24">
        <v>3750</v>
      </c>
      <c r="Y7" s="24">
        <v>100.81</v>
      </c>
      <c r="Z7" s="24">
        <v>102.03</v>
      </c>
      <c r="AA7" s="24">
        <v>99.44</v>
      </c>
      <c r="AB7" s="24">
        <v>102.88</v>
      </c>
      <c r="AC7" s="24">
        <v>103.08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41.42</v>
      </c>
      <c r="BR7" s="24">
        <v>42.01</v>
      </c>
      <c r="BS7" s="24">
        <v>36.39</v>
      </c>
      <c r="BT7" s="24">
        <v>42.71</v>
      </c>
      <c r="BU7" s="24">
        <v>40.770000000000003</v>
      </c>
      <c r="BV7" s="24">
        <v>64.78</v>
      </c>
      <c r="BW7" s="24">
        <v>63.06</v>
      </c>
      <c r="BX7" s="24">
        <v>62.5</v>
      </c>
      <c r="BY7" s="24">
        <v>60.59</v>
      </c>
      <c r="BZ7" s="24">
        <v>60</v>
      </c>
      <c r="CA7" s="24">
        <v>57.71</v>
      </c>
      <c r="CB7" s="24">
        <v>207.85</v>
      </c>
      <c r="CC7" s="24">
        <v>207.64</v>
      </c>
      <c r="CD7" s="24">
        <v>243.95</v>
      </c>
      <c r="CE7" s="24">
        <v>225.68</v>
      </c>
      <c r="CF7" s="24">
        <v>234.74</v>
      </c>
      <c r="CG7" s="24">
        <v>250.21</v>
      </c>
      <c r="CH7" s="24">
        <v>264.77</v>
      </c>
      <c r="CI7" s="24">
        <v>269.33</v>
      </c>
      <c r="CJ7" s="24">
        <v>280.23</v>
      </c>
      <c r="CK7" s="24">
        <v>282.70999999999998</v>
      </c>
      <c r="CL7" s="24">
        <v>286.17</v>
      </c>
      <c r="CM7" s="24">
        <v>68.02</v>
      </c>
      <c r="CN7" s="24">
        <v>65.989999999999995</v>
      </c>
      <c r="CO7" s="24">
        <v>66.569999999999993</v>
      </c>
      <c r="CP7" s="24">
        <v>66.569999999999993</v>
      </c>
      <c r="CQ7" s="24">
        <v>64.83</v>
      </c>
      <c r="CR7" s="24">
        <v>61.79</v>
      </c>
      <c r="CS7" s="24">
        <v>59.94</v>
      </c>
      <c r="CT7" s="24">
        <v>59.64</v>
      </c>
      <c r="CU7" s="24">
        <v>58.19</v>
      </c>
      <c r="CV7" s="24">
        <v>56.52</v>
      </c>
      <c r="CW7" s="24">
        <v>56.8</v>
      </c>
      <c r="CX7" s="24">
        <v>94.24</v>
      </c>
      <c r="CY7" s="24">
        <v>94.24</v>
      </c>
      <c r="CZ7" s="24">
        <v>94.21</v>
      </c>
      <c r="DA7" s="24">
        <v>94.53</v>
      </c>
      <c r="DB7" s="24">
        <v>94.67</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2022-12-01T02:06:47Z</dcterms:created>
  <dcterms:modified xsi:type="dcterms:W3CDTF">2023-02-09T10:30:15Z</dcterms:modified>
  <cp:category/>
</cp:coreProperties>
</file>