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5 東吾妻町\"/>
    </mc:Choice>
  </mc:AlternateContent>
  <xr:revisionPtr revIDLastSave="0" documentId="13_ncr:1_{B19FB3E6-E7F2-416A-A52D-CF0727C6D17D}" xr6:coauthVersionLast="36" xr6:coauthVersionMax="36" xr10:uidLastSave="{00000000-0000-0000-0000-000000000000}"/>
  <workbookProtection workbookAlgorithmName="SHA-512" workbookHashValue="jegZmbafSZQdXvtKSATnBGCDM/yQDzGHZFAw3uOuvnmPBsKm5J384PJpbxye3y2lfrQYwycm45xfv+sdkn1SUQ==" workbookSaltValue="JDeQs8b6g8Ij4fXwEC49Yw=="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<sst xmlns="http://schemas.openxmlformats.org/spreadsheetml/2006/main" count="247" uniqueCount="116">
  <si>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</si>
  <si>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</si>
  <si>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</si>
  <si>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</si>
  <si>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</si>
  <si>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</si>
  <si>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</si>
  <si>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</si>
  <si>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</si>
  <si>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</si>
  <si>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</si>
  <si>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</si>
  <si>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</si>
  <si>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</si>
  <si>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</si>
  <si>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</si>
  <si>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</si>
  <si>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</si>
  <si>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</si>
  <si>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</si>
  <si>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</si>
  <si>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</si>
  <si>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</si>
  <si>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</si>
  <si>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</si>
  <si>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</si>
  <si>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</si>
  <si>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</si>
  <si>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</si>
  <si>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</si>
  <si>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</si>
  <si>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</si>
  <si>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</si>
  <si>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</si>
  <si>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</si>
  <si>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</si>
  <si>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</si>
  <si>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</si>
  <si>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</si>
  <si>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</si>
  <si>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</si>
  <si>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</si>
  <si>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</si>
  <si>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群馬県　東吾妻町</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</si>
  <si>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</si>
  <si>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</si>
  <si>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</si>
  <si>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</si>
  <si>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</si>
  <si>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</si>
  <si>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</si>
  <si>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</si>
  <si>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</si>
  <si>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</si>
  <si>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</si>
  <si>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</si>
  <si>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</si>
  <si>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</si>
  <si>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</si>
  <si>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</si>
  <si>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</si>
  <si>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</si>
  <si>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</si>
  <si>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</si>
  <si>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</si>
  <si>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</si>
  <si>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</si>
  <si>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</si>
  <si>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</si>
  <si>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</si>
  <si>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</si>
  <si>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</si>
  <si>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</si>
  <si>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</si>
  <si>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</si>
  <si>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</si>
  <si>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</si>
  <si>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</si>
  <si>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</si>
  <si>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</si>
  <si>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</si>
  <si>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</si>
  <si>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</si>
  <si>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</si>
  <si>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</si>
  <si>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</si>
  <si>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</si>
  <si>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</si>
  <si>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</si>
  <si>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</si>
  <si>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</si>
  <si>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</si>
  <si>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</si>
  <si>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</si>
  <si>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</si>
  <si>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</si>
  <si>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</si>
  <si>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</si>
  <si>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</si>
  <si>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</si>
  <si>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</si>
  <si>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</si>
  <si>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</si>
  <si>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</si>
  <si>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</si>
  <si>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</si>
  <si>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</si>
  <si>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</si>
  <si>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</si>
  <si>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</si>
  <si>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</si>
  <si>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</si>
  <si>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</si>
  <si>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①料金収入や一般会計からの繰入金等の総収益で、総費用に地方償還金を加えた費用をどの程度賄えているかを表す指標である収益的収支比率について、5年間で多少の増減を繰り返している。一般会計繰入金を含めているためある程度一定で推移しているが、一般会計繰入金を減らしていけるように努めていきたい。
④料金収入に対する企業債残高の割合であり、企業債残高の規模を表す企業債残高対事業規模比率は、一般会計からの繰入金によるものである。また、類似団体と比較してかなり少ない。
⑤使用料で回収すべき経費を、どの程度使用料で賄えているかを表す経費回収率は、近年低下傾向の中平成29年からの5年間は100%であり、使用料金収入で賄えている状況になる。類似団体と比較して極めて良い。
⑥有収水量1㎥あたりの汚水処理に要した費用であり、汚水資本費・汚水維持管理費の両方を含めた汚水処理に係るコストを表した汚水処理原価は平成29年度以降類似団体より低くなっている。類似団体と比較して良い傾向ではあるが、使用年数が経っている浄化槽の修繕費が多くなってきているため今後も上がってしまうと考えられる。公共浄化槽の改築に係る補助金等を活用していきたい。
⑦施設・設備が一日に対応可能な処理能力に対する、一日平均処理水量の割合であり、施設の利用状況や適正規模を判断する施設利用率は、平成29年からの5年間で全て50%を割り込んでいる。各世帯の居住人員が少ないため、最も小さい5人槽でも能力を余しているためであり、類似団体との比較では悪い。
⑧現在処理区域人口のうち、実際に水洗便所を設置している人口の割合を表した水洗化率について100%を維持している。類似団体との比較では良い。     
</t>
    <rPh sb="70" eb="72">
      <t>ネンカン</t>
    </rPh>
    <rPh sb="73" eb="75">
      <t>タショウ</t>
    </rPh>
    <rPh sb="76" eb="78">
      <t>ゾウゲン</t>
    </rPh>
    <rPh sb="79" eb="80">
      <t>ク</t>
    </rPh>
    <rPh sb="81" eb="82">
      <t>カエ</t>
    </rPh>
    <rPh sb="87" eb="89">
      <t>イッパン</t>
    </rPh>
    <rPh sb="89" eb="91">
      <t>カイケイ</t>
    </rPh>
    <rPh sb="91" eb="94">
      <t>クリイレキン</t>
    </rPh>
    <rPh sb="95" eb="96">
      <t>フク</t>
    </rPh>
    <rPh sb="104" eb="106">
      <t>テイド</t>
    </rPh>
    <rPh sb="106" eb="108">
      <t>イッテイ</t>
    </rPh>
    <rPh sb="109" eb="111">
      <t>スイイ</t>
    </rPh>
    <rPh sb="117" eb="119">
      <t>イッパン</t>
    </rPh>
    <rPh sb="119" eb="121">
      <t>カイケイ</t>
    </rPh>
    <rPh sb="121" eb="124">
      <t>クリイレキン</t>
    </rPh>
    <rPh sb="125" eb="126">
      <t>ヘ</t>
    </rPh>
    <rPh sb="135" eb="136">
      <t>ツト</t>
    </rPh>
    <rPh sb="399" eb="401">
      <t>ネンド</t>
    </rPh>
    <rPh sb="401" eb="403">
      <t>イコウ</t>
    </rPh>
    <rPh sb="409" eb="410">
      <t>ヒク</t>
    </rPh>
    <rPh sb="436" eb="438">
      <t>シヨウ</t>
    </rPh>
    <rPh sb="438" eb="440">
      <t>ネンスウ</t>
    </rPh>
    <rPh sb="441" eb="442">
      <t>タ</t>
    </rPh>
    <rPh sb="446" eb="449">
      <t>ジョウカソウ</t>
    </rPh>
    <rPh sb="450" eb="453">
      <t>シュウゼンヒ</t>
    </rPh>
    <rPh sb="454" eb="455">
      <t>オオ</t>
    </rPh>
    <rPh sb="465" eb="467">
      <t>コンゴ</t>
    </rPh>
    <rPh sb="468" eb="469">
      <t>ア</t>
    </rPh>
    <rPh sb="476" eb="477">
      <t>カンガ</t>
    </rPh>
    <rPh sb="482" eb="484">
      <t>コウキョウ</t>
    </rPh>
    <rPh sb="484" eb="487">
      <t>ジョウカソウ</t>
    </rPh>
    <rPh sb="488" eb="490">
      <t>カイチク</t>
    </rPh>
    <rPh sb="491" eb="492">
      <t>カカ</t>
    </rPh>
    <rPh sb="493" eb="496">
      <t>ホジョキン</t>
    </rPh>
    <rPh sb="496" eb="497">
      <t>トウ</t>
    </rPh>
    <rPh sb="498" eb="500">
      <t>カツヨウ</t>
    </rPh>
    <phoneticPr fontId="1"/>
  </si>
  <si>
    <t>浄化槽の耐用年数は概ね30年と言われている。東吾妻町では平成9年より、事業を実施しているため、一番古い浄化槽は使用開始から約25年が経過している。現在は広報を活用し、浄化槽を少しでも長く使ってもらえるよう適正な使用の啓発を行っている。また、国の補助金制度である公共浄化槽の改築に係る補助金を大いに活用していきたい。今後は浄化槽の修理や入替等の検討も必要となるため、基金積立を実施することで、将来の浄化槽補修・更新について対応していく。</t>
    <rPh sb="0" eb="3">
      <t>ジョウカソウ</t>
    </rPh>
    <rPh sb="4" eb="6">
      <t>タイヨウ</t>
    </rPh>
    <rPh sb="6" eb="8">
      <t>ネンスウ</t>
    </rPh>
    <rPh sb="9" eb="10">
      <t>オオム</t>
    </rPh>
    <rPh sb="13" eb="14">
      <t>ネン</t>
    </rPh>
    <rPh sb="15" eb="16">
      <t>イ</t>
    </rPh>
    <rPh sb="22" eb="23">
      <t>ヒガシ</t>
    </rPh>
    <rPh sb="23" eb="26">
      <t>アガツママチ</t>
    </rPh>
    <rPh sb="28" eb="30">
      <t>ヘイセイ</t>
    </rPh>
    <rPh sb="31" eb="32">
      <t>ネン</t>
    </rPh>
    <rPh sb="35" eb="37">
      <t>ジギョウ</t>
    </rPh>
    <rPh sb="38" eb="40">
      <t>ジッシ</t>
    </rPh>
    <rPh sb="47" eb="49">
      <t>イチバン</t>
    </rPh>
    <rPh sb="49" eb="50">
      <t>フル</t>
    </rPh>
    <rPh sb="55" eb="57">
      <t>シヨウ</t>
    </rPh>
    <rPh sb="57" eb="59">
      <t>カイシ</t>
    </rPh>
    <rPh sb="61" eb="62">
      <t>ヤク</t>
    </rPh>
    <rPh sb="64" eb="65">
      <t>ネン</t>
    </rPh>
    <rPh sb="66" eb="68">
      <t>ケイカ</t>
    </rPh>
    <rPh sb="73" eb="75">
      <t>ゲンザイ</t>
    </rPh>
    <rPh sb="76" eb="78">
      <t>コウホウ</t>
    </rPh>
    <rPh sb="79" eb="81">
      <t>カツヨウ</t>
    </rPh>
    <rPh sb="87" eb="88">
      <t>スコ</t>
    </rPh>
    <rPh sb="91" eb="92">
      <t>ナガ</t>
    </rPh>
    <rPh sb="93" eb="94">
      <t>ツカ</t>
    </rPh>
    <rPh sb="102" eb="104">
      <t>テキセイ</t>
    </rPh>
    <rPh sb="105" eb="107">
      <t>シヨウ</t>
    </rPh>
    <rPh sb="108" eb="110">
      <t>ケイハツ</t>
    </rPh>
    <rPh sb="111" eb="112">
      <t>オコナ</t>
    </rPh>
    <rPh sb="120" eb="121">
      <t>クニ</t>
    </rPh>
    <rPh sb="122" eb="125">
      <t>ホジョキン</t>
    </rPh>
    <rPh sb="125" eb="127">
      <t>セイド</t>
    </rPh>
    <rPh sb="130" eb="132">
      <t>コウキョウ</t>
    </rPh>
    <rPh sb="132" eb="135">
      <t>ジョウカソウ</t>
    </rPh>
    <rPh sb="136" eb="138">
      <t>カイチク</t>
    </rPh>
    <rPh sb="139" eb="140">
      <t>カカ</t>
    </rPh>
    <rPh sb="141" eb="144">
      <t>ホジョキン</t>
    </rPh>
    <rPh sb="145" eb="146">
      <t>オオ</t>
    </rPh>
    <rPh sb="148" eb="150">
      <t>カツヨウ</t>
    </rPh>
    <rPh sb="157" eb="159">
      <t>コンゴ</t>
    </rPh>
    <rPh sb="164" eb="166">
      <t>シュウリ</t>
    </rPh>
    <rPh sb="167" eb="169">
      <t>イレカエ</t>
    </rPh>
    <rPh sb="169" eb="170">
      <t>トウ</t>
    </rPh>
    <rPh sb="171" eb="173">
      <t>ケントウ</t>
    </rPh>
    <rPh sb="174" eb="176">
      <t>ヒツヨウ</t>
    </rPh>
    <rPh sb="182" eb="184">
      <t>キキン</t>
    </rPh>
    <rPh sb="184" eb="186">
      <t>ツミタ</t>
    </rPh>
    <rPh sb="187" eb="189">
      <t>ジッシ</t>
    </rPh>
    <rPh sb="195" eb="197">
      <t>ショウライ</t>
    </rPh>
    <rPh sb="201" eb="203">
      <t>ホシュウ</t>
    </rPh>
    <rPh sb="204" eb="206">
      <t>コウシン</t>
    </rPh>
    <rPh sb="210" eb="212">
      <t>タイオウ</t>
    </rPh>
    <phoneticPr fontId="1"/>
  </si>
  <si>
    <t>浄化槽市町村整備事業は、当初から定額料金制を採用したため、ほとんどの経費を料金収入で賄えている。事務のさらなる効率化を進め、安定した事業経営が可能である。既存の浄化槽についても、極力長期間使用できるように浄化槽教室やホームページなどで情報を提供し、使用者の意識向上を図っている。ただし、将来的な浄化槽の補修・更新については、人口減少など社会的要因を踏まえた上で、基金積立や補助金の活用など検討していく。</t>
    <rPh sb="0" eb="3">
      <t>ジョウカソウ</t>
    </rPh>
    <rPh sb="3" eb="6">
      <t>シチョウソン</t>
    </rPh>
    <rPh sb="6" eb="8">
      <t>セイビ</t>
    </rPh>
    <rPh sb="8" eb="10">
      <t>ジギョウ</t>
    </rPh>
    <rPh sb="12" eb="14">
      <t>トウショ</t>
    </rPh>
    <rPh sb="16" eb="18">
      <t>テイガク</t>
    </rPh>
    <rPh sb="18" eb="21">
      <t>リョウキンセイ</t>
    </rPh>
    <rPh sb="22" eb="24">
      <t>サイヨウ</t>
    </rPh>
    <rPh sb="34" eb="36">
      <t>ケイヒ</t>
    </rPh>
    <rPh sb="37" eb="39">
      <t>リョウキン</t>
    </rPh>
    <rPh sb="39" eb="41">
      <t>シュウニュウ</t>
    </rPh>
    <rPh sb="42" eb="43">
      <t>マカナ</t>
    </rPh>
    <rPh sb="48" eb="50">
      <t>ジム</t>
    </rPh>
    <rPh sb="55" eb="58">
      <t>コウリツカ</t>
    </rPh>
    <rPh sb="59" eb="60">
      <t>スス</t>
    </rPh>
    <rPh sb="62" eb="64">
      <t>アンテイ</t>
    </rPh>
    <rPh sb="66" eb="68">
      <t>ジギョウ</t>
    </rPh>
    <rPh sb="68" eb="70">
      <t>ケイエイ</t>
    </rPh>
    <rPh sb="71" eb="73">
      <t>カノウ</t>
    </rPh>
    <rPh sb="77" eb="79">
      <t>キゾン</t>
    </rPh>
    <rPh sb="89" eb="91">
      <t>キョクリョク</t>
    </rPh>
    <rPh sb="91" eb="93">
      <t>チョウキ</t>
    </rPh>
    <rPh sb="93" eb="94">
      <t>カン</t>
    </rPh>
    <rPh sb="94" eb="96">
      <t>シヨウ</t>
    </rPh>
    <rPh sb="105" eb="107">
      <t>キョウシツ</t>
    </rPh>
    <rPh sb="117" eb="119">
      <t>ジョウホウ</t>
    </rPh>
    <rPh sb="120" eb="122">
      <t>テイキョウ</t>
    </rPh>
    <rPh sb="124" eb="127">
      <t>シヨウシャ</t>
    </rPh>
    <rPh sb="128" eb="130">
      <t>イシキ</t>
    </rPh>
    <rPh sb="130" eb="132">
      <t>コウジョウ</t>
    </rPh>
    <rPh sb="133" eb="134">
      <t>ハカ</t>
    </rPh>
    <rPh sb="143" eb="145">
      <t>ショウライ</t>
    </rPh>
    <rPh sb="145" eb="146">
      <t>テキ</t>
    </rPh>
    <rPh sb="151" eb="153">
      <t>ホシュウ</t>
    </rPh>
    <rPh sb="154" eb="156">
      <t>コウシン</t>
    </rPh>
    <rPh sb="162" eb="164">
      <t>ジンコウ</t>
    </rPh>
    <rPh sb="164" eb="166">
      <t>ゲンショウ</t>
    </rPh>
    <rPh sb="168" eb="171">
      <t>シャカイテキ</t>
    </rPh>
    <rPh sb="171" eb="173">
      <t>ヨウイン</t>
    </rPh>
    <rPh sb="174" eb="175">
      <t>フ</t>
    </rPh>
    <rPh sb="178" eb="179">
      <t>ウエ</t>
    </rPh>
    <rPh sb="181" eb="183">
      <t>キキン</t>
    </rPh>
    <rPh sb="183" eb="185">
      <t>ツミタ</t>
    </rPh>
    <rPh sb="186" eb="189">
      <t>ホジョキン</t>
    </rPh>
    <rPh sb="190" eb="192">
      <t>カツヨウ</t>
    </rPh>
    <rPh sb="194" eb="196">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</si>
</sst>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02-4B92-82CF-2B670F099E4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502-4B92-82CF-2B670F099E4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96.7</c:v>
                </c:pt>
                <c:pt idx="1">
                  <c:v>92.76</c:v>
                </c:pt>
                <c:pt idx="2">
                  <c:v>96.97</c:v>
                </c:pt>
                <c:pt idx="3">
                  <c:v>94.92</c:v>
                </c:pt>
                <c:pt idx="4">
                  <c:v>91.81</c:v>
                </c:pt>
              </c:numCache>
            </c:numRef>
          </c:val>
          <c:extLst>
            <c:ext xmlns:c16="http://schemas.microsoft.com/office/drawing/2014/chart" uri="{C3380CC4-5D6E-409C-BE32-E72D297353CC}">
              <c16:uniqueId val="{00000000-0F71-445F-BCDE-45F4CC45B33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71-445F-BCDE-45F4CC45B33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41-4132-8292-298203DB92F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41-4132-8292-298203DB92F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A4-4036-A33E-65BC3C7678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A4-4036-A33E-65BC3C7678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AD-4388-91D3-0AB9633E46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AD-4388-91D3-0AB9633E46A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6E-467C-A09C-F53288E8E0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6E-467C-A09C-F53288E8E07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71.099999999999994</c:v>
                </c:pt>
                <c:pt idx="1">
                  <c:v>26.07</c:v>
                </c:pt>
                <c:pt idx="2">
                  <c:v>73.099999999999994</c:v>
                </c:pt>
                <c:pt idx="3">
                  <c:v>26.86</c:v>
                </c:pt>
                <c:pt idx="4">
                  <c:v>1.17</c:v>
                </c:pt>
              </c:numCache>
            </c:numRef>
          </c:val>
          <c:extLst>
            <c:ext xmlns:c16="http://schemas.microsoft.com/office/drawing/2014/chart" uri="{C3380CC4-5D6E-409C-BE32-E72D297353CC}">
              <c16:uniqueId val="{00000000-7391-47E2-8803-D090E15F11A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7391-47E2-8803-D090E15F11A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55E-4042-BDFA-1DD0C208ABE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C55E-4042-BDFA-1DD0C208ABE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249.6</c:v>
                </c:pt>
                <c:pt idx="1">
                  <c:v>250.29</c:v>
                </c:pt>
                <c:pt idx="2">
                  <c:v>256.62</c:v>
                </c:pt>
                <c:pt idx="3">
                  <c:v>266.76</c:v>
                </c:pt>
                <c:pt idx="4">
                  <c:v>271.43</c:v>
                </c:pt>
              </c:numCache>
            </c:numRef>
          </c:val>
          <c:extLst>
            <c:ext xmlns:c16="http://schemas.microsoft.com/office/drawing/2014/chart" uri="{C3380CC4-5D6E-409C-BE32-E72D297353CC}">
              <c16:uniqueId val="{00000000-F91A-49DA-A8E7-37C470C4635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F91A-49DA-A8E7-37C470C4635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44.88</c:v>
                </c:pt>
                <c:pt idx="1">
                  <c:v>44.71</c:v>
                </c:pt>
                <c:pt idx="2">
                  <c:v>43.55</c:v>
                </c:pt>
                <c:pt idx="3">
                  <c:v>42.1</c:v>
                </c:pt>
                <c:pt idx="4">
                  <c:v>40.799999999999997</c:v>
                </c:pt>
              </c:numCache>
            </c:numRef>
          </c:val>
          <c:extLst>
            <c:ext xmlns:c16="http://schemas.microsoft.com/office/drawing/2014/chart" uri="{C3380CC4-5D6E-409C-BE32-E72D297353CC}">
              <c16:uniqueId val="{00000000-5C83-4750-8971-6B83B4E4363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5C83-4750-8971-6B83B4E4363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3AA-4E20-84B5-C0136D63901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63AA-4E20-84B5-C0136D63901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1791950"/>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1791950"/>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1791950"/>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【310.14】</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【83.38】</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【56.80】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【286.17】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【57.71】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19634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19634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19634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7370" y="12049760"/>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00470" y="12049760"/>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東吾妻町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3</v>
      </c>
      <c r="C7" s="30"/>
      <c r="D7" s="30"/>
      <c r="E7" s="30"/>
      <c r="F7" s="30"/>
      <c r="G7" s="30"/>
      <c r="H7" s="30"/>
      <c r="I7" s="30" t="s">
        <v>13</v>
      </c>
      <c r="J7" s="30"/>
      <c r="K7" s="30"/>
      <c r="L7" s="30"/>
      <c r="M7" s="30"/>
      <c r="N7" s="30"/>
      <c r="O7" s="30"/>
      <c r="P7" s="30" t="s">
        <v>4</v>
      </c>
      <c r="Q7" s="30"/>
      <c r="R7" s="30"/>
      <c r="S7" s="30"/>
      <c r="T7" s="30"/>
      <c r="U7" s="30"/>
      <c r="V7" s="30"/>
      <c r="W7" s="30" t="s">
        <v>15</v>
      </c>
      <c r="X7" s="30"/>
      <c r="Y7" s="30"/>
      <c r="Z7" s="30"/>
      <c r="AA7" s="30"/>
      <c r="AB7" s="30"/>
      <c r="AC7" s="30"/>
      <c r="AD7" s="30" t="s">
        <v>8</v>
      </c>
      <c r="AE7" s="30"/>
      <c r="AF7" s="30"/>
      <c r="AG7" s="30"/>
      <c r="AH7" s="30"/>
      <c r="AI7" s="30"/>
      <c r="AJ7" s="30"/>
      <c r="AK7" s="3"/>
      <c r="AL7" s="30" t="s">
        <v>17</v>
      </c>
      <c r="AM7" s="30"/>
      <c r="AN7" s="30"/>
      <c r="AO7" s="30"/>
      <c r="AP7" s="30"/>
      <c r="AQ7" s="30"/>
      <c r="AR7" s="30"/>
      <c r="AS7" s="30"/>
      <c r="AT7" s="30" t="s">
        <v>9</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12956</v>
      </c>
      <c r="AM8" s="36"/>
      <c r="AN8" s="36"/>
      <c r="AO8" s="36"/>
      <c r="AP8" s="36"/>
      <c r="AQ8" s="36"/>
      <c r="AR8" s="36"/>
      <c r="AS8" s="36"/>
      <c r="AT8" s="37">
        <f>データ!T6</f>
        <v>253.91</v>
      </c>
      <c r="AU8" s="37"/>
      <c r="AV8" s="37"/>
      <c r="AW8" s="37"/>
      <c r="AX8" s="37"/>
      <c r="AY8" s="37"/>
      <c r="AZ8" s="37"/>
      <c r="BA8" s="37"/>
      <c r="BB8" s="37">
        <f>データ!U6</f>
        <v>51.03</v>
      </c>
      <c r="BC8" s="37"/>
      <c r="BD8" s="37"/>
      <c r="BE8" s="37"/>
      <c r="BF8" s="37"/>
      <c r="BG8" s="37"/>
      <c r="BH8" s="37"/>
      <c r="BI8" s="37"/>
      <c r="BJ8" s="3"/>
      <c r="BK8" s="3"/>
      <c r="BL8" s="38" t="s">
        <v>14</v>
      </c>
      <c r="BM8" s="39"/>
      <c r="BN8" s="40" t="s">
        <v>21</v>
      </c>
      <c r="BO8" s="40"/>
      <c r="BP8" s="40"/>
      <c r="BQ8" s="40"/>
      <c r="BR8" s="40"/>
      <c r="BS8" s="40"/>
      <c r="BT8" s="40"/>
      <c r="BU8" s="40"/>
      <c r="BV8" s="40"/>
      <c r="BW8" s="40"/>
      <c r="BX8" s="40"/>
      <c r="BY8" s="41"/>
    </row>
    <row r="9" spans="1:78" ht="18.75" customHeight="1" x14ac:dyDescent="0.2">
      <c r="A9" s="2"/>
      <c r="B9" s="30" t="s">
        <v>22</v>
      </c>
      <c r="C9" s="30"/>
      <c r="D9" s="30"/>
      <c r="E9" s="30"/>
      <c r="F9" s="30"/>
      <c r="G9" s="30"/>
      <c r="H9" s="30"/>
      <c r="I9" s="30" t="s">
        <v>24</v>
      </c>
      <c r="J9" s="30"/>
      <c r="K9" s="30"/>
      <c r="L9" s="30"/>
      <c r="M9" s="30"/>
      <c r="N9" s="30"/>
      <c r="O9" s="30"/>
      <c r="P9" s="30" t="s">
        <v>26</v>
      </c>
      <c r="Q9" s="30"/>
      <c r="R9" s="30"/>
      <c r="S9" s="30"/>
      <c r="T9" s="30"/>
      <c r="U9" s="30"/>
      <c r="V9" s="30"/>
      <c r="W9" s="30" t="s">
        <v>29</v>
      </c>
      <c r="X9" s="30"/>
      <c r="Y9" s="30"/>
      <c r="Z9" s="30"/>
      <c r="AA9" s="30"/>
      <c r="AB9" s="30"/>
      <c r="AC9" s="30"/>
      <c r="AD9" s="30" t="s">
        <v>23</v>
      </c>
      <c r="AE9" s="30"/>
      <c r="AF9" s="30"/>
      <c r="AG9" s="30"/>
      <c r="AH9" s="30"/>
      <c r="AI9" s="30"/>
      <c r="AJ9" s="30"/>
      <c r="AK9" s="3"/>
      <c r="AL9" s="30" t="s">
        <v>31</v>
      </c>
      <c r="AM9" s="30"/>
      <c r="AN9" s="30"/>
      <c r="AO9" s="30"/>
      <c r="AP9" s="30"/>
      <c r="AQ9" s="30"/>
      <c r="AR9" s="30"/>
      <c r="AS9" s="30"/>
      <c r="AT9" s="30" t="s">
        <v>32</v>
      </c>
      <c r="AU9" s="30"/>
      <c r="AV9" s="30"/>
      <c r="AW9" s="30"/>
      <c r="AX9" s="30"/>
      <c r="AY9" s="30"/>
      <c r="AZ9" s="30"/>
      <c r="BA9" s="30"/>
      <c r="BB9" s="30" t="s">
        <v>33</v>
      </c>
      <c r="BC9" s="30"/>
      <c r="BD9" s="30"/>
      <c r="BE9" s="30"/>
      <c r="BF9" s="30"/>
      <c r="BG9" s="30"/>
      <c r="BH9" s="30"/>
      <c r="BI9" s="30"/>
      <c r="BJ9" s="3"/>
      <c r="BK9" s="3"/>
      <c r="BL9" s="42" t="s">
        <v>36</v>
      </c>
      <c r="BM9" s="43"/>
      <c r="BN9" s="44" t="s">
        <v>37</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36.58</v>
      </c>
      <c r="Q10" s="37"/>
      <c r="R10" s="37"/>
      <c r="S10" s="37"/>
      <c r="T10" s="37"/>
      <c r="U10" s="37"/>
      <c r="V10" s="37"/>
      <c r="W10" s="37">
        <f>データ!Q6</f>
        <v>100</v>
      </c>
      <c r="X10" s="37"/>
      <c r="Y10" s="37"/>
      <c r="Z10" s="37"/>
      <c r="AA10" s="37"/>
      <c r="AB10" s="37"/>
      <c r="AC10" s="37"/>
      <c r="AD10" s="36">
        <f>データ!R6</f>
        <v>3767</v>
      </c>
      <c r="AE10" s="36"/>
      <c r="AF10" s="36"/>
      <c r="AG10" s="36"/>
      <c r="AH10" s="36"/>
      <c r="AI10" s="36"/>
      <c r="AJ10" s="36"/>
      <c r="AK10" s="2"/>
      <c r="AL10" s="36">
        <f>データ!V6</f>
        <v>4707</v>
      </c>
      <c r="AM10" s="36"/>
      <c r="AN10" s="36"/>
      <c r="AO10" s="36"/>
      <c r="AP10" s="36"/>
      <c r="AQ10" s="36"/>
      <c r="AR10" s="36"/>
      <c r="AS10" s="36"/>
      <c r="AT10" s="37">
        <f>データ!W6</f>
        <v>0.61</v>
      </c>
      <c r="AU10" s="37"/>
      <c r="AV10" s="37"/>
      <c r="AW10" s="37"/>
      <c r="AX10" s="37"/>
      <c r="AY10" s="37"/>
      <c r="AZ10" s="37"/>
      <c r="BA10" s="37"/>
      <c r="BB10" s="37">
        <f>データ!X6</f>
        <v>7716.39</v>
      </c>
      <c r="BC10" s="37"/>
      <c r="BD10" s="37"/>
      <c r="BE10" s="37"/>
      <c r="BF10" s="37"/>
      <c r="BG10" s="37"/>
      <c r="BH10" s="37"/>
      <c r="BI10" s="37"/>
      <c r="BJ10" s="2"/>
      <c r="BK10" s="2"/>
      <c r="BL10" s="46" t="s">
        <v>39</v>
      </c>
      <c r="BM10" s="47"/>
      <c r="BN10" s="48" t="s">
        <v>7</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40</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28</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42</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113</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01.2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44</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114</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11</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115</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50" t="s">
        <v>46</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
      <c r="C84" s="2"/>
    </row>
    <row r="85" spans="1:78" hidden="1" x14ac:dyDescent="0.2">
      <c r="B85" s="6" t="s">
        <v>47</v>
      </c>
      <c r="C85" s="6"/>
      <c r="D85" s="6"/>
      <c r="E85" s="6" t="s">
        <v>48</v>
      </c>
      <c r="F85" s="6" t="s">
        <v>50</v>
      </c>
      <c r="G85" s="6" t="s">
        <v>51</v>
      </c>
      <c r="H85" s="6" t="s">
        <v>45</v>
      </c>
      <c r="I85" s="6" t="s">
        <v>12</v>
      </c>
      <c r="J85" s="6" t="s">
        <v>52</v>
      </c>
      <c r="K85" s="6" t="s">
        <v>53</v>
      </c>
      <c r="L85" s="6" t="s">
        <v>34</v>
      </c>
      <c r="M85" s="6" t="s">
        <v>38</v>
      </c>
      <c r="N85" s="6" t="s">
        <v>54</v>
      </c>
      <c r="O85" s="6" t="s">
        <v>55</v>
      </c>
    </row>
    <row r="86" spans="1:78" hidden="1" x14ac:dyDescent="0.2">
      <c r="B86" s="6"/>
      <c r="C86" s="6"/>
      <c r="D86" s="6"/>
      <c r="E86" s="6" t="str">
        <f>データ!AI6</f>
        <v/>
      </c>
      <c r="F86" s="6" t="s">
        <v>41</v>
      </c>
      <c r="G86" s="6" t="s">
        <v>41</v>
      </c>
      <c r="H86" s="6" t="str">
        <f>データ!BP6</f>
        <v>【310.14】</v>
      </c>
      <c r="I86" s="6" t="str">
        <f>データ!CA6</f>
        <v>【57.71】</v>
      </c>
      <c r="J86" s="6" t="str">
        <f>データ!CL6</f>
        <v>【286.17】</v>
      </c>
      <c r="K86" s="6" t="str">
        <f>データ!CW6</f>
        <v>【56.80】</v>
      </c>
      <c r="L86" s="6" t="str">
        <f>データ!DH6</f>
        <v>【83.38】</v>
      </c>
      <c r="M86" s="6" t="s">
        <v>41</v>
      </c>
      <c r="N86" s="6" t="s">
        <v>41</v>
      </c>
      <c r="O86" s="6" t="str">
        <f>データ!EO6</f>
        <v>【-】</v>
      </c>
    </row>
  </sheetData>
  <sheetProtection algorithmName="SHA-512" hashValue="x2XDSXOi1Ksk//4ty45giFNc0bU7JE/J1fJBNRXkAm2P72/skwK/5bYdKFVELiAW9tE83TE9eq7Yn/ODHLR94w==" saltValue="tUu/wZSfYRq3Cbii1yUhk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14" t="s">
        <v>59</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20</v>
      </c>
      <c r="B3" s="16" t="s">
        <v>35</v>
      </c>
      <c r="C3" s="16" t="s">
        <v>61</v>
      </c>
      <c r="D3" s="16" t="s">
        <v>62</v>
      </c>
      <c r="E3" s="16" t="s">
        <v>6</v>
      </c>
      <c r="F3" s="16" t="s">
        <v>5</v>
      </c>
      <c r="G3" s="16" t="s">
        <v>25</v>
      </c>
      <c r="H3" s="74" t="s">
        <v>58</v>
      </c>
      <c r="I3" s="75"/>
      <c r="J3" s="75"/>
      <c r="K3" s="75"/>
      <c r="L3" s="75"/>
      <c r="M3" s="75"/>
      <c r="N3" s="75"/>
      <c r="O3" s="75"/>
      <c r="P3" s="75"/>
      <c r="Q3" s="75"/>
      <c r="R3" s="75"/>
      <c r="S3" s="75"/>
      <c r="T3" s="75"/>
      <c r="U3" s="75"/>
      <c r="V3" s="75"/>
      <c r="W3" s="75"/>
      <c r="X3" s="76"/>
      <c r="Y3" s="72" t="s">
        <v>56</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10</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2">
      <c r="A4" s="14" t="s">
        <v>63</v>
      </c>
      <c r="B4" s="17"/>
      <c r="C4" s="17"/>
      <c r="D4" s="17"/>
      <c r="E4" s="17"/>
      <c r="F4" s="17"/>
      <c r="G4" s="17"/>
      <c r="H4" s="77"/>
      <c r="I4" s="78"/>
      <c r="J4" s="78"/>
      <c r="K4" s="78"/>
      <c r="L4" s="78"/>
      <c r="M4" s="78"/>
      <c r="N4" s="78"/>
      <c r="O4" s="78"/>
      <c r="P4" s="78"/>
      <c r="Q4" s="78"/>
      <c r="R4" s="78"/>
      <c r="S4" s="78"/>
      <c r="T4" s="78"/>
      <c r="U4" s="78"/>
      <c r="V4" s="78"/>
      <c r="W4" s="78"/>
      <c r="X4" s="79"/>
      <c r="Y4" s="73" t="s">
        <v>27</v>
      </c>
      <c r="Z4" s="73"/>
      <c r="AA4" s="73"/>
      <c r="AB4" s="73"/>
      <c r="AC4" s="73"/>
      <c r="AD4" s="73"/>
      <c r="AE4" s="73"/>
      <c r="AF4" s="73"/>
      <c r="AG4" s="73"/>
      <c r="AH4" s="73"/>
      <c r="AI4" s="73"/>
      <c r="AJ4" s="73" t="s">
        <v>49</v>
      </c>
      <c r="AK4" s="73"/>
      <c r="AL4" s="73"/>
      <c r="AM4" s="73"/>
      <c r="AN4" s="73"/>
      <c r="AO4" s="73"/>
      <c r="AP4" s="73"/>
      <c r="AQ4" s="73"/>
      <c r="AR4" s="73"/>
      <c r="AS4" s="73"/>
      <c r="AT4" s="73"/>
      <c r="AU4" s="73" t="s">
        <v>30</v>
      </c>
      <c r="AV4" s="73"/>
      <c r="AW4" s="73"/>
      <c r="AX4" s="73"/>
      <c r="AY4" s="73"/>
      <c r="AZ4" s="73"/>
      <c r="BA4" s="73"/>
      <c r="BB4" s="73"/>
      <c r="BC4" s="73"/>
      <c r="BD4" s="73"/>
      <c r="BE4" s="73"/>
      <c r="BF4" s="73" t="s">
        <v>65</v>
      </c>
      <c r="BG4" s="73"/>
      <c r="BH4" s="73"/>
      <c r="BI4" s="73"/>
      <c r="BJ4" s="73"/>
      <c r="BK4" s="73"/>
      <c r="BL4" s="73"/>
      <c r="BM4" s="73"/>
      <c r="BN4" s="73"/>
      <c r="BO4" s="73"/>
      <c r="BP4" s="73"/>
      <c r="BQ4" s="73" t="s">
        <v>16</v>
      </c>
      <c r="BR4" s="73"/>
      <c r="BS4" s="73"/>
      <c r="BT4" s="73"/>
      <c r="BU4" s="73"/>
      <c r="BV4" s="73"/>
      <c r="BW4" s="73"/>
      <c r="BX4" s="73"/>
      <c r="BY4" s="73"/>
      <c r="BZ4" s="73"/>
      <c r="CA4" s="73"/>
      <c r="CB4" s="73" t="s">
        <v>64</v>
      </c>
      <c r="CC4" s="73"/>
      <c r="CD4" s="73"/>
      <c r="CE4" s="73"/>
      <c r="CF4" s="73"/>
      <c r="CG4" s="73"/>
      <c r="CH4" s="73"/>
      <c r="CI4" s="73"/>
      <c r="CJ4" s="73"/>
      <c r="CK4" s="73"/>
      <c r="CL4" s="73"/>
      <c r="CM4" s="73" t="s">
        <v>0</v>
      </c>
      <c r="CN4" s="73"/>
      <c r="CO4" s="73"/>
      <c r="CP4" s="73"/>
      <c r="CQ4" s="73"/>
      <c r="CR4" s="73"/>
      <c r="CS4" s="73"/>
      <c r="CT4" s="73"/>
      <c r="CU4" s="73"/>
      <c r="CV4" s="73"/>
      <c r="CW4" s="73"/>
      <c r="CX4" s="73" t="s">
        <v>66</v>
      </c>
      <c r="CY4" s="73"/>
      <c r="CZ4" s="73"/>
      <c r="DA4" s="73"/>
      <c r="DB4" s="73"/>
      <c r="DC4" s="73"/>
      <c r="DD4" s="73"/>
      <c r="DE4" s="73"/>
      <c r="DF4" s="73"/>
      <c r="DG4" s="73"/>
      <c r="DH4" s="73"/>
      <c r="DI4" s="73" t="s">
        <v>67</v>
      </c>
      <c r="DJ4" s="73"/>
      <c r="DK4" s="73"/>
      <c r="DL4" s="73"/>
      <c r="DM4" s="73"/>
      <c r="DN4" s="73"/>
      <c r="DO4" s="73"/>
      <c r="DP4" s="73"/>
      <c r="DQ4" s="73"/>
      <c r="DR4" s="73"/>
      <c r="DS4" s="73"/>
      <c r="DT4" s="73" t="s">
        <v>68</v>
      </c>
      <c r="DU4" s="73"/>
      <c r="DV4" s="73"/>
      <c r="DW4" s="73"/>
      <c r="DX4" s="73"/>
      <c r="DY4" s="73"/>
      <c r="DZ4" s="73"/>
      <c r="EA4" s="73"/>
      <c r="EB4" s="73"/>
      <c r="EC4" s="73"/>
      <c r="ED4" s="73"/>
      <c r="EE4" s="73" t="s">
        <v>69</v>
      </c>
      <c r="EF4" s="73"/>
      <c r="EG4" s="73"/>
      <c r="EH4" s="73"/>
      <c r="EI4" s="73"/>
      <c r="EJ4" s="73"/>
      <c r="EK4" s="73"/>
      <c r="EL4" s="73"/>
      <c r="EM4" s="73"/>
      <c r="EN4" s="73"/>
      <c r="EO4" s="73"/>
    </row>
    <row r="5" spans="1:145" x14ac:dyDescent="0.2">
      <c r="A5" s="14" t="s">
        <v>70</v>
      </c>
      <c r="B5" s="18"/>
      <c r="C5" s="18"/>
      <c r="D5" s="18"/>
      <c r="E5" s="18"/>
      <c r="F5" s="18"/>
      <c r="G5" s="18"/>
      <c r="H5" s="23" t="s">
        <v>60</v>
      </c>
      <c r="I5" s="23" t="s">
        <v>71</v>
      </c>
      <c r="J5" s="23" t="s">
        <v>72</v>
      </c>
      <c r="K5" s="23" t="s">
        <v>73</v>
      </c>
      <c r="L5" s="23" t="s">
        <v>74</v>
      </c>
      <c r="M5" s="23" t="s">
        <v>8</v>
      </c>
      <c r="N5" s="23" t="s">
        <v>75</v>
      </c>
      <c r="O5" s="23" t="s">
        <v>76</v>
      </c>
      <c r="P5" s="23" t="s">
        <v>77</v>
      </c>
      <c r="Q5" s="23" t="s">
        <v>78</v>
      </c>
      <c r="R5" s="23" t="s">
        <v>79</v>
      </c>
      <c r="S5" s="23" t="s">
        <v>80</v>
      </c>
      <c r="T5" s="23" t="s">
        <v>81</v>
      </c>
      <c r="U5" s="23" t="s">
        <v>1</v>
      </c>
      <c r="V5" s="23" t="s">
        <v>82</v>
      </c>
      <c r="W5" s="23" t="s">
        <v>83</v>
      </c>
      <c r="X5" s="23" t="s">
        <v>84</v>
      </c>
      <c r="Y5" s="23" t="s">
        <v>85</v>
      </c>
      <c r="Z5" s="23" t="s">
        <v>86</v>
      </c>
      <c r="AA5" s="23" t="s">
        <v>87</v>
      </c>
      <c r="AB5" s="23" t="s">
        <v>88</v>
      </c>
      <c r="AC5" s="23" t="s">
        <v>89</v>
      </c>
      <c r="AD5" s="23" t="s">
        <v>90</v>
      </c>
      <c r="AE5" s="23" t="s">
        <v>92</v>
      </c>
      <c r="AF5" s="23" t="s">
        <v>93</v>
      </c>
      <c r="AG5" s="23" t="s">
        <v>94</v>
      </c>
      <c r="AH5" s="23" t="s">
        <v>95</v>
      </c>
      <c r="AI5" s="23" t="s">
        <v>47</v>
      </c>
      <c r="AJ5" s="23" t="s">
        <v>85</v>
      </c>
      <c r="AK5" s="23" t="s">
        <v>86</v>
      </c>
      <c r="AL5" s="23" t="s">
        <v>87</v>
      </c>
      <c r="AM5" s="23" t="s">
        <v>88</v>
      </c>
      <c r="AN5" s="23" t="s">
        <v>89</v>
      </c>
      <c r="AO5" s="23" t="s">
        <v>90</v>
      </c>
      <c r="AP5" s="23" t="s">
        <v>92</v>
      </c>
      <c r="AQ5" s="23" t="s">
        <v>93</v>
      </c>
      <c r="AR5" s="23" t="s">
        <v>94</v>
      </c>
      <c r="AS5" s="23" t="s">
        <v>95</v>
      </c>
      <c r="AT5" s="23" t="s">
        <v>91</v>
      </c>
      <c r="AU5" s="23" t="s">
        <v>85</v>
      </c>
      <c r="AV5" s="23" t="s">
        <v>86</v>
      </c>
      <c r="AW5" s="23" t="s">
        <v>87</v>
      </c>
      <c r="AX5" s="23" t="s">
        <v>88</v>
      </c>
      <c r="AY5" s="23" t="s">
        <v>89</v>
      </c>
      <c r="AZ5" s="23" t="s">
        <v>90</v>
      </c>
      <c r="BA5" s="23" t="s">
        <v>92</v>
      </c>
      <c r="BB5" s="23" t="s">
        <v>93</v>
      </c>
      <c r="BC5" s="23" t="s">
        <v>94</v>
      </c>
      <c r="BD5" s="23" t="s">
        <v>95</v>
      </c>
      <c r="BE5" s="23" t="s">
        <v>91</v>
      </c>
      <c r="BF5" s="23" t="s">
        <v>85</v>
      </c>
      <c r="BG5" s="23" t="s">
        <v>86</v>
      </c>
      <c r="BH5" s="23" t="s">
        <v>87</v>
      </c>
      <c r="BI5" s="23" t="s">
        <v>88</v>
      </c>
      <c r="BJ5" s="23" t="s">
        <v>89</v>
      </c>
      <c r="BK5" s="23" t="s">
        <v>90</v>
      </c>
      <c r="BL5" s="23" t="s">
        <v>92</v>
      </c>
      <c r="BM5" s="23" t="s">
        <v>93</v>
      </c>
      <c r="BN5" s="23" t="s">
        <v>94</v>
      </c>
      <c r="BO5" s="23" t="s">
        <v>95</v>
      </c>
      <c r="BP5" s="23" t="s">
        <v>91</v>
      </c>
      <c r="BQ5" s="23" t="s">
        <v>85</v>
      </c>
      <c r="BR5" s="23" t="s">
        <v>86</v>
      </c>
      <c r="BS5" s="23" t="s">
        <v>87</v>
      </c>
      <c r="BT5" s="23" t="s">
        <v>88</v>
      </c>
      <c r="BU5" s="23" t="s">
        <v>89</v>
      </c>
      <c r="BV5" s="23" t="s">
        <v>90</v>
      </c>
      <c r="BW5" s="23" t="s">
        <v>92</v>
      </c>
      <c r="BX5" s="23" t="s">
        <v>93</v>
      </c>
      <c r="BY5" s="23" t="s">
        <v>94</v>
      </c>
      <c r="BZ5" s="23" t="s">
        <v>95</v>
      </c>
      <c r="CA5" s="23" t="s">
        <v>91</v>
      </c>
      <c r="CB5" s="23" t="s">
        <v>85</v>
      </c>
      <c r="CC5" s="23" t="s">
        <v>86</v>
      </c>
      <c r="CD5" s="23" t="s">
        <v>87</v>
      </c>
      <c r="CE5" s="23" t="s">
        <v>88</v>
      </c>
      <c r="CF5" s="23" t="s">
        <v>89</v>
      </c>
      <c r="CG5" s="23" t="s">
        <v>90</v>
      </c>
      <c r="CH5" s="23" t="s">
        <v>92</v>
      </c>
      <c r="CI5" s="23" t="s">
        <v>93</v>
      </c>
      <c r="CJ5" s="23" t="s">
        <v>94</v>
      </c>
      <c r="CK5" s="23" t="s">
        <v>95</v>
      </c>
      <c r="CL5" s="23" t="s">
        <v>91</v>
      </c>
      <c r="CM5" s="23" t="s">
        <v>85</v>
      </c>
      <c r="CN5" s="23" t="s">
        <v>86</v>
      </c>
      <c r="CO5" s="23" t="s">
        <v>87</v>
      </c>
      <c r="CP5" s="23" t="s">
        <v>88</v>
      </c>
      <c r="CQ5" s="23" t="s">
        <v>89</v>
      </c>
      <c r="CR5" s="23" t="s">
        <v>90</v>
      </c>
      <c r="CS5" s="23" t="s">
        <v>92</v>
      </c>
      <c r="CT5" s="23" t="s">
        <v>93</v>
      </c>
      <c r="CU5" s="23" t="s">
        <v>94</v>
      </c>
      <c r="CV5" s="23" t="s">
        <v>95</v>
      </c>
      <c r="CW5" s="23" t="s">
        <v>91</v>
      </c>
      <c r="CX5" s="23" t="s">
        <v>85</v>
      </c>
      <c r="CY5" s="23" t="s">
        <v>86</v>
      </c>
      <c r="CZ5" s="23" t="s">
        <v>87</v>
      </c>
      <c r="DA5" s="23" t="s">
        <v>88</v>
      </c>
      <c r="DB5" s="23" t="s">
        <v>89</v>
      </c>
      <c r="DC5" s="23" t="s">
        <v>90</v>
      </c>
      <c r="DD5" s="23" t="s">
        <v>92</v>
      </c>
      <c r="DE5" s="23" t="s">
        <v>93</v>
      </c>
      <c r="DF5" s="23" t="s">
        <v>94</v>
      </c>
      <c r="DG5" s="23" t="s">
        <v>95</v>
      </c>
      <c r="DH5" s="23" t="s">
        <v>91</v>
      </c>
      <c r="DI5" s="23" t="s">
        <v>85</v>
      </c>
      <c r="DJ5" s="23" t="s">
        <v>86</v>
      </c>
      <c r="DK5" s="23" t="s">
        <v>87</v>
      </c>
      <c r="DL5" s="23" t="s">
        <v>88</v>
      </c>
      <c r="DM5" s="23" t="s">
        <v>89</v>
      </c>
      <c r="DN5" s="23" t="s">
        <v>90</v>
      </c>
      <c r="DO5" s="23" t="s">
        <v>92</v>
      </c>
      <c r="DP5" s="23" t="s">
        <v>93</v>
      </c>
      <c r="DQ5" s="23" t="s">
        <v>94</v>
      </c>
      <c r="DR5" s="23" t="s">
        <v>95</v>
      </c>
      <c r="DS5" s="23" t="s">
        <v>91</v>
      </c>
      <c r="DT5" s="23" t="s">
        <v>85</v>
      </c>
      <c r="DU5" s="23" t="s">
        <v>86</v>
      </c>
      <c r="DV5" s="23" t="s">
        <v>87</v>
      </c>
      <c r="DW5" s="23" t="s">
        <v>88</v>
      </c>
      <c r="DX5" s="23" t="s">
        <v>89</v>
      </c>
      <c r="DY5" s="23" t="s">
        <v>90</v>
      </c>
      <c r="DZ5" s="23" t="s">
        <v>92</v>
      </c>
      <c r="EA5" s="23" t="s">
        <v>93</v>
      </c>
      <c r="EB5" s="23" t="s">
        <v>94</v>
      </c>
      <c r="EC5" s="23" t="s">
        <v>95</v>
      </c>
      <c r="ED5" s="23" t="s">
        <v>91</v>
      </c>
      <c r="EE5" s="23" t="s">
        <v>85</v>
      </c>
      <c r="EF5" s="23" t="s">
        <v>86</v>
      </c>
      <c r="EG5" s="23" t="s">
        <v>87</v>
      </c>
      <c r="EH5" s="23" t="s">
        <v>88</v>
      </c>
      <c r="EI5" s="23" t="s">
        <v>89</v>
      </c>
      <c r="EJ5" s="23" t="s">
        <v>90</v>
      </c>
      <c r="EK5" s="23" t="s">
        <v>92</v>
      </c>
      <c r="EL5" s="23" t="s">
        <v>93</v>
      </c>
      <c r="EM5" s="23" t="s">
        <v>94</v>
      </c>
      <c r="EN5" s="23" t="s">
        <v>95</v>
      </c>
      <c r="EO5" s="23" t="s">
        <v>91</v>
      </c>
    </row>
    <row r="6" spans="1:145" s="13" customFormat="1" x14ac:dyDescent="0.2">
      <c r="A6" s="14" t="s">
        <v>96</v>
      </c>
      <c r="B6" s="19">
        <f t="shared" ref="B6:X6" si="1">B7</f>
        <v>2021</v>
      </c>
      <c r="C6" s="19">
        <f t="shared" si="1"/>
        <v>104299</v>
      </c>
      <c r="D6" s="19">
        <f t="shared" si="1"/>
        <v>47</v>
      </c>
      <c r="E6" s="19">
        <f t="shared" si="1"/>
        <v>18</v>
      </c>
      <c r="F6" s="19">
        <f t="shared" si="1"/>
        <v>0</v>
      </c>
      <c r="G6" s="19">
        <f t="shared" si="1"/>
        <v>0</v>
      </c>
      <c r="H6" s="19" t="str">
        <f t="shared" si="1"/>
        <v>群馬県　東吾妻町</v>
      </c>
      <c r="I6" s="19" t="str">
        <f t="shared" si="1"/>
        <v>法非適用</v>
      </c>
      <c r="J6" s="19" t="str">
        <f t="shared" si="1"/>
        <v>下水道事業</v>
      </c>
      <c r="K6" s="19" t="str">
        <f t="shared" si="1"/>
        <v>特定地域生活排水処理</v>
      </c>
      <c r="L6" s="19" t="str">
        <f t="shared" si="1"/>
        <v>K2</v>
      </c>
      <c r="M6" s="19" t="str">
        <f t="shared" si="1"/>
        <v>非設置</v>
      </c>
      <c r="N6" s="24" t="str">
        <f t="shared" si="1"/>
        <v>-</v>
      </c>
      <c r="O6" s="24" t="str">
        <f t="shared" si="1"/>
        <v>該当数値なし</v>
      </c>
      <c r="P6" s="24">
        <f t="shared" si="1"/>
        <v>36.58</v>
      </c>
      <c r="Q6" s="24">
        <f t="shared" si="1"/>
        <v>100</v>
      </c>
      <c r="R6" s="24">
        <f t="shared" si="1"/>
        <v>3767</v>
      </c>
      <c r="S6" s="24">
        <f t="shared" si="1"/>
        <v>12956</v>
      </c>
      <c r="T6" s="24">
        <f t="shared" si="1"/>
        <v>253.91</v>
      </c>
      <c r="U6" s="24">
        <f t="shared" si="1"/>
        <v>51.03</v>
      </c>
      <c r="V6" s="24">
        <f t="shared" si="1"/>
        <v>4707</v>
      </c>
      <c r="W6" s="24">
        <f t="shared" si="1"/>
        <v>0.61</v>
      </c>
      <c r="X6" s="24">
        <f t="shared" si="1"/>
        <v>7716.39</v>
      </c>
      <c r="Y6" s="28">
        <f t="shared" ref="Y6:AH6" si="2">IF(Y7="",NA(),Y7)</f>
        <v>96.7</v>
      </c>
      <c r="Z6" s="28">
        <f t="shared" si="2"/>
        <v>92.76</v>
      </c>
      <c r="AA6" s="28">
        <f t="shared" si="2"/>
        <v>96.97</v>
      </c>
      <c r="AB6" s="28">
        <f t="shared" si="2"/>
        <v>94.92</v>
      </c>
      <c r="AC6" s="28">
        <f t="shared" si="2"/>
        <v>91.81</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8">
        <f t="shared" ref="BF6:BO6" si="5">IF(BF7="",NA(),BF7)</f>
        <v>71.099999999999994</v>
      </c>
      <c r="BG6" s="28">
        <f t="shared" si="5"/>
        <v>26.07</v>
      </c>
      <c r="BH6" s="28">
        <f t="shared" si="5"/>
        <v>73.099999999999994</v>
      </c>
      <c r="BI6" s="28">
        <f t="shared" si="5"/>
        <v>26.86</v>
      </c>
      <c r="BJ6" s="28">
        <f t="shared" si="5"/>
        <v>1.17</v>
      </c>
      <c r="BK6" s="28">
        <f t="shared" si="5"/>
        <v>244.85</v>
      </c>
      <c r="BL6" s="28">
        <f t="shared" si="5"/>
        <v>296.89</v>
      </c>
      <c r="BM6" s="28">
        <f t="shared" si="5"/>
        <v>270.57</v>
      </c>
      <c r="BN6" s="28">
        <f t="shared" si="5"/>
        <v>294.27</v>
      </c>
      <c r="BO6" s="28">
        <f t="shared" si="5"/>
        <v>294.08999999999997</v>
      </c>
      <c r="BP6" s="24" t="str">
        <f>IF(BP7="","",IF(BP7="-","【-】","【"&amp;SUBSTITUTE(TEXT(BP7,"#,##0.00"),"-","△")&amp;"】"))</f>
        <v>【310.14】</v>
      </c>
      <c r="BQ6" s="28">
        <f t="shared" ref="BQ6:BZ6" si="6">IF(BQ7="",NA(),BQ7)</f>
        <v>100</v>
      </c>
      <c r="BR6" s="28">
        <f t="shared" si="6"/>
        <v>100</v>
      </c>
      <c r="BS6" s="28">
        <f t="shared" si="6"/>
        <v>100</v>
      </c>
      <c r="BT6" s="28">
        <f t="shared" si="6"/>
        <v>100</v>
      </c>
      <c r="BU6" s="28">
        <f t="shared" si="6"/>
        <v>100</v>
      </c>
      <c r="BV6" s="28">
        <f t="shared" si="6"/>
        <v>64.78</v>
      </c>
      <c r="BW6" s="28">
        <f t="shared" si="6"/>
        <v>63.06</v>
      </c>
      <c r="BX6" s="28">
        <f t="shared" si="6"/>
        <v>62.5</v>
      </c>
      <c r="BY6" s="28">
        <f t="shared" si="6"/>
        <v>60.59</v>
      </c>
      <c r="BZ6" s="28">
        <f t="shared" si="6"/>
        <v>60</v>
      </c>
      <c r="CA6" s="24" t="str">
        <f>IF(CA7="","",IF(CA7="-","【-】","【"&amp;SUBSTITUTE(TEXT(CA7,"#,##0.00"),"-","△")&amp;"】"))</f>
        <v>【57.71】</v>
      </c>
      <c r="CB6" s="28">
        <f t="shared" ref="CB6:CK6" si="7">IF(CB7="",NA(),CB7)</f>
        <v>249.6</v>
      </c>
      <c r="CC6" s="28">
        <f t="shared" si="7"/>
        <v>250.29</v>
      </c>
      <c r="CD6" s="28">
        <f t="shared" si="7"/>
        <v>256.62</v>
      </c>
      <c r="CE6" s="28">
        <f t="shared" si="7"/>
        <v>266.76</v>
      </c>
      <c r="CF6" s="28">
        <f t="shared" si="7"/>
        <v>271.43</v>
      </c>
      <c r="CG6" s="28">
        <f t="shared" si="7"/>
        <v>250.21</v>
      </c>
      <c r="CH6" s="28">
        <f t="shared" si="7"/>
        <v>264.77</v>
      </c>
      <c r="CI6" s="28">
        <f t="shared" si="7"/>
        <v>269.33</v>
      </c>
      <c r="CJ6" s="28">
        <f t="shared" si="7"/>
        <v>280.23</v>
      </c>
      <c r="CK6" s="28">
        <f t="shared" si="7"/>
        <v>282.70999999999998</v>
      </c>
      <c r="CL6" s="24" t="str">
        <f>IF(CL7="","",IF(CL7="-","【-】","【"&amp;SUBSTITUTE(TEXT(CL7,"#,##0.00"),"-","△")&amp;"】"))</f>
        <v>【286.17】</v>
      </c>
      <c r="CM6" s="28">
        <f t="shared" ref="CM6:CV6" si="8">IF(CM7="",NA(),CM7)</f>
        <v>44.88</v>
      </c>
      <c r="CN6" s="28">
        <f t="shared" si="8"/>
        <v>44.71</v>
      </c>
      <c r="CO6" s="28">
        <f t="shared" si="8"/>
        <v>43.55</v>
      </c>
      <c r="CP6" s="28">
        <f t="shared" si="8"/>
        <v>42.1</v>
      </c>
      <c r="CQ6" s="28">
        <f t="shared" si="8"/>
        <v>40.799999999999997</v>
      </c>
      <c r="CR6" s="28">
        <f t="shared" si="8"/>
        <v>61.79</v>
      </c>
      <c r="CS6" s="28">
        <f t="shared" si="8"/>
        <v>59.94</v>
      </c>
      <c r="CT6" s="28">
        <f t="shared" si="8"/>
        <v>59.64</v>
      </c>
      <c r="CU6" s="28">
        <f t="shared" si="8"/>
        <v>58.19</v>
      </c>
      <c r="CV6" s="28">
        <f t="shared" si="8"/>
        <v>56.52</v>
      </c>
      <c r="CW6" s="24" t="str">
        <f>IF(CW7="","",IF(CW7="-","【-】","【"&amp;SUBSTITUTE(TEXT(CW7,"#,##0.00"),"-","△")&amp;"】"))</f>
        <v>【56.80】</v>
      </c>
      <c r="CX6" s="28">
        <f t="shared" ref="CX6:DG6" si="9">IF(CX7="",NA(),CX7)</f>
        <v>100</v>
      </c>
      <c r="CY6" s="28">
        <f t="shared" si="9"/>
        <v>100</v>
      </c>
      <c r="CZ6" s="28">
        <f t="shared" si="9"/>
        <v>100</v>
      </c>
      <c r="DA6" s="28">
        <f t="shared" si="9"/>
        <v>100</v>
      </c>
      <c r="DB6" s="28">
        <f t="shared" si="9"/>
        <v>100</v>
      </c>
      <c r="DC6" s="28">
        <f t="shared" si="9"/>
        <v>92.44</v>
      </c>
      <c r="DD6" s="28">
        <f t="shared" si="9"/>
        <v>89.66</v>
      </c>
      <c r="DE6" s="28">
        <f t="shared" si="9"/>
        <v>90.63</v>
      </c>
      <c r="DF6" s="28">
        <f t="shared" si="9"/>
        <v>87.8</v>
      </c>
      <c r="DG6" s="28">
        <f t="shared" si="9"/>
        <v>88.43</v>
      </c>
      <c r="DH6" s="24" t="str">
        <f>IF(DH7="","",IF(DH7="-","【-】","【"&amp;SUBSTITUTE(TEXT(DH7,"#,##0.00"),"-","△")&amp;"】"))</f>
        <v>【83.38】</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8" t="str">
        <f t="shared" ref="EE6:EN6" si="12">IF(EE7="",NA(),EE7)</f>
        <v>-</v>
      </c>
      <c r="EF6" s="28" t="str">
        <f t="shared" si="12"/>
        <v>-</v>
      </c>
      <c r="EG6" s="28" t="str">
        <f t="shared" si="12"/>
        <v>-</v>
      </c>
      <c r="EH6" s="28" t="str">
        <f t="shared" si="12"/>
        <v>-</v>
      </c>
      <c r="EI6" s="28" t="str">
        <f t="shared" si="12"/>
        <v>-</v>
      </c>
      <c r="EJ6" s="28" t="str">
        <f t="shared" si="12"/>
        <v>-</v>
      </c>
      <c r="EK6" s="28" t="str">
        <f t="shared" si="12"/>
        <v>-</v>
      </c>
      <c r="EL6" s="28" t="str">
        <f t="shared" si="12"/>
        <v>-</v>
      </c>
      <c r="EM6" s="28" t="str">
        <f t="shared" si="12"/>
        <v>-</v>
      </c>
      <c r="EN6" s="28" t="str">
        <f t="shared" si="12"/>
        <v>-</v>
      </c>
      <c r="EO6" s="24" t="str">
        <f>IF(EO7="","",IF(EO7="-","【-】","【"&amp;SUBSTITUTE(TEXT(EO7,"#,##0.00"),"-","△")&amp;"】"))</f>
        <v>【-】</v>
      </c>
    </row>
    <row r="7" spans="1:145" s="13" customFormat="1" x14ac:dyDescent="0.2">
      <c r="A7" s="14"/>
      <c r="B7" s="20">
        <v>2021</v>
      </c>
      <c r="C7" s="20">
        <v>104299</v>
      </c>
      <c r="D7" s="20">
        <v>47</v>
      </c>
      <c r="E7" s="20">
        <v>18</v>
      </c>
      <c r="F7" s="20">
        <v>0</v>
      </c>
      <c r="G7" s="20">
        <v>0</v>
      </c>
      <c r="H7" s="20" t="s">
        <v>43</v>
      </c>
      <c r="I7" s="20" t="s">
        <v>97</v>
      </c>
      <c r="J7" s="20" t="s">
        <v>98</v>
      </c>
      <c r="K7" s="20" t="s">
        <v>99</v>
      </c>
      <c r="L7" s="20" t="s">
        <v>100</v>
      </c>
      <c r="M7" s="20" t="s">
        <v>101</v>
      </c>
      <c r="N7" s="25" t="s">
        <v>41</v>
      </c>
      <c r="O7" s="25" t="s">
        <v>102</v>
      </c>
      <c r="P7" s="25">
        <v>36.58</v>
      </c>
      <c r="Q7" s="25">
        <v>100</v>
      </c>
      <c r="R7" s="25">
        <v>3767</v>
      </c>
      <c r="S7" s="25">
        <v>12956</v>
      </c>
      <c r="T7" s="25">
        <v>253.91</v>
      </c>
      <c r="U7" s="25">
        <v>51.03</v>
      </c>
      <c r="V7" s="25">
        <v>4707</v>
      </c>
      <c r="W7" s="25">
        <v>0.61</v>
      </c>
      <c r="X7" s="25">
        <v>7716.39</v>
      </c>
      <c r="Y7" s="25">
        <v>96.7</v>
      </c>
      <c r="Z7" s="25">
        <v>92.76</v>
      </c>
      <c r="AA7" s="25">
        <v>96.97</v>
      </c>
      <c r="AB7" s="25">
        <v>94.92</v>
      </c>
      <c r="AC7" s="25">
        <v>91.81</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71.099999999999994</v>
      </c>
      <c r="BG7" s="25">
        <v>26.07</v>
      </c>
      <c r="BH7" s="25">
        <v>73.099999999999994</v>
      </c>
      <c r="BI7" s="25">
        <v>26.86</v>
      </c>
      <c r="BJ7" s="25">
        <v>1.17</v>
      </c>
      <c r="BK7" s="25">
        <v>244.85</v>
      </c>
      <c r="BL7" s="25">
        <v>296.89</v>
      </c>
      <c r="BM7" s="25">
        <v>270.57</v>
      </c>
      <c r="BN7" s="25">
        <v>294.27</v>
      </c>
      <c r="BO7" s="25">
        <v>294.08999999999997</v>
      </c>
      <c r="BP7" s="25">
        <v>310.14</v>
      </c>
      <c r="BQ7" s="25">
        <v>100</v>
      </c>
      <c r="BR7" s="25">
        <v>100</v>
      </c>
      <c r="BS7" s="25">
        <v>100</v>
      </c>
      <c r="BT7" s="25">
        <v>100</v>
      </c>
      <c r="BU7" s="25">
        <v>100</v>
      </c>
      <c r="BV7" s="25">
        <v>64.78</v>
      </c>
      <c r="BW7" s="25">
        <v>63.06</v>
      </c>
      <c r="BX7" s="25">
        <v>62.5</v>
      </c>
      <c r="BY7" s="25">
        <v>60.59</v>
      </c>
      <c r="BZ7" s="25">
        <v>60</v>
      </c>
      <c r="CA7" s="25">
        <v>57.71</v>
      </c>
      <c r="CB7" s="25">
        <v>249.6</v>
      </c>
      <c r="CC7" s="25">
        <v>250.29</v>
      </c>
      <c r="CD7" s="25">
        <v>256.62</v>
      </c>
      <c r="CE7" s="25">
        <v>266.76</v>
      </c>
      <c r="CF7" s="25">
        <v>271.43</v>
      </c>
      <c r="CG7" s="25">
        <v>250.21</v>
      </c>
      <c r="CH7" s="25">
        <v>264.77</v>
      </c>
      <c r="CI7" s="25">
        <v>269.33</v>
      </c>
      <c r="CJ7" s="25">
        <v>280.23</v>
      </c>
      <c r="CK7" s="25">
        <v>282.70999999999998</v>
      </c>
      <c r="CL7" s="25">
        <v>286.17</v>
      </c>
      <c r="CM7" s="25">
        <v>44.88</v>
      </c>
      <c r="CN7" s="25">
        <v>44.71</v>
      </c>
      <c r="CO7" s="25">
        <v>43.55</v>
      </c>
      <c r="CP7" s="25">
        <v>42.1</v>
      </c>
      <c r="CQ7" s="25">
        <v>40.799999999999997</v>
      </c>
      <c r="CR7" s="25">
        <v>61.79</v>
      </c>
      <c r="CS7" s="25">
        <v>59.94</v>
      </c>
      <c r="CT7" s="25">
        <v>59.64</v>
      </c>
      <c r="CU7" s="25">
        <v>58.19</v>
      </c>
      <c r="CV7" s="25">
        <v>56.52</v>
      </c>
      <c r="CW7" s="25">
        <v>56.8</v>
      </c>
      <c r="CX7" s="25">
        <v>100</v>
      </c>
      <c r="CY7" s="25">
        <v>100</v>
      </c>
      <c r="CZ7" s="25">
        <v>100</v>
      </c>
      <c r="DA7" s="25">
        <v>100</v>
      </c>
      <c r="DB7" s="25">
        <v>100</v>
      </c>
      <c r="DC7" s="25">
        <v>92.44</v>
      </c>
      <c r="DD7" s="25">
        <v>89.66</v>
      </c>
      <c r="DE7" s="25">
        <v>90.63</v>
      </c>
      <c r="DF7" s="25">
        <v>87.8</v>
      </c>
      <c r="DG7" s="25">
        <v>88.43</v>
      </c>
      <c r="DH7" s="25">
        <v>83.38</v>
      </c>
      <c r="DI7" s="25"/>
      <c r="DJ7" s="25"/>
      <c r="DK7" s="25"/>
      <c r="DL7" s="25"/>
      <c r="DM7" s="25"/>
      <c r="DN7" s="25"/>
      <c r="DO7" s="25"/>
      <c r="DP7" s="25"/>
      <c r="DQ7" s="25"/>
      <c r="DR7" s="25"/>
      <c r="DS7" s="25"/>
      <c r="DT7" s="25"/>
      <c r="DU7" s="25"/>
      <c r="DV7" s="25"/>
      <c r="DW7" s="25"/>
      <c r="DX7" s="25"/>
      <c r="DY7" s="25"/>
      <c r="DZ7" s="25"/>
      <c r="EA7" s="25"/>
      <c r="EB7" s="25"/>
      <c r="EC7" s="25"/>
      <c r="ED7" s="25"/>
      <c r="EE7" s="25" t="s">
        <v>41</v>
      </c>
      <c r="EF7" s="25" t="s">
        <v>41</v>
      </c>
      <c r="EG7" s="25" t="s">
        <v>41</v>
      </c>
      <c r="EH7" s="25" t="s">
        <v>41</v>
      </c>
      <c r="EI7" s="25" t="s">
        <v>41</v>
      </c>
      <c r="EJ7" s="25" t="s">
        <v>41</v>
      </c>
      <c r="EK7" s="25" t="s">
        <v>41</v>
      </c>
      <c r="EL7" s="25" t="s">
        <v>41</v>
      </c>
      <c r="EM7" s="25" t="s">
        <v>41</v>
      </c>
      <c r="EN7" s="25" t="s">
        <v>41</v>
      </c>
      <c r="EO7" s="25" t="s">
        <v>41</v>
      </c>
    </row>
    <row r="8" spans="1:145"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2">
      <c r="A10" s="15" t="s">
        <v>35</v>
      </c>
      <c r="B10" s="21">
        <f>DATEVALUE($B7+12-B11&amp;"/1/"&amp;B12)</f>
        <v>47119</v>
      </c>
      <c r="C10" s="21">
        <f>DATEVALUE($B7+12-C11&amp;"/1/"&amp;C12)</f>
        <v>47484</v>
      </c>
      <c r="D10" s="22">
        <f>DATEVALUE($B7+12-D11&amp;"/1/"&amp;D12)</f>
        <v>47849</v>
      </c>
      <c r="E10" s="22">
        <f>DATEVALUE($B7+12-E11&amp;"/1/"&amp;E12)</f>
        <v>48215</v>
      </c>
      <c r="F10" s="22">
        <f>DATEVALUE($B7+12-F11&amp;"/1/"&amp;F12)</f>
        <v>48582</v>
      </c>
    </row>
    <row r="11" spans="1:145" x14ac:dyDescent="0.2">
      <c r="B11">
        <v>4</v>
      </c>
      <c r="C11">
        <v>3</v>
      </c>
      <c r="D11">
        <v>2</v>
      </c>
      <c r="E11">
        <v>1</v>
      </c>
      <c r="F11">
        <v>0</v>
      </c>
      <c r="G11" t="s">
        <v>108</v>
      </c>
    </row>
    <row r="12" spans="1:145" x14ac:dyDescent="0.2">
      <c r="B12">
        <v>1</v>
      </c>
      <c r="C12">
        <v>1</v>
      </c>
      <c r="D12">
        <v>1</v>
      </c>
      <c r="E12">
        <v>2</v>
      </c>
      <c r="F12">
        <v>3</v>
      </c>
      <c r="G12" t="s">
        <v>109</v>
      </c>
    </row>
    <row r="13" spans="1:145" x14ac:dyDescent="0.2">
      <c r="B13" t="s">
        <v>110</v>
      </c>
      <c r="C13" t="s">
        <v>110</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2022-12-01T02:06:48Z</dcterms:created>
  <dcterms:modified xsi:type="dcterms:W3CDTF">2023-02-03T02:06:53Z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2023-01-13T07:52:47Z</vt:filetime>
  </property>
</Properties>
</file>