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2 嬬恋村\"/>
    </mc:Choice>
  </mc:AlternateContent>
  <xr:revisionPtr revIDLastSave="0" documentId="13_ncr:1_{2ABE5E61-0A9A-453A-93B8-4E08C815E180}" xr6:coauthVersionLast="36" xr6:coauthVersionMax="36" xr10:uidLastSave="{00000000-0000-0000-0000-000000000000}"/>
  <workbookProtection workbookAlgorithmName="SHA-512" workbookHashValue="VERfFWHMPYkpl7j1yCJuylOo6MRB0l4MtlVdMo1BXFDRByYdMflOmXoN/N3nW9N6YY+vTJ0qY/OVW18LTbJPpQ==" workbookSaltValue="k4aiBlA1P7CLWel8g7JGE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W10" i="4"/>
  <c r="P10" i="4"/>
  <c r="B10" i="4"/>
  <c r="BB8" i="4"/>
  <c r="AT8" i="4"/>
  <c r="AD8" i="4"/>
  <c r="W8"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<sst xmlns="http://schemas.openxmlformats.org/spreadsheetml/2006/main" count="247" uniqueCount="120">
  <si>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</si>
  <si>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</si>
  <si>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</si>
  <si>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</si>
  <si>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</si>
  <si>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</si>
  <si>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</si>
  <si>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</si>
  <si>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</si>
  <si>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</si>
  <si>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</si>
  <si>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</si>
  <si>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</si>
  <si>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</si>
  <si>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</si>
  <si>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</si>
  <si>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</si>
  <si>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</si>
  <si>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</si>
  <si>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</si>
  <si>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</si>
  <si>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</si>
  <si>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</si>
  <si>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</si>
  <si>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</si>
  <si>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</si>
  <si>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</si>
  <si>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</si>
  <si>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</si>
  <si>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</si>
  <si>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</si>
  <si>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</si>
  <si>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</si>
  <si>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</si>
  <si>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</si>
  <si>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</si>
  <si>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</si>
  <si>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</si>
  <si>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</si>
  <si>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</si>
  <si>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</si>
  <si>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</si>
  <si>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</si>
  <si>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</si>
  <si>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</si>
  <si>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</si>
  <si>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</si>
  <si>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</si>
  <si>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</si>
  <si>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</si>
  <si>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</si>
  <si>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</si>
  <si>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</si>
  <si>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</si>
  <si>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</si>
  <si>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</si>
  <si>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</si>
  <si>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</si>
  <si>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</si>
  <si>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</si>
  <si>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</si>
  <si>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</si>
  <si>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</si>
  <si>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</si>
  <si>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</si>
  <si>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</si>
  <si>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</si>
  <si>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</si>
  <si>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</si>
  <si>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</si>
  <si>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</si>
  <si>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</si>
  <si>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</si>
  <si>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</si>
  <si>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</si>
  <si>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</si>
  <si>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</si>
  <si>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</si>
  <si>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</si>
  <si>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</si>
  <si>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</si>
  <si>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</si>
  <si>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</si>
  <si>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</si>
  <si>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</si>
  <si>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</si>
  <si>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</si>
  <si>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</si>
  <si>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</si>
  <si>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</si>
  <si>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</si>
  <si>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</si>
  <si>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</si>
  <si>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</si>
  <si>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</si>
  <si>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</si>
  <si>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</si>
  <si>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</si>
  <si>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</si>
  <si>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</si>
  <si>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</si>
  <si>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</si>
  <si>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</si>
  <si>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</si>
  <si>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</si>
  <si>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</si>
  <si>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</si>
  <si>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</si>
  <si>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</si>
  <si>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</si>
  <si>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</si>
  <si>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</si>
  <si>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</si>
  <si>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</si>
  <si>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</si>
  <si>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</si>
  <si>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</si>
  <si>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今後人口減少傾向もあり、料金収入は横這いか右肩下がりになると予想される。経費削減により、回収率の向上に努める。</t>
    <phoneticPr fontId="4"/>
  </si>
  <si>
    <t>　老朽化によるブロワーの修繕件数の増加に加え、設置後15年以上経過した浄化槽本体の修繕件数が増加傾向にある。浄化槽本体の場合、ブロワーよりもコスト高となるため、維持管理コスト軽減のための検討が必要となる。</t>
    <phoneticPr fontId="4"/>
  </si>
  <si>
    <t>①横ばい傾向で推移しているが、更なる経費削減に努める。
④平均値よりも低い水準で推移していることから、投資規模は適切と思われる。
⑤平均値よりも高い水準で推移しているが、施設老朽化に伴う今後の投資を見据え一層の経費削減に努める。
⑥平均値よりも低い水準で推移し前年よりも上昇しているが、個々の浄化槽の状況を把握し、より効率的な施設管理が必要である。
⑦低率状態が続いている。主な要因としては、建築基準法に則った施設規模決定の影響で実際の使用水量と施設規模の乖離が生じた事によるものと推測される。
⑧合併浄化槽の整備を前提としているため、水洗化率は100％となっている。</t>
    <rPh sb="135" eb="13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</si>
</sst>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A-48C6-9BDF-ED84AEC825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2A-48C6-9BDF-ED84AEC825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54.44</c:v>
                </c:pt>
                <c:pt idx="1">
                  <c:v>54.44</c:v>
                </c:pt>
                <c:pt idx="2">
                  <c:v>50</c:v>
                </c:pt>
                <c:pt idx="3">
                  <c:v>50</c:v>
                </c:pt>
                <c:pt idx="4">
                  <c:v>50</c:v>
                </c:pt>
              </c:numCache>
            </c:numRef>
          </c:val>
          <c:extLst>
            <c:ext xmlns:c16="http://schemas.microsoft.com/office/drawing/2014/chart" uri="{C3380CC4-5D6E-409C-BE32-E72D297353CC}">
              <c16:uniqueId val="{00000000-D06A-4E03-AADF-90AD9CD9F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D06A-4E03-AADF-90AD9CD9F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FCE-4A4E-89A3-0005AAAEB9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5FCE-4A4E-89A3-0005AAAEB9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88.63</c:v>
                </c:pt>
                <c:pt idx="1">
                  <c:v>90.49</c:v>
                </c:pt>
                <c:pt idx="2">
                  <c:v>90.94</c:v>
                </c:pt>
                <c:pt idx="3">
                  <c:v>90.72</c:v>
                </c:pt>
                <c:pt idx="4">
                  <c:v>90.21</c:v>
                </c:pt>
              </c:numCache>
            </c:numRef>
          </c:val>
          <c:extLst>
            <c:ext xmlns:c16="http://schemas.microsoft.com/office/drawing/2014/chart" uri="{C3380CC4-5D6E-409C-BE32-E72D297353CC}">
              <c16:uniqueId val="{00000000-7557-486D-8675-C3141069A2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7-486D-8675-C3141069A2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E-4259-AD3A-731B97E1C9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E-4259-AD3A-731B97E1C9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4-485E-AF09-BDDDDFEB37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4-485E-AF09-BDDDDFEB37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6-4D07-AC61-0E9B3830D3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6-4D07-AC61-0E9B3830D3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D-49C8-954A-127C4CDD8A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D-49C8-954A-127C4CDD8A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46.86</c:v>
                </c:pt>
                <c:pt idx="1">
                  <c:v>0</c:v>
                </c:pt>
                <c:pt idx="2">
                  <c:v>0</c:v>
                </c:pt>
                <c:pt idx="3">
                  <c:v>0</c:v>
                </c:pt>
                <c:pt idx="4">
                  <c:v>0</c:v>
                </c:pt>
              </c:numCache>
            </c:numRef>
          </c:val>
          <c:extLst>
            <c:ext xmlns:c16="http://schemas.microsoft.com/office/drawing/2014/chart" uri="{C3380CC4-5D6E-409C-BE32-E72D297353CC}">
              <c16:uniqueId val="{00000000-B4EE-4356-81E5-284686BC3B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B4EE-4356-81E5-284686BC3B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99.5</c:v>
                </c:pt>
                <c:pt idx="1">
                  <c:v>94.69</c:v>
                </c:pt>
                <c:pt idx="2">
                  <c:v>78.760000000000005</c:v>
                </c:pt>
                <c:pt idx="3">
                  <c:v>98.5</c:v>
                </c:pt>
                <c:pt idx="4">
                  <c:v>85.28</c:v>
                </c:pt>
              </c:numCache>
            </c:numRef>
          </c:val>
          <c:extLst>
            <c:ext xmlns:c16="http://schemas.microsoft.com/office/drawing/2014/chart" uri="{C3380CC4-5D6E-409C-BE32-E72D297353CC}">
              <c16:uniqueId val="{00000000-788C-4166-9B40-9DE5B42A1D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788C-4166-9B40-9DE5B42A1D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179.42</c:v>
                </c:pt>
                <c:pt idx="1">
                  <c:v>185.64</c:v>
                </c:pt>
                <c:pt idx="2">
                  <c:v>222.41</c:v>
                </c:pt>
                <c:pt idx="3">
                  <c:v>177.89</c:v>
                </c:pt>
                <c:pt idx="4">
                  <c:v>208.65</c:v>
                </c:pt>
              </c:numCache>
            </c:numRef>
          </c:val>
          <c:extLst>
            <c:ext xmlns:c16="http://schemas.microsoft.com/office/drawing/2014/chart" uri="{C3380CC4-5D6E-409C-BE32-E72D297353CC}">
              <c16:uniqueId val="{00000000-487D-4D65-A9CC-0E666FF9E1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487D-4D65-A9CC-0E666FF9E1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嬬恋村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9287</v>
      </c>
      <c r="AM8" s="42"/>
      <c r="AN8" s="42"/>
      <c r="AO8" s="42"/>
      <c r="AP8" s="42"/>
      <c r="AQ8" s="42"/>
      <c r="AR8" s="42"/>
      <c r="AS8" s="42"/>
      <c r="AT8" s="35">
        <f>データ!T6</f>
        <v>337.58</v>
      </c>
      <c r="AU8" s="35"/>
      <c r="AV8" s="35"/>
      <c r="AW8" s="35"/>
      <c r="AX8" s="35"/>
      <c r="AY8" s="35"/>
      <c r="AZ8" s="35"/>
      <c r="BA8" s="35"/>
      <c r="BB8" s="35">
        <f>データ!U6</f>
        <v>27.51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2.36</v>
      </c>
      <c r="Q10" s="35"/>
      <c r="R10" s="35"/>
      <c r="S10" s="35"/>
      <c r="T10" s="35"/>
      <c r="U10" s="35"/>
      <c r="V10" s="35"/>
      <c r="W10" s="35">
        <f>データ!Q6</f>
        <v>100</v>
      </c>
      <c r="X10" s="35"/>
      <c r="Y10" s="35"/>
      <c r="Z10" s="35"/>
      <c r="AA10" s="35"/>
      <c r="AB10" s="35"/>
      <c r="AC10" s="35"/>
      <c r="AD10" s="42">
        <f>データ!R6</f>
        <v>4403</v>
      </c>
      <c r="AE10" s="42"/>
      <c r="AF10" s="42"/>
      <c r="AG10" s="42"/>
      <c r="AH10" s="42"/>
      <c r="AI10" s="42"/>
      <c r="AJ10" s="42"/>
      <c r="AK10" s="2"/>
      <c r="AL10" s="42">
        <f>データ!V6</f>
        <v>218</v>
      </c>
      <c r="AM10" s="42"/>
      <c r="AN10" s="42"/>
      <c r="AO10" s="42"/>
      <c r="AP10" s="42"/>
      <c r="AQ10" s="42"/>
      <c r="AR10" s="42"/>
      <c r="AS10" s="42"/>
      <c r="AT10" s="35">
        <f>データ!W6</f>
        <v>0.05</v>
      </c>
      <c r="AU10" s="35"/>
      <c r="AV10" s="35"/>
      <c r="AW10" s="35"/>
      <c r="AX10" s="35"/>
      <c r="AY10" s="35"/>
      <c r="AZ10" s="35"/>
      <c r="BA10" s="35"/>
      <c r="BB10" s="35">
        <f>データ!X6</f>
        <v>4360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45</v>
      </c>
      <c r="O86" s="12" t="str">
        <f>データ!EO6</f>
        <v>【-】</v>
      </c>
    </row>
  </sheetData>
  <sheetProtection algorithmName="SHA-512" hashValue="cBXz20cL5RyKPd8KEz2Nz6t4ytrkRC1GrYKrCEm8unR2Vn2khm/4fj25Ov44BW/iR5CIsq3xZaxHfeTZ68HbaA==" saltValue="hbgeznsPoIIsaf834VsJ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104256</v>
      </c>
      <c r="D6" s="19">
        <f t="shared" si="3"/>
        <v>47</v>
      </c>
      <c r="E6" s="19">
        <f t="shared" si="3"/>
        <v>18</v>
      </c>
      <c r="F6" s="19">
        <f t="shared" si="3"/>
        <v>1</v>
      </c>
      <c r="G6" s="19">
        <f t="shared" si="3"/>
        <v>0</v>
      </c>
      <c r="H6" s="19" t="str">
        <f t="shared" si="3"/>
        <v>群馬県　嬬恋村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2.36</v>
      </c>
      <c r="Q6" s="20">
        <f t="shared" si="3"/>
        <v>100</v>
      </c>
      <c r="R6" s="20">
        <f t="shared" si="3"/>
        <v>4403</v>
      </c>
      <c r="S6" s="20">
        <f t="shared" si="3"/>
        <v>9287</v>
      </c>
      <c r="T6" s="20">
        <f t="shared" si="3"/>
        <v>337.58</v>
      </c>
      <c r="U6" s="20">
        <f t="shared" si="3"/>
        <v>27.51</v>
      </c>
      <c r="V6" s="20">
        <f t="shared" si="3"/>
        <v>218</v>
      </c>
      <c r="W6" s="20">
        <f t="shared" si="3"/>
        <v>0.05</v>
      </c>
      <c r="X6" s="20">
        <f t="shared" si="3"/>
        <v>4360</v>
      </c>
      <c r="Y6" s="21">
        <f>IF(Y7="",NA(),Y7)</f>
        <v>88.63</v>
      </c>
      <c r="Z6" s="21">
        <f t="shared" ref="Z6:AH6" si="4">IF(Z7="",NA(),Z7)</f>
        <v>90.49</v>
      </c>
      <c r="AA6" s="21">
        <f t="shared" si="4"/>
        <v>90.94</v>
      </c>
      <c r="AB6" s="21">
        <f t="shared" si="4"/>
        <v>90.72</v>
      </c>
      <c r="AC6" s="21">
        <f t="shared" si="4"/>
        <v>90.21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46.86</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99.5</v>
      </c>
      <c r="BR6" s="21">
        <f t="shared" ref="BR6:BZ6" si="8">IF(BR7="",NA(),BR7)</f>
        <v>94.69</v>
      </c>
      <c r="BS6" s="21">
        <f t="shared" si="8"/>
        <v>78.760000000000005</v>
      </c>
      <c r="BT6" s="21">
        <f t="shared" si="8"/>
        <v>98.5</v>
      </c>
      <c r="BU6" s="21">
        <f t="shared" si="8"/>
        <v>85.28</v>
      </c>
      <c r="BV6" s="21">
        <f t="shared" si="8"/>
        <v>52.55</v>
      </c>
      <c r="BW6" s="21">
        <f t="shared" si="8"/>
        <v>52.23</v>
      </c>
      <c r="BX6" s="21">
        <f t="shared" si="8"/>
        <v>50.06</v>
      </c>
      <c r="BY6" s="21">
        <f t="shared" si="8"/>
        <v>49.38</v>
      </c>
      <c r="BZ6" s="21">
        <f t="shared" si="8"/>
        <v>48.53</v>
      </c>
      <c r="CA6" s="20" t="str">
        <f>IF(CA7="","",IF(CA7="-","【-】","【"&amp;SUBSTITUTE(TEXT(CA7,"#,##0.00"),"-","△")&amp;"】"))</f>
        <v>【48.97】</v>
      </c>
      <c r="CB6" s="21">
        <f>IF(CB7="",NA(),CB7)</f>
        <v>179.42</v>
      </c>
      <c r="CC6" s="21">
        <f t="shared" ref="CC6:CK6" si="9">IF(CC7="",NA(),CC7)</f>
        <v>185.64</v>
      </c>
      <c r="CD6" s="21">
        <f t="shared" si="9"/>
        <v>222.41</v>
      </c>
      <c r="CE6" s="21">
        <f t="shared" si="9"/>
        <v>177.89</v>
      </c>
      <c r="CF6" s="21">
        <f t="shared" si="9"/>
        <v>208.65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54.44</v>
      </c>
      <c r="CN6" s="21">
        <f t="shared" ref="CN6:CV6" si="10">IF(CN7="",NA(),CN7)</f>
        <v>54.44</v>
      </c>
      <c r="CO6" s="21">
        <f t="shared" si="10"/>
        <v>50</v>
      </c>
      <c r="CP6" s="21">
        <f t="shared" si="10"/>
        <v>50</v>
      </c>
      <c r="CQ6" s="21">
        <f t="shared" si="10"/>
        <v>50</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104256</v>
      </c>
      <c r="D7" s="23">
        <v>47</v>
      </c>
      <c r="E7" s="23">
        <v>18</v>
      </c>
      <c r="F7" s="23">
        <v>1</v>
      </c>
      <c r="G7" s="23">
        <v>0</v>
      </c>
      <c r="H7" s="23" t="s">
        <v>99</v>
      </c>
      <c r="I7" s="23" t="s">
        <v>100</v>
      </c>
      <c r="J7" s="23" t="s">
        <v>101</v>
      </c>
      <c r="K7" s="23" t="s">
        <v>102</v>
      </c>
      <c r="L7" s="23" t="s">
        <v>103</v>
      </c>
      <c r="M7" s="23" t="s">
        <v>104</v>
      </c>
      <c r="N7" s="24" t="s">
        <v>105</v>
      </c>
      <c r="O7" s="24" t="s">
        <v>106</v>
      </c>
      <c r="P7" s="24">
        <v>2.36</v>
      </c>
      <c r="Q7" s="24">
        <v>100</v>
      </c>
      <c r="R7" s="24">
        <v>4403</v>
      </c>
      <c r="S7" s="24">
        <v>9287</v>
      </c>
      <c r="T7" s="24">
        <v>337.58</v>
      </c>
      <c r="U7" s="24">
        <v>27.51</v>
      </c>
      <c r="V7" s="24">
        <v>218</v>
      </c>
      <c r="W7" s="24">
        <v>0.05</v>
      </c>
      <c r="X7" s="24">
        <v>4360</v>
      </c>
      <c r="Y7" s="24">
        <v>88.63</v>
      </c>
      <c r="Z7" s="24">
        <v>90.49</v>
      </c>
      <c r="AA7" s="24">
        <v>90.94</v>
      </c>
      <c r="AB7" s="24">
        <v>90.72</v>
      </c>
      <c r="AC7" s="24">
        <v>90.21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46.86</v>
      </c>
      <c r="BG7" s="24">
        <v>0</v>
      </c>
      <c r="BH7" s="24">
        <v>0</v>
      </c>
      <c r="BI7" s="24">
        <v>0</v>
      </c>
      <c r="BJ7" s="24">
        <v>0</v>
      </c>
      <c r="BK7" s="24">
        <v>888.8</v>
      </c>
      <c r="BL7" s="24">
        <v>855.65</v>
      </c>
      <c r="BM7" s="24">
        <v>862.99</v>
      </c>
      <c r="BN7" s="24">
        <v>782.91</v>
      </c>
      <c r="BO7" s="24">
        <v>783.21</v>
      </c>
      <c r="BP7" s="24">
        <v>765.05</v>
      </c>
      <c r="BQ7" s="24">
        <v>99.5</v>
      </c>
      <c r="BR7" s="24">
        <v>94.69</v>
      </c>
      <c r="BS7" s="24">
        <v>78.760000000000005</v>
      </c>
      <c r="BT7" s="24">
        <v>98.5</v>
      </c>
      <c r="BU7" s="24">
        <v>85.28</v>
      </c>
      <c r="BV7" s="24">
        <v>52.55</v>
      </c>
      <c r="BW7" s="24">
        <v>52.23</v>
      </c>
      <c r="BX7" s="24">
        <v>50.06</v>
      </c>
      <c r="BY7" s="24">
        <v>49.38</v>
      </c>
      <c r="BZ7" s="24">
        <v>48.53</v>
      </c>
      <c r="CA7" s="24">
        <v>48.97</v>
      </c>
      <c r="CB7" s="24">
        <v>179.42</v>
      </c>
      <c r="CC7" s="24">
        <v>185.64</v>
      </c>
      <c r="CD7" s="24">
        <v>222.41</v>
      </c>
      <c r="CE7" s="24">
        <v>177.89</v>
      </c>
      <c r="CF7" s="24">
        <v>208.65</v>
      </c>
      <c r="CG7" s="24">
        <v>292.45</v>
      </c>
      <c r="CH7" s="24">
        <v>294.05</v>
      </c>
      <c r="CI7" s="24">
        <v>309.22000000000003</v>
      </c>
      <c r="CJ7" s="24">
        <v>316.97000000000003</v>
      </c>
      <c r="CK7" s="24">
        <v>326.17</v>
      </c>
      <c r="CL7" s="24">
        <v>328.76</v>
      </c>
      <c r="CM7" s="24">
        <v>54.44</v>
      </c>
      <c r="CN7" s="24">
        <v>54.44</v>
      </c>
      <c r="CO7" s="24">
        <v>50</v>
      </c>
      <c r="CP7" s="24">
        <v>50</v>
      </c>
      <c r="CQ7" s="24">
        <v>50</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2023-01-13T00:11:02Z</dcterms:created>
  <dcterms:modified xsi:type="dcterms:W3CDTF">2023-02-03T01:32:00Z</dcterms:modified>
  <cp:category/>
</cp:coreProperties>
</file>