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6A601555-D953-4293-9C76-EA4000DE2EB0}"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BE35" i="10"/>
  <c r="AM35" i="10"/>
  <c r="C34" i="10"/>
  <c r="C35" i="10" s="1"/>
  <c r="U34" i="10" l="1"/>
  <c r="U35" i="10" s="1"/>
  <c r="U36"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<sst xmlns="http://schemas.openxmlformats.org/spreadsheetml/2006/main" count="1130" uniqueCount="641">
  <si>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</si>
  <si>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</si>
  <si>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</si>
  <si>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</si>
  <si>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</si>
  <si>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</si>
  <si>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</si>
  <si>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</si>
  <si>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</si>
  <si>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</si>
  <si>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</si>
  <si>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</si>
  <si>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</si>
  <si>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</si>
  <si>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</si>
  <si>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</si>
  <si>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</si>
  <si>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</si>
  <si>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</si>
  <si>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</si>
  <si>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</si>
  <si>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</si>
  <si>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</si>
  <si>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</si>
  <si>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</si>
  <si>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</si>
  <si>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</si>
  <si>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</si>
  <si>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</si>
  <si>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</si>
  <si>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</si>
  <si>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</si>
  <si>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</si>
  <si>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</si>
  <si>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</si>
  <si>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</si>
  <si>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</si>
  <si>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</si>
  <si>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</si>
  <si>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</si>
  <si>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</si>
  <si>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</si>
  <si>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</si>
  <si>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</si>
  <si>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</si>
  <si>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</si>
  <si>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</si>
  <si>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</si>
  <si>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</si>
  <si>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</si>
  <si>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</si>
  <si>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</si>
  <si>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</si>
  <si>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</si>
  <si>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</si>
  <si>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</si>
  <si>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</si>
  <si>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</si>
  <si>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</si>
  <si>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</si>
  <si>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</si>
  <si>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</si>
  <si>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</si>
  <si>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</si>
  <si>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</si>
  <si>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</si>
  <si>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</si>
  <si>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</si>
  <si>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</si>
  <si>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</si>
  <si>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</si>
  <si>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</si>
  <si>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</si>
  <si>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</si>
  <si>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</si>
  <si>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</si>
  <si>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</si>
  <si>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</si>
  <si>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</si>
  <si>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</si>
  <si>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</si>
  <si>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</si>
  <si>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</si>
  <si>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</si>
  <si>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</si>
  <si>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</si>
  <si>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</si>
  <si>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</si>
  <si>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</si>
  <si>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</si>
  <si>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</si>
  <si>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</si>
  <si>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</si>
  <si>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</si>
  <si>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</si>
  <si>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</si>
  <si>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</si>
  <si>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</si>
  <si>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</si>
  <si>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</si>
  <si>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</si>
  <si>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</si>
  <si>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</si>
  <si>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</si>
  <si>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</si>
  <si>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</si>
  <si>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</si>
  <si>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</si>
  <si>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</si>
  <si>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</si>
  <si>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</si>
  <si>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</si>
  <si>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</si>
  <si>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</si>
  <si>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</si>
  <si>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</si>
  <si>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</si>
  <si>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</si>
  <si>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</si>
  <si>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</si>
  <si>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</si>
  <si>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</si>
  <si>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</si>
  <si>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</si>
  <si>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</si>
  <si>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</si>
  <si>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</si>
  <si>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</si>
  <si>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</si>
  <si>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</si>
  <si>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</si>
  <si>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</si>
  <si>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</si>
  <si>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</si>
  <si>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</si>
  <si>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</si>
  <si>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</si>
  <si>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</si>
  <si>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</si>
  <si>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</si>
  <si>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</si>
  <si>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</si>
  <si>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</si>
  <si>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</si>
  <si>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</si>
  <si>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</si>
  <si>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</si>
  <si>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</si>
  <si>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</si>
  <si>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</si>
  <si>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</si>
  <si>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</si>
  <si>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</si>
  <si>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</si>
  <si>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</si>
  <si>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</si>
  <si>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</si>
  <si>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</si>
  <si>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</si>
  <si>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</si>
  <si>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</si>
  <si>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</si>
  <si>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</si>
  <si>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</si>
  <si>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</si>
  <si>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</si>
  <si>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</si>
  <si>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</si>
  <si>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</si>
  <si>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</si>
  <si>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</si>
  <si>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</si>
  <si>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</si>
  <si>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</si>
  <si>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</si>
  <si>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</si>
  <si>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</si>
  <si>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</si>
  <si>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</si>
  <si>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</si>
  <si>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</si>
  <si>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</si>
  <si>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</si>
  <si>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</si>
  <si>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</si>
  <si>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</si>
  <si>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</si>
  <si>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</si>
  <si>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</si>
  <si>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</si>
  <si>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</si>
  <si>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</si>
  <si>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</si>
  <si>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</si>
  <si>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</si>
  <si>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</si>
  <si>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</si>
  <si>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</si>
  <si>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</si>
  <si>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</si>
  <si>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</si>
  <si>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</si>
  <si>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</si>
  <si>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</si>
  <si>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</si>
  <si>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</si>
  <si>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</si>
  <si>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</si>
  <si>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</si>
  <si>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</si>
  <si>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</si>
  <si>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</si>
  <si>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</si>
  <si>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</si>
  <si>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</si>
  <si>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</si>
  <si>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</si>
  <si>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</si>
  <si>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</si>
  <si>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</si>
  <si>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</si>
  <si>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</si>
  <si>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</si>
  <si>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</si>
  <si>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</si>
  <si>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</si>
  <si>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</si>
  <si>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</si>
  <si>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</si>
  <si>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</si>
  <si>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</si>
  <si>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</si>
  <si>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</si>
  <si>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</si>
  <si>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</si>
  <si>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</si>
  <si>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</si>
  <si>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</si>
  <si>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</si>
  <si>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</si>
  <si>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</si>
  <si>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</si>
  <si>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</si>
  <si>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</si>
  <si>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</si>
  <si>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</si>
  <si>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</si>
  <si>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</si>
  <si>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</si>
  <si>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</si>
  <si>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</si>
  <si>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</si>
  <si>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</si>
  <si>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</si>
  <si>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</si>
  <si>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</si>
  <si>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</si>
  <si>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</si>
  <si>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</si>
  <si>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</si>
  <si>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</si>
  <si>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</si>
  <si>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</si>
  <si>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</si>
  <si>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</si>
  <si>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</si>
  <si>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</si>
  <si>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</si>
  <si>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</si>
  <si>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</si>
  <si>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</si>
  <si>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</si>
  <si>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</si>
  <si>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</si>
  <si>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</si>
  <si>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</si>
  <si>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</si>
  <si>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</si>
  <si>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</si>
  <si>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</si>
  <si>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</si>
  <si>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</si>
  <si>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</si>
  <si>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</si>
  <si>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</si>
  <si>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</si>
  <si>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</si>
  <si>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</si>
  <si>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</si>
  <si>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</si>
  <si>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</si>
  <si>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</si>
  <si>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</si>
  <si>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</si>
  <si>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</si>
  <si>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</si>
  <si>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</si>
  <si>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</si>
  <si>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</si>
  <si>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</si>
  <si>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</si>
  <si>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</si>
  <si>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</si>
  <si>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</si>
  <si>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</si>
  <si>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</si>
  <si>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</si>
  <si>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</si>
  <si>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</si>
  <si>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</si>
  <si>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</si>
  <si>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</si>
  <si>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</si>
  <si>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</si>
  <si>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</si>
  <si>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</si>
  <si>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</si>
  <si>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</si>
  <si>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</si>
  <si>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</si>
  <si>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</si>
  <si>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</si>
  <si>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</si>
  <si>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</si>
  <si>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</si>
  <si>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</si>
  <si>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</si>
  <si>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</si>
  <si>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</si>
  <si>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</si>
  <si>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</si>
  <si>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</si>
  <si>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</si>
  <si>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</si>
  <si>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</si>
  <si>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</si>
  <si>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</si>
  <si>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</si>
  <si>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</si>
  <si>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</si>
  <si>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</si>
  <si>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</si>
  <si>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</si>
  <si>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</si>
  <si>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</si>
  <si>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</si>
  <si>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</si>
  <si>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</si>
  <si>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</si>
  <si>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</si>
  <si>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</si>
  <si>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</si>
  <si>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</si>
  <si>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</si>
  <si>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</si>
  <si>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</si>
  <si>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</si>
  <si>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</si>
  <si>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</si>
  <si>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</si>
  <si>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</si>
  <si>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</si>
  <si>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</si>
  <si>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</si>
  <si>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</si>
  <si>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</si>
  <si>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</si>
  <si>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</si>
  <si>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</si>
  <si>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</si>
  <si>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</si>
  <si>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</si>
  <si>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</si>
  <si>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</si>
  <si>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</si>
  <si>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</si>
  <si>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</si>
  <si>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</si>
  <si>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</si>
  <si>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</si>
  <si>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</si>
  <si>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</si>
  <si>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</si>
  <si>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</si>
  <si>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</si>
  <si>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</si>
  <si>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</si>
  <si>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</si>
  <si>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</si>
  <si>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</si>
  <si>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</si>
  <si>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</si>
  <si>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</si>
  <si>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</si>
  <si>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</si>
  <si>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</si>
  <si>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</si>
  <si>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</si>
  <si>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</si>
  <si>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</si>
  <si>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</si>
  <si>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</si>
  <si>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</si>
  <si>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</si>
  <si>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</si>
  <si>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</si>
  <si>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</si>
  <si>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</si>
  <si>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</si>
  <si>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</si>
  <si>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</si>
  <si>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</si>
  <si>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</si>
  <si>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</si>
  <si>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</si>
  <si>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</si>
  <si>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</si>
  <si>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</si>
  <si>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</si>
  <si>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</si>
  <si>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</si>
  <si>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</si>
  <si>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</si>
  <si>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</si>
  <si>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</si>
  <si>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</si>
  <si>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</si>
  <si>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</si>
  <si>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</si>
  <si>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</si>
  <si>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</si>
  <si>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</si>
  <si>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</si>
  <si>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</si>
  <si>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</si>
  <si>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</si>
  <si>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</si>
  <si>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</si>
  <si>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</si>
  <si>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</si>
  <si>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</si>
  <si>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</si>
  <si>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</si>
  <si>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</si>
  <si>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</si>
  <si>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</si>
  <si>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</si>
  <si>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</si>
  <si>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</si>
  <si>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</si>
  <si>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</si>
  <si>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</si>
  <si>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</si>
  <si>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</si>
  <si>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</si>
  <si>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</si>
  <si>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</si>
  <si>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</si>
  <si>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</si>
  <si>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</si>
  <si>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</si>
  <si>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</si>
  <si>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</si>
  <si>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</si>
  <si>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</si>
  <si>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</si>
  <si>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</si>
  <si>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</si>
  <si>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</si>
  <si>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</si>
  <si>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</si>
  <si>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</si>
  <si>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</si>
  <si>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</si>
  <si>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</si>
  <si>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</si>
  <si>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</si>
  <si>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</si>
  <si>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</si>
  <si>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</si>
  <si>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</si>
  <si>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</si>
  <si>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</si>
  <si>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</si>
  <si>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</si>
  <si>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</si>
  <si>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</si>
  <si>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</si>
  <si>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</si>
  <si>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</si>
  <si>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</si>
  <si>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</si>
  <si>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</si>
  <si>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</si>
  <si>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</si>
  <si>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</si>
  <si>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</si>
  <si>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</si>
  <si>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</si>
  <si>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</si>
  <si>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</si>
  <si>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</si>
  <si>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</si>
  <si>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</si>
  <si>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</si>
  <si>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</si>
  <si>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</si>
  <si>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</si>
  <si>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</si>
  <si>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</si>
  <si>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</si>
  <si>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</si>
  <si>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</si>
  <si>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</si>
  <si>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</si>
  <si>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</si>
  <si>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</si>
  <si>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</si>
  <si>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</si>
  <si>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</si>
  <si>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</si>
  <si>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</si>
  <si>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</si>
  <si>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</si>
  <si>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</si>
  <si>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</si>
  <si>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</si>
  <si>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</si>
  <si>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</si>
  <si>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</si>
  <si>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</si>
  <si>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</si>
  <si>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</si>
  <si>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</si>
  <si>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</si>
  <si>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</si>
  <si>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</si>
  <si>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</si>
  <si>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</si>
  <si>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</si>
  <si>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</si>
  <si>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</si>
  <si>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</si>
  <si>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</si>
  <si>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</si>
  <si>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</si>
  <si>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</si>
  <si>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</si>
  <si>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</si>
  <si>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</si>
  <si>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</si>
  <si>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</si>
  <si>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</si>
  <si>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</si>
  <si>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</si>
  <si>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</si>
  <si>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</si>
  <si>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</si>
  <si>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</si>
  <si>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</si>
  <si>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</si>
  <si>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</si>
  <si>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</si>
  <si>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</si>
  <si>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</si>
  <si>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</si>
  <si>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</si>
  <si>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</si>
  <si>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</si>
  <si>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</si>
  <si>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</si>
  <si>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2.67</t>
  </si>
  <si>
    <t>▲ 6.23</t>
  </si>
  <si>
    <t>▲ 1.60</t>
  </si>
  <si>
    <t>▲ 7.62</t>
  </si>
  <si>
    <t>▲ 4.23</t>
  </si>
  <si>
    <t>一般会計</t>
  </si>
  <si>
    <t>下水道事業等会計</t>
  </si>
  <si>
    <t>介護保険特別会計</t>
  </si>
  <si>
    <t>国民健康保険特別会計</t>
  </si>
  <si>
    <t>太陽光発電事業特別会計</t>
  </si>
  <si>
    <t>八王子山墓園特別会計</t>
  </si>
  <si>
    <t>後期高齢者医療特別会計</t>
  </si>
  <si>
    <t>住宅新築資金等貸付特別会計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</si>
  <si>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</si>
  <si>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</si>
  <si>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</si>
  <si>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</si>
  <si>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</si>
  <si>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</si>
  <si>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</si>
  <si>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</si>
  <si>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福祉振興基金</t>
    <rPh sb="0" eb="2">
      <t>フクシ</t>
    </rPh>
    <rPh sb="2" eb="4">
      <t>シンコウ</t>
    </rPh>
    <rPh sb="4" eb="6">
      <t>キキン</t>
    </rPh>
    <phoneticPr fontId="5"/>
  </si>
  <si>
    <t>宝泉南部土地区画整理事業基金</t>
    <rPh sb="0" eb="3">
      <t>ホウセンミナミ</t>
    </rPh>
    <rPh sb="4" eb="6">
      <t>トチ</t>
    </rPh>
    <rPh sb="6" eb="8">
      <t>クカク</t>
    </rPh>
    <rPh sb="8" eb="10">
      <t>セイリ</t>
    </rPh>
    <rPh sb="10" eb="12">
      <t>ジギョウ</t>
    </rPh>
    <rPh sb="12" eb="14">
      <t>キキン</t>
    </rPh>
    <phoneticPr fontId="5"/>
  </si>
  <si>
    <t>新型コロナウイルス感染症対応地方創生臨時交付金基金</t>
    <phoneticPr fontId="2"/>
  </si>
  <si>
    <t>東矢島土地区画整理事業基金</t>
    <rPh sb="0" eb="1">
      <t>ヒガシ</t>
    </rPh>
    <rPh sb="1" eb="3">
      <t>ヤジマ</t>
    </rPh>
    <rPh sb="3" eb="5">
      <t>トチ</t>
    </rPh>
    <rPh sb="5" eb="7">
      <t>クカク</t>
    </rPh>
    <rPh sb="7" eb="9">
      <t>セイリ</t>
    </rPh>
    <rPh sb="9" eb="11">
      <t>ジギョウ</t>
    </rPh>
    <rPh sb="11" eb="13">
      <t>キキン</t>
    </rPh>
    <phoneticPr fontId="5"/>
  </si>
  <si>
    <t>笹川清奨学基金</t>
    <rPh sb="0" eb="2">
      <t>ササガワ</t>
    </rPh>
    <rPh sb="2" eb="3">
      <t>キヨシ</t>
    </rPh>
    <rPh sb="3" eb="5">
      <t>ショウガク</t>
    </rPh>
    <rPh sb="5" eb="7">
      <t>キキン</t>
    </rPh>
    <phoneticPr fontId="5"/>
  </si>
  <si>
    <t>-</t>
    <phoneticPr fontId="2"/>
  </si>
  <si>
    <t>-</t>
    <phoneticPr fontId="2"/>
  </si>
  <si>
    <t>-</t>
    <phoneticPr fontId="2"/>
  </si>
  <si>
    <t>-</t>
    <phoneticPr fontId="2"/>
  </si>
  <si>
    <t>-</t>
    <phoneticPr fontId="2"/>
  </si>
  <si>
    <t>太田市外三町広域清掃組合</t>
    <rPh sb="0" eb="3">
      <t>オオタシ</t>
    </rPh>
    <rPh sb="3" eb="4">
      <t>ホカ</t>
    </rPh>
    <rPh sb="4" eb="12">
      <t>サンチョウコウイキセイソウクミアイ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</si>
  <si>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</si>
  <si>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</si>
  <si>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14">
      <t>コウキコウレイシャイリョウコウイキレンゴウ</t>
    </rPh>
    <rPh sb="15" eb="17">
      <t>イッパン</t>
    </rPh>
    <rPh sb="17" eb="19">
      <t>カイケイ</t>
    </rPh>
    <phoneticPr fontId="2"/>
  </si>
  <si>
    <t>群馬県後期高齢者医療広域連合（事業会計）</t>
    <rPh sb="0" eb="3">
      <t>グンマケン</t>
    </rPh>
    <rPh sb="3" eb="14">
      <t>コウキコウレイシャイリョウコウイキレンゴウ</t>
    </rPh>
    <rPh sb="15" eb="17">
      <t>ジギョウ</t>
    </rPh>
    <rPh sb="17" eb="19">
      <t>カイケイ</t>
    </rPh>
    <phoneticPr fontId="2"/>
  </si>
  <si>
    <t>群馬東部水道企業団</t>
    <rPh sb="0" eb="2">
      <t>グンマ</t>
    </rPh>
    <rPh sb="2" eb="4">
      <t>トウブ</t>
    </rPh>
    <rPh sb="4" eb="6">
      <t>スイドウ</t>
    </rPh>
    <rPh sb="6" eb="8">
      <t>キギョウ</t>
    </rPh>
    <rPh sb="8" eb="9">
      <t>ダン</t>
    </rPh>
    <phoneticPr fontId="2"/>
  </si>
  <si>
    <t>-</t>
    <phoneticPr fontId="2"/>
  </si>
  <si>
    <t>-</t>
    <phoneticPr fontId="2"/>
  </si>
  <si>
    <t>太田市健診センター</t>
    <rPh sb="0" eb="3">
      <t>オオタシ</t>
    </rPh>
    <rPh sb="3" eb="5">
      <t>ケンシン</t>
    </rPh>
    <phoneticPr fontId="2"/>
  </si>
  <si>
    <t>太田市文化スポーツ振興財団</t>
    <rPh sb="0" eb="3">
      <t>オオタシ</t>
    </rPh>
    <rPh sb="3" eb="5">
      <t>ブンカ</t>
    </rPh>
    <rPh sb="9" eb="11">
      <t>シンコウ</t>
    </rPh>
    <rPh sb="11" eb="13">
      <t>ザイダン</t>
    </rPh>
    <phoneticPr fontId="2"/>
  </si>
  <si>
    <t>夢麦酒太田</t>
    <rPh sb="0" eb="1">
      <t>ユメ</t>
    </rPh>
    <rPh sb="1" eb="2">
      <t>ムギ</t>
    </rPh>
    <rPh sb="2" eb="3">
      <t>サケ</t>
    </rPh>
    <rPh sb="3" eb="5">
      <t>オオタ</t>
    </rPh>
    <phoneticPr fontId="2"/>
  </si>
  <si>
    <t>おおたコミュニティ放送</t>
    <rPh sb="9" eb="11">
      <t>ホウソウ</t>
    </rPh>
    <phoneticPr fontId="2"/>
  </si>
  <si>
    <t>地域産学官連携ものづくり研究機構</t>
    <rPh sb="0" eb="2">
      <t>チイキ</t>
    </rPh>
    <rPh sb="2" eb="5">
      <t>サンガクカン</t>
    </rPh>
    <rPh sb="5" eb="7">
      <t>レンケイ</t>
    </rPh>
    <rPh sb="12" eb="14">
      <t>ケンキュウ</t>
    </rPh>
    <rPh sb="14" eb="16">
      <t>キコウ</t>
    </rPh>
    <phoneticPr fontId="2"/>
  </si>
  <si>
    <t>太田市行政管理公社</t>
    <rPh sb="0" eb="3">
      <t>オオタシ</t>
    </rPh>
    <rPh sb="3" eb="5">
      <t>ギョウセイ</t>
    </rPh>
    <rPh sb="5" eb="7">
      <t>カンリ</t>
    </rPh>
    <rPh sb="7" eb="9">
      <t>コウシャ</t>
    </rPh>
    <phoneticPr fontId="2"/>
  </si>
  <si>
    <t>-</t>
    <phoneticPr fontId="2"/>
  </si>
  <si>
    <t>-</t>
    <phoneticPr fontId="2"/>
  </si>
  <si>
    <t>-</t>
    <phoneticPr fontId="2"/>
  </si>
  <si>
    <t>-</t>
    <phoneticPr fontId="2"/>
  </si>
  <si>
    <t>-</t>
    <phoneticPr fontId="2"/>
  </si>
  <si>
    <t>-</t>
    <phoneticPr fontId="2"/>
  </si>
  <si>
    <t>太田国際貨物ターミナル</t>
    <phoneticPr fontId="2"/>
  </si>
  <si>
    <t>太田市土地開発公社</t>
    <rPh sb="0" eb="2">
      <t>オオタ</t>
    </rPh>
    <rPh sb="1" eb="2">
      <t>タ</t>
    </rPh>
    <rPh sb="2" eb="3">
      <t>シ</t>
    </rPh>
    <rPh sb="3" eb="5">
      <t>トチ</t>
    </rPh>
    <rPh sb="5" eb="7">
      <t>カイハツ</t>
    </rPh>
    <rPh sb="7" eb="9">
      <t>コウシャ</t>
    </rPh>
    <phoneticPr fontId="2"/>
  </si>
  <si>
    <t>おおた電力</t>
    <rPh sb="3" eb="5">
      <t>デンリョク</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</si>
  <si>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</si>
  <si>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</si>
  <si>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</si>
  <si>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</si>
  <si>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</si>
  <si>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</si>
  <si>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</si>
  <si>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</si>
  <si>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</si>
  <si>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</si>
  <si>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</si>
  <si>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</si>
  <si>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</si>
  <si>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</si>
  <si>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過去5年間を比較しても、将来負担比率は類似団体平均値を上回っているが、有形固定資産減価償却率は下回っている傾向となっている。これは本市の特徴である新規大型建設事業等の積極的な投資及び既存施設の長寿命化に向けた改修事業等が将来負担比率の上昇及び減価償却率の抑制に影響しているものといえる。今後もこれら２つの指標を注視し、投資と将来負担のバランスのとれた財政運営に努めていく。</t>
    <rPh sb="1" eb="3">
      <t>カコ</t>
    </rPh>
    <rPh sb="4" eb="6">
      <t>ネンカン</t>
    </rPh>
    <rPh sb="7" eb="9">
      <t>ヒカク</t>
    </rPh>
    <rPh sb="13" eb="19">
      <t>ショウライフタンヒリツ</t>
    </rPh>
    <rPh sb="20" eb="24">
      <t>ルイジダンタイ</t>
    </rPh>
    <rPh sb="24" eb="27">
      <t>ヘイキンチ</t>
    </rPh>
    <rPh sb="28" eb="30">
      <t>ウワマワ</t>
    </rPh>
    <rPh sb="36" eb="38">
      <t>ユウケイ</t>
    </rPh>
    <rPh sb="38" eb="40">
      <t>コテイ</t>
    </rPh>
    <rPh sb="40" eb="42">
      <t>シサン</t>
    </rPh>
    <rPh sb="44" eb="46">
      <t>ショウキャク</t>
    </rPh>
    <rPh sb="46" eb="47">
      <t>リツ</t>
    </rPh>
    <rPh sb="48" eb="50">
      <t>シタマワ</t>
    </rPh>
    <rPh sb="54" eb="56">
      <t>ケイコウ</t>
    </rPh>
    <rPh sb="74" eb="76">
      <t>シンキ</t>
    </rPh>
    <rPh sb="76" eb="78">
      <t>オオガタ</t>
    </rPh>
    <rPh sb="78" eb="82">
      <t>ケンセツジギョウ</t>
    </rPh>
    <rPh sb="82" eb="83">
      <t>トウ</t>
    </rPh>
    <rPh sb="84" eb="87">
      <t>セッキョクテキ</t>
    </rPh>
    <rPh sb="88" eb="90">
      <t>トウシ</t>
    </rPh>
    <rPh sb="90" eb="91">
      <t>オヨ</t>
    </rPh>
    <rPh sb="92" eb="94">
      <t>キゾン</t>
    </rPh>
    <rPh sb="94" eb="96">
      <t>シセツ</t>
    </rPh>
    <rPh sb="97" eb="101">
      <t>チョウジュミョウカ</t>
    </rPh>
    <rPh sb="102" eb="103">
      <t>ム</t>
    </rPh>
    <rPh sb="105" eb="107">
      <t>カイシュウ</t>
    </rPh>
    <rPh sb="107" eb="109">
      <t>ジギョウ</t>
    </rPh>
    <rPh sb="109" eb="110">
      <t>トウ</t>
    </rPh>
    <rPh sb="111" eb="117">
      <t>ショウライフタンヒリツ</t>
    </rPh>
    <rPh sb="118" eb="120">
      <t>ジョウショウ</t>
    </rPh>
    <rPh sb="120" eb="121">
      <t>オヨ</t>
    </rPh>
    <rPh sb="122" eb="127">
      <t>ゲンカショウキャクリツ</t>
    </rPh>
    <rPh sb="128" eb="130">
      <t>ヨクセイ</t>
    </rPh>
    <rPh sb="131" eb="133">
      <t>エイキョウ</t>
    </rPh>
    <rPh sb="144" eb="146">
      <t>コンゴ</t>
    </rPh>
    <rPh sb="153" eb="155">
      <t>シヒョウ</t>
    </rPh>
    <rPh sb="156" eb="158">
      <t>チュウシ</t>
    </rPh>
    <rPh sb="160" eb="162">
      <t>トウシ</t>
    </rPh>
    <rPh sb="163" eb="167">
      <t>ショウライフタン</t>
    </rPh>
    <rPh sb="176" eb="178">
      <t>ザイセイ</t>
    </rPh>
    <rPh sb="178" eb="180">
      <t>ウンエイ</t>
    </rPh>
    <rPh sb="181" eb="182">
      <t>ツト</t>
    </rPh>
    <phoneticPr fontId="5"/>
  </si>
  <si>
    <t xml:space="preserve">　実質公債費比率は前年同率の5.4％となり、5年間の推移をみても減少傾向となっているが、依然類似団体平均値を上回っている。
将来負担比率が上昇しているものの実質公債費比率が抑制されている理由としては、実質公債比率において、令和2年度は分母の標準財政規模の減及び分子にあたる基準財政需要額算入元利償還金額の増等により分子全体で１．２億円の減となったことが大きい。今後もリサイクルプラザの元金償還開始及び数年後の大型建設事業元金償還が開始されることにより実質公債費比率の悪化が予想されるが、交付税措置対象起債の積極的な活用を検討するなど、実質公債費比率の抑制に努め、また償還元金を超えない市債の発行を堅持することで将来負担比率の抑制に努めていく。
</t>
    <rPh sb="1" eb="3">
      <t>ジッシツ</t>
    </rPh>
    <rPh sb="3" eb="5">
      <t>コウサイ</t>
    </rPh>
    <rPh sb="5" eb="6">
      <t>ヒ</t>
    </rPh>
    <rPh sb="6" eb="8">
      <t>ヒリツ</t>
    </rPh>
    <rPh sb="9" eb="11">
      <t>ゼンネン</t>
    </rPh>
    <rPh sb="11" eb="13">
      <t>ドウリツ</t>
    </rPh>
    <rPh sb="23" eb="25">
      <t>ネンカン</t>
    </rPh>
    <rPh sb="26" eb="28">
      <t>スイイ</t>
    </rPh>
    <rPh sb="32" eb="34">
      <t>ゲンショウ</t>
    </rPh>
    <rPh sb="34" eb="36">
      <t>ケイコウ</t>
    </rPh>
    <rPh sb="44" eb="46">
      <t>イゼン</t>
    </rPh>
    <rPh sb="46" eb="50">
      <t>ルイジダンタイ</t>
    </rPh>
    <rPh sb="50" eb="53">
      <t>ヘイキンチ</t>
    </rPh>
    <rPh sb="54" eb="56">
      <t>ウワマワ</t>
    </rPh>
    <rPh sb="100" eb="102">
      <t>ジッシツ</t>
    </rPh>
    <rPh sb="102" eb="104">
      <t>コウサイ</t>
    </rPh>
    <rPh sb="104" eb="106">
      <t>ヒリツ</t>
    </rPh>
    <rPh sb="128" eb="129">
      <t>オヨ</t>
    </rPh>
    <rPh sb="130" eb="132">
      <t>ブンシ</t>
    </rPh>
    <rPh sb="176" eb="177">
      <t>オオ</t>
    </rPh>
    <rPh sb="180" eb="182">
      <t>コンゴ</t>
    </rPh>
    <rPh sb="267" eb="271">
      <t>ジッシツコウサイ</t>
    </rPh>
    <rPh sb="271" eb="272">
      <t>ヒ</t>
    </rPh>
    <rPh sb="272" eb="274">
      <t>ヒリツ</t>
    </rPh>
    <rPh sb="275" eb="277">
      <t>ヨクセイ</t>
    </rPh>
    <rPh sb="278" eb="279">
      <t>ツト</t>
    </rPh>
    <rPh sb="309" eb="311">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</si>
</sst>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437E-4A3E-9C15-FFD8415E18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61210</c:v>
                </c:pt>
                <c:pt idx="1">
                  <c:v>45597</c:v>
                </c:pt>
                <c:pt idx="2">
                  <c:v>32809</c:v>
                </c:pt>
                <c:pt idx="3">
                  <c:v>31846</c:v>
                </c:pt>
                <c:pt idx="4">
                  <c:v>46079</c:v>
                </c:pt>
              </c:numCache>
            </c:numRef>
          </c:val>
          <c:smooth val="0"/>
          <c:extLst>
            <c:ext xmlns:c16="http://schemas.microsoft.com/office/drawing/2014/chart" uri="{C3380CC4-5D6E-409C-BE32-E72D297353CC}">
              <c16:uniqueId val="{00000001-437E-4A3E-9C15-FFD8415E18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6.78</c:v>
                </c:pt>
                <c:pt idx="1">
                  <c:v>4.8499999999999996</c:v>
                </c:pt>
                <c:pt idx="2">
                  <c:v>4.1900000000000004</c:v>
                </c:pt>
                <c:pt idx="3">
                  <c:v>4.2699999999999996</c:v>
                </c:pt>
                <c:pt idx="4">
                  <c:v>4.88</c:v>
                </c:pt>
              </c:numCache>
            </c:numRef>
          </c:val>
          <c:extLst>
            <c:ext xmlns:c16="http://schemas.microsoft.com/office/drawing/2014/chart" uri="{C3380CC4-5D6E-409C-BE32-E72D297353CC}">
              <c16:uniqueId val="{00000000-10B0-4637-AC93-F99B25BF59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19.12</c:v>
                </c:pt>
                <c:pt idx="1">
                  <c:v>18.989999999999998</c:v>
                </c:pt>
                <c:pt idx="2">
                  <c:v>25.98</c:v>
                </c:pt>
                <c:pt idx="3">
                  <c:v>21.81</c:v>
                </c:pt>
                <c:pt idx="4">
                  <c:v>21.36</c:v>
                </c:pt>
              </c:numCache>
            </c:numRef>
          </c:val>
          <c:extLst>
            <c:ext xmlns:c16="http://schemas.microsoft.com/office/drawing/2014/chart" uri="{C3380CC4-5D6E-409C-BE32-E72D297353CC}">
              <c16:uniqueId val="{00000001-10B0-4637-AC93-F99B25BF59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-2.67</c:v>
                </c:pt>
                <c:pt idx="1">
                  <c:v>-6.23</c:v>
                </c:pt>
                <c:pt idx="2">
                  <c:v>-1.6</c:v>
                </c:pt>
                <c:pt idx="3">
                  <c:v>-7.62</c:v>
                </c:pt>
                <c:pt idx="4">
                  <c:v>-4.2300000000000004</c:v>
                </c:pt>
              </c:numCache>
            </c:numRef>
          </c:val>
          <c:smooth val="0"/>
          <c:extLst>
            <c:ext xmlns:c16="http://schemas.microsoft.com/office/drawing/2014/chart" uri="{C3380CC4-5D6E-409C-BE32-E72D297353CC}">
              <c16:uniqueId val="{00000002-10B0-4637-AC93-F99B25BF59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03-4D56-97F7-4EACE2312F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03-4D56-97F7-4EACE2312F4F}"/>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03-4D56-97F7-4EACE2312F4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3-2C03-4D56-97F7-4EACE2312F4F}"/>
            </c:ext>
          </c:extLst>
        </c:ser>
        <c:ser>
          <c:idx val="4"/>
          <c:order val="4"/>
          <c:tx>
            <c:strRef>
              <c:f>データシート!$A$31</c:f>
              <c:strCache>
                <c:ptCount val="1"/>
                <c:pt idx="0">
                  <c:v>八王子山墓園特別会計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4-2C03-4D56-97F7-4EACE2312F4F}"/>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0.04</c:v>
                </c:pt>
                <c:pt idx="6">
                  <c:v>#N/A</c:v>
                </c:pt>
                <c:pt idx="7">
                  <c:v>0.04</c:v>
                </c:pt>
                <c:pt idx="8">
                  <c:v>#N/A</c:v>
                </c:pt>
                <c:pt idx="9">
                  <c:v>0.03</c:v>
                </c:pt>
              </c:numCache>
            </c:numRef>
          </c:val>
          <c:extLst>
            <c:ext xmlns:c16="http://schemas.microsoft.com/office/drawing/2014/chart" uri="{C3380CC4-5D6E-409C-BE32-E72D297353CC}">
              <c16:uniqueId val="{00000005-2C03-4D56-97F7-4EACE2312F4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0.15</c:v>
                </c:pt>
                <c:pt idx="4">
                  <c:v>#N/A</c:v>
                </c:pt>
                <c:pt idx="5">
                  <c:v>0.2</c:v>
                </c:pt>
                <c:pt idx="6">
                  <c:v>#N/A</c:v>
                </c:pt>
                <c:pt idx="7">
                  <c:v>0.47</c:v>
                </c:pt>
                <c:pt idx="8">
                  <c:v>#N/A</c:v>
                </c:pt>
                <c:pt idx="9">
                  <c:v>0.94</c:v>
                </c:pt>
              </c:numCache>
            </c:numRef>
          </c:val>
          <c:extLst>
            <c:ext xmlns:c16="http://schemas.microsoft.com/office/drawing/2014/chart" uri="{C3380CC4-5D6E-409C-BE32-E72D297353CC}">
              <c16:uniqueId val="{00000006-2C03-4D56-97F7-4EACE2312F4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0.9</c:v>
                </c:pt>
                <c:pt idx="4">
                  <c:v>#N/A</c:v>
                </c:pt>
                <c:pt idx="5">
                  <c:v>0.83</c:v>
                </c:pt>
                <c:pt idx="6">
                  <c:v>#N/A</c:v>
                </c:pt>
                <c:pt idx="7">
                  <c:v>0.78</c:v>
                </c:pt>
                <c:pt idx="8">
                  <c:v>#N/A</c:v>
                </c:pt>
                <c:pt idx="9">
                  <c:v>1.44</c:v>
                </c:pt>
              </c:numCache>
            </c:numRef>
          </c:val>
          <c:extLst>
            <c:ext xmlns:c16="http://schemas.microsoft.com/office/drawing/2014/chart" uri="{C3380CC4-5D6E-409C-BE32-E72D297353CC}">
              <c16:uniqueId val="{00000007-2C03-4D56-97F7-4EACE2312F4F}"/>
            </c:ext>
          </c:extLst>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1.77</c:v>
                </c:pt>
                <c:pt idx="2">
                  <c:v>#N/A</c:v>
                </c:pt>
                <c:pt idx="3">
                  <c:v>1.52</c:v>
                </c:pt>
                <c:pt idx="4">
                  <c:v>#N/A</c:v>
                </c:pt>
                <c:pt idx="5">
                  <c:v>2.09</c:v>
                </c:pt>
                <c:pt idx="6">
                  <c:v>#N/A</c:v>
                </c:pt>
                <c:pt idx="7">
                  <c:v>1.93</c:v>
                </c:pt>
                <c:pt idx="8">
                  <c:v>#N/A</c:v>
                </c:pt>
                <c:pt idx="9">
                  <c:v>1.95</c:v>
                </c:pt>
              </c:numCache>
            </c:numRef>
          </c:val>
          <c:extLst>
            <c:ext xmlns:c16="http://schemas.microsoft.com/office/drawing/2014/chart" uri="{C3380CC4-5D6E-409C-BE32-E72D297353CC}">
              <c16:uniqueId val="{00000008-2C03-4D56-97F7-4EACE2312F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6.74</c:v>
                </c:pt>
                <c:pt idx="2">
                  <c:v>#N/A</c:v>
                </c:pt>
                <c:pt idx="3">
                  <c:v>4.83</c:v>
                </c:pt>
                <c:pt idx="4">
                  <c:v>#N/A</c:v>
                </c:pt>
                <c:pt idx="5">
                  <c:v>4.16</c:v>
                </c:pt>
                <c:pt idx="6">
                  <c:v>#N/A</c:v>
                </c:pt>
                <c:pt idx="7">
                  <c:v>4.24</c:v>
                </c:pt>
                <c:pt idx="8">
                  <c:v>#N/A</c:v>
                </c:pt>
                <c:pt idx="9">
                  <c:v>4.83</c:v>
                </c:pt>
              </c:numCache>
            </c:numRef>
          </c:val>
          <c:extLst>
            <c:ext xmlns:c16="http://schemas.microsoft.com/office/drawing/2014/chart" uri="{C3380CC4-5D6E-409C-BE32-E72D297353CC}">
              <c16:uniqueId val="{00000009-2C03-4D56-97F7-4EACE2312F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7127</c:v>
                </c:pt>
                <c:pt idx="5">
                  <c:v>7066</c:v>
                </c:pt>
                <c:pt idx="8">
                  <c:v>6999</c:v>
                </c:pt>
                <c:pt idx="11">
                  <c:v>6716</c:v>
                </c:pt>
                <c:pt idx="14">
                  <c:v>6785</c:v>
                </c:pt>
              </c:numCache>
            </c:numRef>
          </c:val>
          <c:extLst>
            <c:ext xmlns:c16="http://schemas.microsoft.com/office/drawing/2014/chart" uri="{C3380CC4-5D6E-409C-BE32-E72D297353CC}">
              <c16:uniqueId val="{00000000-39F6-446F-A130-967EC09040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F6-446F-A130-967EC09040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51</c:v>
                </c:pt>
                <c:pt idx="3">
                  <c:v>47</c:v>
                </c:pt>
                <c:pt idx="6">
                  <c:v>38</c:v>
                </c:pt>
                <c:pt idx="9">
                  <c:v>32</c:v>
                </c:pt>
                <c:pt idx="12">
                  <c:v>28</c:v>
                </c:pt>
              </c:numCache>
            </c:numRef>
          </c:val>
          <c:extLst>
            <c:ext xmlns:c16="http://schemas.microsoft.com/office/drawing/2014/chart" uri="{C3380CC4-5D6E-409C-BE32-E72D297353CC}">
              <c16:uniqueId val="{00000002-39F6-446F-A130-967EC09040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114</c:v>
                </c:pt>
                <c:pt idx="3">
                  <c:v>114</c:v>
                </c:pt>
                <c:pt idx="6">
                  <c:v>114</c:v>
                </c:pt>
                <c:pt idx="9">
                  <c:v>1</c:v>
                </c:pt>
                <c:pt idx="12">
                  <c:v>1</c:v>
                </c:pt>
              </c:numCache>
            </c:numRef>
          </c:val>
          <c:extLst>
            <c:ext xmlns:c16="http://schemas.microsoft.com/office/drawing/2014/chart" uri="{C3380CC4-5D6E-409C-BE32-E72D297353CC}">
              <c16:uniqueId val="{00000003-39F6-446F-A130-967EC09040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2008</c:v>
                </c:pt>
                <c:pt idx="3">
                  <c:v>1708</c:v>
                </c:pt>
                <c:pt idx="6">
                  <c:v>1661</c:v>
                </c:pt>
                <c:pt idx="9">
                  <c:v>1444</c:v>
                </c:pt>
                <c:pt idx="12">
                  <c:v>1351</c:v>
                </c:pt>
              </c:numCache>
            </c:numRef>
          </c:val>
          <c:extLst>
            <c:ext xmlns:c16="http://schemas.microsoft.com/office/drawing/2014/chart" uri="{C3380CC4-5D6E-409C-BE32-E72D297353CC}">
              <c16:uniqueId val="{00000004-39F6-446F-A130-967EC09040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235</c:v>
                </c:pt>
                <c:pt idx="3">
                  <c:v>83</c:v>
                </c:pt>
                <c:pt idx="6">
                  <c:v>67</c:v>
                </c:pt>
                <c:pt idx="9">
                  <c:v>50</c:v>
                </c:pt>
                <c:pt idx="12">
                  <c:v>33</c:v>
                </c:pt>
              </c:numCache>
            </c:numRef>
          </c:val>
          <c:extLst>
            <c:ext xmlns:c16="http://schemas.microsoft.com/office/drawing/2014/chart" uri="{C3380CC4-5D6E-409C-BE32-E72D297353CC}">
              <c16:uniqueId val="{00000005-39F6-446F-A130-967EC09040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67</c:v>
                </c:pt>
                <c:pt idx="3">
                  <c:v>0</c:v>
                </c:pt>
                <c:pt idx="6">
                  <c:v>0</c:v>
                </c:pt>
                <c:pt idx="9">
                  <c:v>0</c:v>
                </c:pt>
                <c:pt idx="12">
                  <c:v>0</c:v>
                </c:pt>
              </c:numCache>
            </c:numRef>
          </c:val>
          <c:extLst>
            <c:ext xmlns:c16="http://schemas.microsoft.com/office/drawing/2014/chart" uri="{C3380CC4-5D6E-409C-BE32-E72D297353CC}">
              <c16:uniqueId val="{00000006-39F6-446F-A130-967EC09040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7250</c:v>
                </c:pt>
                <c:pt idx="3">
                  <c:v>7461</c:v>
                </c:pt>
                <c:pt idx="6">
                  <c:v>7410</c:v>
                </c:pt>
                <c:pt idx="9">
                  <c:v>7360</c:v>
                </c:pt>
                <c:pt idx="12">
                  <c:v>7425</c:v>
                </c:pt>
              </c:numCache>
            </c:numRef>
          </c:val>
          <c:extLst>
            <c:ext xmlns:c16="http://schemas.microsoft.com/office/drawing/2014/chart" uri="{C3380CC4-5D6E-409C-BE32-E72D297353CC}">
              <c16:uniqueId val="{00000007-39F6-446F-A130-967EC09040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2598</c:v>
                </c:pt>
                <c:pt idx="2">
                  <c:v>#N/A</c:v>
                </c:pt>
                <c:pt idx="3">
                  <c:v>#N/A</c:v>
                </c:pt>
                <c:pt idx="4">
                  <c:v>2347</c:v>
                </c:pt>
                <c:pt idx="5">
                  <c:v>#N/A</c:v>
                </c:pt>
                <c:pt idx="6">
                  <c:v>#N/A</c:v>
                </c:pt>
                <c:pt idx="7">
                  <c:v>2291</c:v>
                </c:pt>
                <c:pt idx="8">
                  <c:v>#N/A</c:v>
                </c:pt>
                <c:pt idx="9">
                  <c:v>#N/A</c:v>
                </c:pt>
                <c:pt idx="10">
                  <c:v>2171</c:v>
                </c:pt>
                <c:pt idx="11">
                  <c:v>#N/A</c:v>
                </c:pt>
                <c:pt idx="12">
                  <c:v>#N/A</c:v>
                </c:pt>
                <c:pt idx="13">
                  <c:v>2053</c:v>
                </c:pt>
                <c:pt idx="14">
                  <c:v>#N/A</c:v>
                </c:pt>
              </c:numCache>
            </c:numRef>
          </c:val>
          <c:smooth val="0"/>
          <c:extLst>
            <c:ext xmlns:c16="http://schemas.microsoft.com/office/drawing/2014/chart" uri="{C3380CC4-5D6E-409C-BE32-E72D297353CC}">
              <c16:uniqueId val="{00000008-39F6-446F-A130-967EC09040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65142</c:v>
                </c:pt>
                <c:pt idx="5">
                  <c:v>62148</c:v>
                </c:pt>
                <c:pt idx="8">
                  <c:v>59821</c:v>
                </c:pt>
                <c:pt idx="11">
                  <c:v>60653</c:v>
                </c:pt>
                <c:pt idx="14">
                  <c:v>61067</c:v>
                </c:pt>
              </c:numCache>
            </c:numRef>
          </c:val>
          <c:extLst>
            <c:ext xmlns:c16="http://schemas.microsoft.com/office/drawing/2014/chart" uri="{C3380CC4-5D6E-409C-BE32-E72D297353CC}">
              <c16:uniqueId val="{00000000-2351-42F3-8DA2-75B4E895E9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12503</c:v>
                </c:pt>
                <c:pt idx="5">
                  <c:v>10058</c:v>
                </c:pt>
                <c:pt idx="8">
                  <c:v>9962</c:v>
                </c:pt>
                <c:pt idx="11">
                  <c:v>10426</c:v>
                </c:pt>
                <c:pt idx="14">
                  <c:v>10604</c:v>
                </c:pt>
              </c:numCache>
            </c:numRef>
          </c:val>
          <c:extLst>
            <c:ext xmlns:c16="http://schemas.microsoft.com/office/drawing/2014/chart" uri="{C3380CC4-5D6E-409C-BE32-E72D297353CC}">
              <c16:uniqueId val="{00000001-2351-42F3-8DA2-75B4E895E9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13246</c:v>
                </c:pt>
                <c:pt idx="5">
                  <c:v>12798</c:v>
                </c:pt>
                <c:pt idx="8">
                  <c:v>14608</c:v>
                </c:pt>
                <c:pt idx="11">
                  <c:v>12507</c:v>
                </c:pt>
                <c:pt idx="14">
                  <c:v>11479</c:v>
                </c:pt>
              </c:numCache>
            </c:numRef>
          </c:val>
          <c:extLst>
            <c:ext xmlns:c16="http://schemas.microsoft.com/office/drawing/2014/chart" uri="{C3380CC4-5D6E-409C-BE32-E72D297353CC}">
              <c16:uniqueId val="{00000002-2351-42F3-8DA2-75B4E895E9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51-42F3-8DA2-75B4E895E9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51-42F3-8DA2-75B4E895E9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105</c:v>
                </c:pt>
                <c:pt idx="3">
                  <c:v>90</c:v>
                </c:pt>
                <c:pt idx="6">
                  <c:v>96</c:v>
                </c:pt>
                <c:pt idx="9">
                  <c:v>38</c:v>
                </c:pt>
                <c:pt idx="12">
                  <c:v>37</c:v>
                </c:pt>
              </c:numCache>
            </c:numRef>
          </c:val>
          <c:extLst>
            <c:ext xmlns:c16="http://schemas.microsoft.com/office/drawing/2014/chart" uri="{C3380CC4-5D6E-409C-BE32-E72D297353CC}">
              <c16:uniqueId val="{00000005-2351-42F3-8DA2-75B4E895E9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12178</c:v>
                </c:pt>
                <c:pt idx="3">
                  <c:v>11599</c:v>
                </c:pt>
                <c:pt idx="6">
                  <c:v>11488</c:v>
                </c:pt>
                <c:pt idx="9">
                  <c:v>11518</c:v>
                </c:pt>
                <c:pt idx="12">
                  <c:v>11537</c:v>
                </c:pt>
              </c:numCache>
            </c:numRef>
          </c:val>
          <c:extLst>
            <c:ext xmlns:c16="http://schemas.microsoft.com/office/drawing/2014/chart" uri="{C3380CC4-5D6E-409C-BE32-E72D297353CC}">
              <c16:uniqueId val="{00000006-2351-42F3-8DA2-75B4E895E9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c:v>
                </c:pt>
                <c:pt idx="3">
                  <c:v>113</c:v>
                </c:pt>
                <c:pt idx="6">
                  <c:v>629</c:v>
                </c:pt>
                <c:pt idx="9">
                  <c:v>1763</c:v>
                </c:pt>
                <c:pt idx="12">
                  <c:v>10063</c:v>
                </c:pt>
              </c:numCache>
            </c:numRef>
          </c:val>
          <c:extLst>
            <c:ext xmlns:c16="http://schemas.microsoft.com/office/drawing/2014/chart" uri="{C3380CC4-5D6E-409C-BE32-E72D297353CC}">
              <c16:uniqueId val="{00000007-2351-42F3-8DA2-75B4E895E9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26191</c:v>
                </c:pt>
                <c:pt idx="3">
                  <c:v>22394</c:v>
                </c:pt>
                <c:pt idx="6">
                  <c:v>20451</c:v>
                </c:pt>
                <c:pt idx="9">
                  <c:v>18381</c:v>
                </c:pt>
                <c:pt idx="12">
                  <c:v>18140</c:v>
                </c:pt>
              </c:numCache>
            </c:numRef>
          </c:val>
          <c:extLst>
            <c:ext xmlns:c16="http://schemas.microsoft.com/office/drawing/2014/chart" uri="{C3380CC4-5D6E-409C-BE32-E72D297353CC}">
              <c16:uniqueId val="{00000008-2351-42F3-8DA2-75B4E895E9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249</c:v>
                </c:pt>
                <c:pt idx="3">
                  <c:v>531</c:v>
                </c:pt>
                <c:pt idx="6">
                  <c:v>489</c:v>
                </c:pt>
                <c:pt idx="9">
                  <c:v>458</c:v>
                </c:pt>
                <c:pt idx="12">
                  <c:v>431</c:v>
                </c:pt>
              </c:numCache>
            </c:numRef>
          </c:val>
          <c:extLst>
            <c:ext xmlns:c16="http://schemas.microsoft.com/office/drawing/2014/chart" uri="{C3380CC4-5D6E-409C-BE32-E72D297353CC}">
              <c16:uniqueId val="{00000009-2351-42F3-8DA2-75B4E895E9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73000</c:v>
                </c:pt>
                <c:pt idx="3">
                  <c:v>69041</c:v>
                </c:pt>
                <c:pt idx="6">
                  <c:v>65140</c:v>
                </c:pt>
                <c:pt idx="9">
                  <c:v>60833</c:v>
                </c:pt>
                <c:pt idx="12">
                  <c:v>60688</c:v>
                </c:pt>
              </c:numCache>
            </c:numRef>
          </c:val>
          <c:extLst>
            <c:ext xmlns:c16="http://schemas.microsoft.com/office/drawing/2014/chart" uri="{C3380CC4-5D6E-409C-BE32-E72D297353CC}">
              <c16:uniqueId val="{0000000A-2351-42F3-8DA2-75B4E895E9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21057</c:v>
                </c:pt>
                <c:pt idx="2">
                  <c:v>#N/A</c:v>
                </c:pt>
                <c:pt idx="3">
                  <c:v>#N/A</c:v>
                </c:pt>
                <c:pt idx="4">
                  <c:v>18766</c:v>
                </c:pt>
                <c:pt idx="5">
                  <c:v>#N/A</c:v>
                </c:pt>
                <c:pt idx="6">
                  <c:v>#N/A</c:v>
                </c:pt>
                <c:pt idx="7">
                  <c:v>13902</c:v>
                </c:pt>
                <c:pt idx="8">
                  <c:v>#N/A</c:v>
                </c:pt>
                <c:pt idx="9">
                  <c:v>#N/A</c:v>
                </c:pt>
                <c:pt idx="10">
                  <c:v>9406</c:v>
                </c:pt>
                <c:pt idx="11">
                  <c:v>#N/A</c:v>
                </c:pt>
                <c:pt idx="12">
                  <c:v>#N/A</c:v>
                </c:pt>
                <c:pt idx="13">
                  <c:v>17744</c:v>
                </c:pt>
                <c:pt idx="14">
                  <c:v>#N/A</c:v>
                </c:pt>
              </c:numCache>
            </c:numRef>
          </c:val>
          <c:smooth val="0"/>
          <c:extLst>
            <c:ext xmlns:c16="http://schemas.microsoft.com/office/drawing/2014/chart" uri="{C3380CC4-5D6E-409C-BE32-E72D297353CC}">
              <c16:uniqueId val="{0000000B-2351-42F3-8DA2-75B4E895E9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11784</c:v>
                </c:pt>
                <c:pt idx="1">
                  <c:v>9947</c:v>
                </c:pt>
                <c:pt idx="2">
                  <c:v>9600</c:v>
                </c:pt>
              </c:numCache>
            </c:numRef>
          </c:val>
          <c:extLst>
            <c:ext xmlns:c16="http://schemas.microsoft.com/office/drawing/2014/chart" uri="{C3380CC4-5D6E-409C-BE32-E72D297353CC}">
              <c16:uniqueId val="{00000000-12CC-422F-98F2-0E9B6B8EE0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1382</c:v>
                </c:pt>
                <c:pt idx="1">
                  <c:v>1183</c:v>
                </c:pt>
                <c:pt idx="2">
                  <c:v>783</c:v>
                </c:pt>
              </c:numCache>
            </c:numRef>
          </c:val>
          <c:extLst>
            <c:ext xmlns:c16="http://schemas.microsoft.com/office/drawing/2014/chart" uri="{C3380CC4-5D6E-409C-BE32-E72D297353CC}">
              <c16:uniqueId val="{00000001-12CC-422F-98F2-0E9B6B8EE0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312</c:v>
                </c:pt>
                <c:pt idx="1">
                  <c:v>314</c:v>
                </c:pt>
                <c:pt idx="2">
                  <c:v>511</c:v>
                </c:pt>
              </c:numCache>
            </c:numRef>
          </c:val>
          <c:extLst>
            <c:ext xmlns:c16="http://schemas.microsoft.com/office/drawing/2014/chart" uri="{C3380CC4-5D6E-409C-BE32-E72D297353CC}">
              <c16:uniqueId val="{00000002-12CC-422F-98F2-0E9B6B8EE0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{F7046DA5-5DB6-4D20-95B2-255D817818AE}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95-4C37-B870-A0FD807993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{C9DD1E21-0716-4CEE-8D1C-9749C9345B5A}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95-4C37-B870-A0FD807993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{0A050413-DEB9-47BD-98EB-F720D2BF41A7}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95-4C37-B870-A0FD807993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{08D8C714-E709-42FE-9DB1-85F294A30CA0}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95-4C37-B870-A0FD807993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{817A2796-94E4-4ECF-ABB5-1B491D30687B}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95-4C37-B870-A0FD807993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{7BF20D9F-24BA-4384-97A6-8F6762B0CB74}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95-4C37-B870-A0FD807993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{A45D4751-D71D-4D49-BDE3-927EFEDF54F8}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95-4C37-B870-A0FD807993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{BBE3A969-56E6-493A-A3E2-58EE6A1F32D4}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95-4C37-B870-A0FD807993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{79B62FD4-7BE7-4894-B3CC-45E50D2FE26C}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95-4C37-B870-A0FD807993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55.2</c:v>
                </c:pt>
                <c:pt idx="16">
                  <c:v>56.7</c:v>
                </c:pt>
                <c:pt idx="24">
                  <c:v>58.5</c:v>
                </c:pt>
                <c:pt idx="32">
                  <c:v>60</c:v>
                </c:pt>
              </c:numCache>
            </c:numRef>
          </c:xVal>
          <c:yVal>
            <c:numRef>
              <c:f>公会計指標分析・財政指標組合せ分析表!$BP$51:$DC$51</c:f>
              <c:numCache>
                <c:formatCode>#,##0.0;"▲ "#,##0.0</c:formatCode>
                <c:ptCount val="40"/>
                <c:pt idx="0">
                  <c:v>50.6</c:v>
                </c:pt>
                <c:pt idx="8">
                  <c:v>41.8</c:v>
                </c:pt>
                <c:pt idx="16">
                  <c:v>35.200000000000003</c:v>
                </c:pt>
                <c:pt idx="24">
                  <c:v>23.4</c:v>
                </c:pt>
                <c:pt idx="32">
                  <c:v>45.1</c:v>
                </c:pt>
              </c:numCache>
            </c:numRef>
          </c:yVal>
          <c:smooth val="0"/>
          <c:extLst>
            <c:ext xmlns:c16="http://schemas.microsoft.com/office/drawing/2014/chart" uri="{C3380CC4-5D6E-409C-BE32-E72D297353CC}">
              <c16:uniqueId val="{00000009-CA95-4C37-B870-A0FD807993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{20B62919-ECBA-4C42-A579-4C5CDFA2A3D2}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95-4C37-B870-A0FD807993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{CB234A17-15B0-460B-951D-E9E685C47AA4}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95-4C37-B870-A0FD807993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{3BD3BE75-A8C7-4479-8CC0-C02E91BA59D4}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95-4C37-B870-A0FD807993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{B05F8B2D-2F4A-4FDB-ACB3-C6E76A1E2871}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95-4C37-B870-A0FD807993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{602BDEEF-16EF-4111-80C5-91D518ED0BD8}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95-4C37-B870-A0FD807993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{D14D9739-FF02-45D8-A2D8-A28AB846D37A}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95-4C37-B870-A0FD807993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{0B6B28EA-03A2-45BF-ACC6-F8C761E2E267}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95-4C37-B870-A0FD807993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{7155CC23-2F27-4E33-AFA8-4FE5E5F580C4}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95-4C37-B870-A0FD807993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{7D1C8694-E2A8-4F74-944A-28937910B9FB}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95-4C37-B870-A0FD807993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CA95-4C37-B870-A0FD8079937A}"/>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{6827EC80-BAB0-4CBB-BDCB-0003294BD433}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B4F-4D5A-8B3B-8998EC1B2E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{D9D0BCFD-171E-400E-AF00-8CEC4D511336}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4F-4D5A-8B3B-8998EC1B2E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{00EE9714-7A5C-4F87-BF3E-A90DFEE6398A}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4F-4D5A-8B3B-8998EC1B2E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{57AFB691-5BC8-4155-966E-156124A49CCA}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4F-4D5A-8B3B-8998EC1B2E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{EE2D814B-A136-44AF-8F2F-2BD6BDB4E203}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4F-4D5A-8B3B-8998EC1B2E3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{D0ED3023-CF6A-4237-9ACC-1B60C32E8CC3}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B4F-4D5A-8B3B-8998EC1B2E3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{F9EC0E4D-9049-4550-BFB6-97858A38EC7E}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B4F-4D5A-8B3B-8998EC1B2E3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{F2BB305D-4024-4BB7-A225-2A61715AD743}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B4F-4D5A-8B3B-8998EC1B2E3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{A542EA40-547B-4244-B13D-9297B839A179}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B4F-4D5A-8B3B-8998EC1B2E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5.5</c:v>
                </c:pt>
                <c:pt idx="16">
                  <c:v>5.6</c:v>
                </c:pt>
                <c:pt idx="24">
                  <c:v>5.4</c:v>
                </c:pt>
                <c:pt idx="32">
                  <c:v>5.4</c:v>
                </c:pt>
              </c:numCache>
            </c:numRef>
          </c:xVal>
          <c:yVal>
            <c:numRef>
              <c:f>公会計指標分析・財政指標組合せ分析表!$BP$73:$DC$73</c:f>
              <c:numCache>
                <c:formatCode>#,##0.0;"▲ "#,##0.0</c:formatCode>
                <c:ptCount val="40"/>
                <c:pt idx="0">
                  <c:v>50.6</c:v>
                </c:pt>
                <c:pt idx="8">
                  <c:v>41.8</c:v>
                </c:pt>
                <c:pt idx="16">
                  <c:v>35.200000000000003</c:v>
                </c:pt>
                <c:pt idx="24">
                  <c:v>23.4</c:v>
                </c:pt>
                <c:pt idx="32">
                  <c:v>45.1</c:v>
                </c:pt>
              </c:numCache>
            </c:numRef>
          </c:yVal>
          <c:smooth val="0"/>
          <c:extLst>
            <c:ext xmlns:c16="http://schemas.microsoft.com/office/drawing/2014/chart" uri="{C3380CC4-5D6E-409C-BE32-E72D297353CC}">
              <c16:uniqueId val="{00000009-6B4F-4D5A-8B3B-8998EC1B2E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{3E2BAC64-B11E-452D-A979-C32FEC11A4E9}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B4F-4D5A-8B3B-8998EC1B2E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{EDD39E73-2683-46DE-9ADE-D4C32029949B}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4F-4D5A-8B3B-8998EC1B2E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{5136A760-328F-4A90-88A6-061319F6EF69}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4F-4D5A-8B3B-8998EC1B2E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{345A2892-F62D-4E84-B739-CAF09DD55A74}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4F-4D5A-8B3B-8998EC1B2E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{ABE037D7-9D59-41CC-A768-352F3AD7C2C8}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4F-4D5A-8B3B-8998EC1B2E3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{8B0C845E-4C7C-4E55-8030-EEBCCFFEB493}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B4F-4D5A-8B3B-8998EC1B2E3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{E45ADE68-7B90-4B83-8B4B-6F9437343944}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B4F-4D5A-8B3B-8998EC1B2E34}"/>
                </c:ext>
              </c:extLst>
            </c:dLbl>
            <c:dLbl>
              <c:idx val="24"/>
              <c:layout>
                <c:manualLayout>
                  <c:x val="-3.4310845302750435E-2"/>
                  <c:y val="-5.128717103212741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{9B742A1A-96C0-4817-A12B-935477779FC1}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B4F-4D5A-8B3B-8998EC1B2E34}"/>
                </c:ext>
              </c:extLst>
            </c:dLbl>
            <c:dLbl>
              <c:idx val="32"/>
              <c:layout>
                <c:manualLayout>
                  <c:x val="-2.8829840147400865E-2"/>
                  <c:y val="-7.354578065589109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{FAF0F413-EB21-440B-8B56-FE18C8C3C574}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B4F-4D5A-8B3B-8998EC1B2E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6B4F-4D5A-8B3B-8998EC1B2E34}"/>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元利償還金は、一般事業債の増により増加したが、他の償還金の減及び算入公債費の増により、実質公債費比率の分子は前年度より１．２億円の減となった。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実質公債費比率の分子は、平成２８年度以降年々減少しているものの、今後、合併特例債借入可能残高の減少に伴い、一般事業債の借入が増えることにより元利償還金が増えることが予想される。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実質公債費を縮減するためにも、算入公債費に該当する交付税措置対象起債の積極的な活用を検討したい。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発行翌年度から発行額の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％を減債基金に毎年積立し、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不足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借換債で一括償還している。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一括償還による取崩及び積立は令和３年度で終了。</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平成２８年度以降、将来負担額は年々減少していたが、令和２年度においてはごみ焼却施設建設事業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に伴う起債残額の大幅増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を受け、組合等負担等見込額が大きく増加となった。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財源等の充当可能基金である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等で１０．３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となっている。減債基金取り崩しは計画的に行っているものの、財政調整基金については、市民税法人をはじめとした市税収入の減少が影響している。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これにより、分子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全体で８３．４億円の増とな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ったことで、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将来負担比率の悪化につながった。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複数の大型建設事業による起債発行額の増が見込まれるが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償還元金を超えない市債の発行を堅持し、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充当可能基金残高の一定水準の確保を維持し、将来負担比率の抑制に努めたい。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その他特定目的基金である新型コロナウイルス感染症対応地方創生臨時交付金基金を新たに１．３億円積み立てた一方、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コロナ禍による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景気変動</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を要因とした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市税収入の減収により取り崩し額が決算剰余金積立額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上回ったため</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５億円の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減債基金については、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大型建設事業の地方債償還のため４億円を取り崩したこと等により、基金全体としては５</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５億円の減となった。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財政調整金、減債基金、その他特定目的基金ともに、中長期的には減少傾向にあるが、基金全体のうち主となる財政調整基金について、</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健全な財政運営により適正な残高の維持に努めていく</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・新型コロナウイルス感染症対応地方創生臨時交付金基金：新型コロナウイルス感染症対応地方創生臨時交付金実施計画に基づく事業の実施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（経営安定対策事業への充当）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・福祉振興基金：福祉事業又は指定目的に伴う事業の実施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・宝泉南部土地区画整理事業基金：宝泉南部土地区画整理事業の実施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・東矢島土地区画整理事業基金：東矢島土地区画整理事業の実施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・笹川清奨学基金：優秀な学生又は生徒であって経済的理由により修学困難なものに対し学費を補助する奨学金の支給事業の実施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・新型コロナウイルス感染症対応地方創生臨時交付金基金：新規計上による積立金の増額。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・宝泉南部土地区画整理事業基金：保留地処分金の計上による積立金の増額。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・新型コロナウイルス感染症対応地方創生臨時交付金基金については、令和４～５年度の２か年で取り崩し事業へ充当予定。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・宝泉南部土地区画整理事業基金及び東矢島土地区画整理事業基金については、事業の進捗状況に伴い事業に充当。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・コロナ禍による景気変動を要因とした市税収入の減少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・市民税法人における法人税割の税率改正による収入減少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・普通交付税合併算定替による特例措置の適用期限終了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・先の読めない景気動向のため、さらなる市税収入の減も想定されうることから、今後は減少していく可能性もあるが、適正な残高の維持（標準財政規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模の１０％以上）を確保できるよう、健全な財政運営に努めていく。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・平成２８年度に積み立てた２０億円を計画的に取り崩しているため、年々減少している。（令和２年度は４億円取り崩し）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・令和３年度以降も計画的な取り崩しを行うとともに、令和３年度臨時財政対策債の増額による償還に備え、新たに減債基金に追加積立を行う予定で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224,217
212,210
175.54
111,385,525
108,274,265
2,192,346
44,946,931
60,586,744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年度の有形固定資産減価償却率は</a:t>
          </a:r>
          <a:r>
            <a:rPr kumimoji="1" lang="en-US" altLang="ja-JP" sz="1050">
              <a:latin typeface="ＭＳ Ｐゴシック" panose="020B0600070205080204" pitchFamily="50" charset="-128"/>
              <a:ea typeface="ＭＳ Ｐゴシック" panose="020B0600070205080204" pitchFamily="50" charset="-128"/>
            </a:rPr>
            <a:t>60.0</a:t>
          </a:r>
          <a:r>
            <a:rPr kumimoji="1" lang="ja-JP" altLang="en-US" sz="1050">
              <a:latin typeface="ＭＳ Ｐゴシック" panose="020B0600070205080204" pitchFamily="50" charset="-128"/>
              <a:ea typeface="ＭＳ Ｐゴシック" panose="020B0600070205080204" pitchFamily="50" charset="-128"/>
            </a:rPr>
            <a:t>％であり、類似団体平均及び全国平均の数値と比較してもおおむね標準的な数値と考えられる。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減価償却率は年々上昇傾向にあるが、義務教育学校及び陸上競技場の新規建設、各地区行政センター等の長寿命化に伴う改修事業により類似団体平均よりも若干低い水準となっている。今後も数値が大幅に上昇することのないよう公共施設等総合管理計画に基づき、施設の統廃合及び必要な改修事業等の投資を継続的に行っていく。</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826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73025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75183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29</xdr:row>
      <xdr:rowOff>8255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6741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37211</xdr:rowOff>
    </xdr:from>
    <xdr:to>
      <xdr:col>15</xdr:col>
      <xdr:colOff>136525</xdr:colOff>
      <xdr:row>28</xdr:row>
      <xdr:rowOff>101981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0933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113665</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514340"/>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9542</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％となり、類似団体平均値を上回っているものの前年度より比率の乖離は改善された。これは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分母にあたる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経常一般財源（歳入）の臨時財政対策債がそれを上回る大幅増となったことで改善したものである。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今後も複数の大型建設事業による起債発行額の増加が見込まれるが、償還元金を超えない市債の発行を堅持し、将来負担額の抑制に努めていく。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785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35020</xdr:rowOff>
    </xdr:from>
    <xdr:to>
      <xdr:col>76</xdr:col>
      <xdr:colOff>73025</xdr:colOff>
      <xdr:row>31</xdr:row>
      <xdr:rowOff>136620</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61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13447</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609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109876</xdr:rowOff>
    </xdr:from>
    <xdr:to>
      <xdr:col>72</xdr:col>
      <xdr:colOff>123825</xdr:colOff>
      <xdr:row>33</xdr:row>
      <xdr:rowOff>40026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63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85820</xdr:rowOff>
    </xdr:from>
    <xdr:to>
      <xdr:col>76</xdr:col>
      <xdr:colOff>22225</xdr:colOff>
      <xdr:row>32</xdr:row>
      <xdr:rowOff>160676</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4084300" y="6172295"/>
          <a:ext cx="711200" cy="24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167238</xdr:rowOff>
    </xdr:from>
    <xdr:to>
      <xdr:col>68</xdr:col>
      <xdr:colOff>123825</xdr:colOff>
      <xdr:row>30</xdr:row>
      <xdr:rowOff>97388</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591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46588</xdr:rowOff>
    </xdr:from>
    <xdr:to>
      <xdr:col>72</xdr:col>
      <xdr:colOff>73025</xdr:colOff>
      <xdr:row>32</xdr:row>
      <xdr:rowOff>160676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3322300" y="5961613"/>
          <a:ext cx="762000" cy="45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85937</xdr:rowOff>
    </xdr:from>
    <xdr:to>
      <xdr:col>64</xdr:col>
      <xdr:colOff>123825</xdr:colOff>
      <xdr:row>32</xdr:row>
      <xdr:rowOff>16087</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46588</xdr:rowOff>
    </xdr:from>
    <xdr:to>
      <xdr:col>68</xdr:col>
      <xdr:colOff>73025</xdr:colOff>
      <xdr:row>31</xdr:row>
      <xdr:rowOff>136737</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2560300" y="5961613"/>
          <a:ext cx="762000" cy="2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165619</xdr:rowOff>
    </xdr:from>
    <xdr:to>
      <xdr:col>60</xdr:col>
      <xdr:colOff>123825</xdr:colOff>
      <xdr:row>30</xdr:row>
      <xdr:rowOff>95769</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59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44969</xdr:rowOff>
    </xdr:from>
    <xdr:to>
      <xdr:col>64</xdr:col>
      <xdr:colOff>73025</xdr:colOff>
      <xdr:row>31</xdr:row>
      <xdr:rowOff>136737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1798300" y="5959994"/>
          <a:ext cx="762000" cy="26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8367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325427"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31153</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836727" y="64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113915</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87427" y="568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7214</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325427" y="626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112296</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63427" y="56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224,217
212,210
175.54
111,385,525
108,274,265
2,192,346
44,946,931
60,586,744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51435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960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152400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6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118110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3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89535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95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58638</xdr:rowOff>
    </xdr:from>
    <xdr:to>
      <xdr:col>55</xdr:col>
      <xdr:colOff>50800</xdr:colOff>
      <xdr:row>39</xdr:row>
      <xdr:rowOff>160238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81515</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9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6014</xdr:rowOff>
    </xdr:from>
    <xdr:to>
      <xdr:col>50</xdr:col>
      <xdr:colOff>165100</xdr:colOff>
      <xdr:row>39</xdr:row>
      <xdr:rowOff>107614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6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56814</xdr:rowOff>
    </xdr:from>
    <xdr:to>
      <xdr:col>55</xdr:col>
      <xdr:colOff>0</xdr:colOff>
      <xdr:row>39</xdr:row>
      <xdr:rowOff>109438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6743364"/>
          <a:ext cx="8382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6426</xdr:rowOff>
    </xdr:from>
    <xdr:to>
      <xdr:col>46</xdr:col>
      <xdr:colOff>38100</xdr:colOff>
      <xdr:row>39</xdr:row>
      <xdr:rowOff>108026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6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56814</xdr:rowOff>
    </xdr:from>
    <xdr:to>
      <xdr:col>50</xdr:col>
      <xdr:colOff>114300</xdr:colOff>
      <xdr:row>39</xdr:row>
      <xdr:rowOff>57226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4336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6289</xdr:rowOff>
    </xdr:from>
    <xdr:to>
      <xdr:col>41</xdr:col>
      <xdr:colOff>101600</xdr:colOff>
      <xdr:row>39</xdr:row>
      <xdr:rowOff>107889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57089</xdr:rowOff>
    </xdr:from>
    <xdr:to>
      <xdr:col>45</xdr:col>
      <xdr:colOff>177800</xdr:colOff>
      <xdr:row>39</xdr:row>
      <xdr:rowOff>57226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674363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4597</xdr:rowOff>
    </xdr:from>
    <xdr:to>
      <xdr:col>36</xdr:col>
      <xdr:colOff>165100</xdr:colOff>
      <xdr:row>39</xdr:row>
      <xdr:rowOff>106197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55397</xdr:rowOff>
    </xdr:from>
    <xdr:to>
      <xdr:col>41</xdr:col>
      <xdr:colOff>50800</xdr:colOff>
      <xdr:row>39</xdr:row>
      <xdr:rowOff>57089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741947"/>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124142</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46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124553</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46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124416</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46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122724</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4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160020</xdr:rowOff>
    </xdr:from>
    <xdr:to>
      <xdr:col>24</xdr:col>
      <xdr:colOff>62865</xdr:colOff>
      <xdr:row>64</xdr:row>
      <xdr:rowOff>50292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101041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54119</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102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50292</xdr:rowOff>
    </xdr:from>
    <xdr:to>
      <xdr:col>24</xdr:col>
      <xdr:colOff>152400</xdr:colOff>
      <xdr:row>64</xdr:row>
      <xdr:rowOff>50292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102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160020</xdr:rowOff>
    </xdr:from>
    <xdr:to>
      <xdr:col>24</xdr:col>
      <xdr:colOff>152400</xdr:colOff>
      <xdr:row>58</xdr:row>
      <xdr:rowOff>160020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010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45229</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33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22352</xdr:rowOff>
    </xdr:from>
    <xdr:to>
      <xdr:col>24</xdr:col>
      <xdr:colOff>114300</xdr:colOff>
      <xdr:row>61</xdr:row>
      <xdr:rowOff>123952</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118364</xdr:rowOff>
    </xdr:from>
    <xdr:to>
      <xdr:col>15</xdr:col>
      <xdr:colOff>101600</xdr:colOff>
      <xdr:row>61</xdr:row>
      <xdr:rowOff>48514</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74930</xdr:rowOff>
    </xdr:from>
    <xdr:to>
      <xdr:col>10</xdr:col>
      <xdr:colOff>165100</xdr:colOff>
      <xdr:row>61</xdr:row>
      <xdr:rowOff>5080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33782</xdr:rowOff>
    </xdr:from>
    <xdr:to>
      <xdr:col>6</xdr:col>
      <xdr:colOff>38100</xdr:colOff>
      <xdr:row>60</xdr:row>
      <xdr:rowOff>135382</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129794</xdr:rowOff>
    </xdr:from>
    <xdr:to>
      <xdr:col>24</xdr:col>
      <xdr:colOff>114300</xdr:colOff>
      <xdr:row>62</xdr:row>
      <xdr:rowOff>59944</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108221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93218</xdr:rowOff>
    </xdr:from>
    <xdr:to>
      <xdr:col>20</xdr:col>
      <xdr:colOff>38100</xdr:colOff>
      <xdr:row>62</xdr:row>
      <xdr:rowOff>23368</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144018</xdr:rowOff>
    </xdr:from>
    <xdr:to>
      <xdr:col>24</xdr:col>
      <xdr:colOff>63500</xdr:colOff>
      <xdr:row>62</xdr:row>
      <xdr:rowOff>9144</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10602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58928</xdr:rowOff>
    </xdr:from>
    <xdr:to>
      <xdr:col>15</xdr:col>
      <xdr:colOff>101600</xdr:colOff>
      <xdr:row>61</xdr:row>
      <xdr:rowOff>160528</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109728</xdr:rowOff>
    </xdr:from>
    <xdr:to>
      <xdr:col>19</xdr:col>
      <xdr:colOff>177800</xdr:colOff>
      <xdr:row>61</xdr:row>
      <xdr:rowOff>144018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105681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22352</xdr:rowOff>
    </xdr:from>
    <xdr:to>
      <xdr:col>10</xdr:col>
      <xdr:colOff>165100</xdr:colOff>
      <xdr:row>61</xdr:row>
      <xdr:rowOff>123952</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73152</xdr:rowOff>
    </xdr:from>
    <xdr:to>
      <xdr:col>15</xdr:col>
      <xdr:colOff>50800</xdr:colOff>
      <xdr:row>61</xdr:row>
      <xdr:rowOff>109728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105316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86360</xdr:rowOff>
    </xdr:from>
    <xdr:to>
      <xdr:col>6</xdr:col>
      <xdr:colOff>38100</xdr:colOff>
      <xdr:row>56</xdr:row>
      <xdr:rowOff>16510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079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137160</xdr:rowOff>
    </xdr:from>
    <xdr:to>
      <xdr:col>10</xdr:col>
      <xdr:colOff>114300</xdr:colOff>
      <xdr:row>61</xdr:row>
      <xdr:rowOff>73152</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130300" y="9566910"/>
          <a:ext cx="889000" cy="9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113047</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65041</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126509</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927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14495</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151655</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115079</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33037</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46510</xdr:rowOff>
    </xdr:from>
    <xdr:to>
      <xdr:col>55</xdr:col>
      <xdr:colOff>50800</xdr:colOff>
      <xdr:row>61</xdr:row>
      <xdr:rowOff>148110</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5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69387</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46986</xdr:rowOff>
    </xdr:from>
    <xdr:to>
      <xdr:col>50</xdr:col>
      <xdr:colOff>165100</xdr:colOff>
      <xdr:row>61</xdr:row>
      <xdr:rowOff>148586</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5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97310</xdr:rowOff>
    </xdr:from>
    <xdr:to>
      <xdr:col>55</xdr:col>
      <xdr:colOff>0</xdr:colOff>
      <xdr:row>61</xdr:row>
      <xdr:rowOff>97786</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555760"/>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47982</xdr:rowOff>
    </xdr:from>
    <xdr:to>
      <xdr:col>46</xdr:col>
      <xdr:colOff>38100</xdr:colOff>
      <xdr:row>61</xdr:row>
      <xdr:rowOff>149582</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5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97786</xdr:rowOff>
    </xdr:from>
    <xdr:to>
      <xdr:col>50</xdr:col>
      <xdr:colOff>114300</xdr:colOff>
      <xdr:row>61</xdr:row>
      <xdr:rowOff>98782</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750300" y="10556236"/>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48646</xdr:rowOff>
    </xdr:from>
    <xdr:to>
      <xdr:col>41</xdr:col>
      <xdr:colOff>101600</xdr:colOff>
      <xdr:row>61</xdr:row>
      <xdr:rowOff>150246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98782</xdr:rowOff>
    </xdr:from>
    <xdr:to>
      <xdr:col>45</xdr:col>
      <xdr:colOff>177800</xdr:colOff>
      <xdr:row>61</xdr:row>
      <xdr:rowOff>99446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861300" y="10557232"/>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114034</xdr:rowOff>
    </xdr:from>
    <xdr:to>
      <xdr:col>36</xdr:col>
      <xdr:colOff>165100</xdr:colOff>
      <xdr:row>64</xdr:row>
      <xdr:rowOff>44184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6921500" y="109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99446</xdr:rowOff>
    </xdr:from>
    <xdr:to>
      <xdr:col>41</xdr:col>
      <xdr:colOff>50800</xdr:colOff>
      <xdr:row>63</xdr:row>
      <xdr:rowOff>164834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6972300" y="10557896"/>
          <a:ext cx="889000" cy="4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165113</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59411" y="102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166109</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83111" y="102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166773</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94111" y="102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35311</xdr:rowOff>
    </xdr:from>
    <xdr:ext cx="469744"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37428" y="110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102888</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3811</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046708"/>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71882</xdr:rowOff>
    </xdr:from>
    <xdr:to>
      <xdr:col>15</xdr:col>
      <xdr:colOff>101600</xdr:colOff>
      <xdr:row>82</xdr:row>
      <xdr:rowOff>2032</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122682</xdr:rowOff>
    </xdr:from>
    <xdr:to>
      <xdr:col>19</xdr:col>
      <xdr:colOff>177800</xdr:colOff>
      <xdr:row>81</xdr:row>
      <xdr:rowOff>159258</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4010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122682</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39827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19304</xdr:rowOff>
    </xdr:from>
    <xdr:to>
      <xdr:col>6</xdr:col>
      <xdr:colOff>38100</xdr:colOff>
      <xdr:row>81</xdr:row>
      <xdr:rowOff>120904</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079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70104</xdr:rowOff>
    </xdr:from>
    <xdr:to>
      <xdr:col>10</xdr:col>
      <xdr:colOff>114300</xdr:colOff>
      <xdr:row>81</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130300" y="139575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E00-000034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29735</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164609</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112031</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E00-000053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1" name="【公営住宅】&#10;一人当たり面積最大値テキスト">
          <a:extLst>
            <a:ext uri="{FF2B5EF4-FFF2-40B4-BE49-F238E27FC236}">
              <a16:creationId xmlns:a16="http://schemas.microsoft.com/office/drawing/2014/main" id="{00000000-0008-0000-0E00-000055010000}"/>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E00-000057010000}"/>
            </a:ext>
          </a:extLst>
        </xdr:cNvPr>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127726</xdr:rowOff>
    </xdr:from>
    <xdr:to>
      <xdr:col>55</xdr:col>
      <xdr:colOff>50800</xdr:colOff>
      <xdr:row>78</xdr:row>
      <xdr:rowOff>57876</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104267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80753</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E00-000063010000}"/>
            </a:ext>
          </a:extLst>
        </xdr:cNvPr>
        <xdr:cNvSpPr txBox="1"/>
      </xdr:nvSpPr>
      <xdr:spPr>
        <a:xfrm>
          <a:off x="10515600" y="132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108131</xdr:rowOff>
    </xdr:from>
    <xdr:to>
      <xdr:col>50</xdr:col>
      <xdr:colOff>165100</xdr:colOff>
      <xdr:row>78</xdr:row>
      <xdr:rowOff>38281</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9588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158931</xdr:rowOff>
    </xdr:from>
    <xdr:to>
      <xdr:col>55</xdr:col>
      <xdr:colOff>0</xdr:colOff>
      <xdr:row>78</xdr:row>
      <xdr:rowOff>7076</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9639300" y="133605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108131</xdr:rowOff>
    </xdr:from>
    <xdr:to>
      <xdr:col>46</xdr:col>
      <xdr:colOff>38100</xdr:colOff>
      <xdr:row>78</xdr:row>
      <xdr:rowOff>38281</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8699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158931</xdr:rowOff>
    </xdr:from>
    <xdr:to>
      <xdr:col>50</xdr:col>
      <xdr:colOff>114300</xdr:colOff>
      <xdr:row>77</xdr:row>
      <xdr:rowOff>158931</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8750300" y="1336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99968</xdr:rowOff>
    </xdr:from>
    <xdr:to>
      <xdr:col>41</xdr:col>
      <xdr:colOff>101600</xdr:colOff>
      <xdr:row>78</xdr:row>
      <xdr:rowOff>30118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7810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150768</xdr:rowOff>
    </xdr:from>
    <xdr:to>
      <xdr:col>45</xdr:col>
      <xdr:colOff>177800</xdr:colOff>
      <xdr:row>77</xdr:row>
      <xdr:rowOff>158931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861300" y="133524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77107</xdr:rowOff>
    </xdr:from>
    <xdr:to>
      <xdr:col>36</xdr:col>
      <xdr:colOff>165100</xdr:colOff>
      <xdr:row>78</xdr:row>
      <xdr:rowOff>7257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6921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127907</xdr:rowOff>
    </xdr:from>
    <xdr:to>
      <xdr:col>41</xdr:col>
      <xdr:colOff>50800</xdr:colOff>
      <xdr:row>77</xdr:row>
      <xdr:rowOff>150768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6972300" y="133295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4" name="n_1aveValue【公営住宅】&#10;一人当たり面積">
          <a:extLst>
            <a:ext uri="{FF2B5EF4-FFF2-40B4-BE49-F238E27FC236}">
              <a16:creationId xmlns:a16="http://schemas.microsoft.com/office/drawing/2014/main" id="{00000000-0008-0000-0E00-00006C010000}"/>
            </a:ext>
          </a:extLst>
        </xdr:cNvPr>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5" name="n_2aveValue【公営住宅】&#10;一人当たり面積">
          <a:extLst>
            <a:ext uri="{FF2B5EF4-FFF2-40B4-BE49-F238E27FC236}">
              <a16:creationId xmlns:a16="http://schemas.microsoft.com/office/drawing/2014/main" id="{00000000-0008-0000-0E00-00006D010000}"/>
            </a:ext>
          </a:extLst>
        </xdr:cNvPr>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6" name="n_3aveValue【公営住宅】&#10;一人当たり面積">
          <a:extLst>
            <a:ext uri="{FF2B5EF4-FFF2-40B4-BE49-F238E27FC236}">
              <a16:creationId xmlns:a16="http://schemas.microsoft.com/office/drawing/2014/main" id="{00000000-0008-0000-0E00-00006E010000}"/>
            </a:ext>
          </a:extLst>
        </xdr:cNvPr>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7" name="n_4aveValue【公営住宅】&#10;一人当たり面積">
          <a:extLst>
            <a:ext uri="{FF2B5EF4-FFF2-40B4-BE49-F238E27FC236}">
              <a16:creationId xmlns:a16="http://schemas.microsoft.com/office/drawing/2014/main" id="{00000000-0008-0000-0E00-00006F010000}"/>
            </a:ext>
          </a:extLst>
        </xdr:cNvPr>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54808</xdr:rowOff>
    </xdr:from>
    <xdr:ext cx="469744" cy="259045"/>
    <xdr:sp macro="" textlink="">
      <xdr:nvSpPr>
        <xdr:cNvPr id="368" name="n_1mainValue【公営住宅】&#10;一人当たり面積">
          <a:extLst>
            <a:ext uri="{FF2B5EF4-FFF2-40B4-BE49-F238E27FC236}">
              <a16:creationId xmlns:a16="http://schemas.microsoft.com/office/drawing/2014/main" id="{00000000-0008-0000-0E00-000070010000}"/>
            </a:ext>
          </a:extLst>
        </xdr:cNvPr>
        <xdr:cNvSpPr txBox="1"/>
      </xdr:nvSpPr>
      <xdr:spPr>
        <a:xfrm>
          <a:off x="9391727" y="13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54808</xdr:rowOff>
    </xdr:from>
    <xdr:ext cx="469744" cy="259045"/>
    <xdr:sp macro="" textlink="">
      <xdr:nvSpPr>
        <xdr:cNvPr id="369" name="n_2mainValue【公営住宅】&#10;一人当たり面積">
          <a:extLst>
            <a:ext uri="{FF2B5EF4-FFF2-40B4-BE49-F238E27FC236}">
              <a16:creationId xmlns:a16="http://schemas.microsoft.com/office/drawing/2014/main" id="{00000000-0008-0000-0E00-000071010000}"/>
            </a:ext>
          </a:extLst>
        </xdr:cNvPr>
        <xdr:cNvSpPr txBox="1"/>
      </xdr:nvSpPr>
      <xdr:spPr>
        <a:xfrm>
          <a:off x="8515427" y="13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46645</xdr:rowOff>
    </xdr:from>
    <xdr:ext cx="469744" cy="259045"/>
    <xdr:sp macro="" textlink="">
      <xdr:nvSpPr>
        <xdr:cNvPr id="370" name="n_3mainValue【公営住宅】&#10;一人当たり面積">
          <a:extLst>
            <a:ext uri="{FF2B5EF4-FFF2-40B4-BE49-F238E27FC236}">
              <a16:creationId xmlns:a16="http://schemas.microsoft.com/office/drawing/2014/main" id="{00000000-0008-0000-0E00-000072010000}"/>
            </a:ext>
          </a:extLst>
        </xdr:cNvPr>
        <xdr:cNvSpPr txBox="1"/>
      </xdr:nvSpPr>
      <xdr:spPr>
        <a:xfrm>
          <a:off x="7626427" y="13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23784</xdr:rowOff>
    </xdr:from>
    <xdr:ext cx="469744" cy="259045"/>
    <xdr:sp macro="" textlink="">
      <xdr:nvSpPr>
        <xdr:cNvPr id="371" name="n_4mainValue【公営住宅】&#10;一人当たり面積">
          <a:extLst>
            <a:ext uri="{FF2B5EF4-FFF2-40B4-BE49-F238E27FC236}">
              <a16:creationId xmlns:a16="http://schemas.microsoft.com/office/drawing/2014/main" id="{00000000-0008-0000-0E00-000073010000}"/>
            </a:ext>
          </a:extLst>
        </xdr:cNvPr>
        <xdr:cNvSpPr txBox="1"/>
      </xdr:nvSpPr>
      <xdr:spPr>
        <a:xfrm>
          <a:off x="67374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64589</xdr:rowOff>
    </xdr:from>
    <xdr:to>
      <xdr:col>81</xdr:col>
      <xdr:colOff>101600</xdr:colOff>
      <xdr:row>36</xdr:row>
      <xdr:rowOff>166189</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115389</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5481300" y="6179820"/>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170724</xdr:rowOff>
    </xdr:from>
    <xdr:to>
      <xdr:col>76</xdr:col>
      <xdr:colOff>165100</xdr:colOff>
      <xdr:row>36</xdr:row>
      <xdr:rowOff>100874</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115389</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2222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154396</xdr:rowOff>
    </xdr:from>
    <xdr:to>
      <xdr:col>72</xdr:col>
      <xdr:colOff>38100</xdr:colOff>
      <xdr:row>36</xdr:row>
      <xdr:rowOff>84546</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33746</xdr:rowOff>
    </xdr:from>
    <xdr:to>
      <xdr:col>76</xdr:col>
      <xdr:colOff>114300</xdr:colOff>
      <xdr:row>36</xdr:row>
      <xdr:rowOff>50074</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2059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43361</xdr:rowOff>
    </xdr:from>
    <xdr:to>
      <xdr:col>67</xdr:col>
      <xdr:colOff>101600</xdr:colOff>
      <xdr:row>35</xdr:row>
      <xdr:rowOff>144961</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94161</xdr:rowOff>
    </xdr:from>
    <xdr:to>
      <xdr:col>71</xdr:col>
      <xdr:colOff>177800</xdr:colOff>
      <xdr:row>36</xdr:row>
      <xdr:rowOff>33746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09491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11266</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117401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101073</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161488</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E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E00-000012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E00-000014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E00-000016020000}"/>
            </a:ext>
          </a:extLst>
        </xdr:cNvPr>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66947</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5481300" y="101171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59</xdr:row>
      <xdr:rowOff>66947</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4592300" y="100845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84909</xdr:rowOff>
    </xdr:from>
    <xdr:to>
      <xdr:col>76</xdr:col>
      <xdr:colOff>114300</xdr:colOff>
      <xdr:row>58</xdr:row>
      <xdr:rowOff>140426</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3703300" y="100290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xdr:rowOff>
    </xdr:from>
    <xdr:to>
      <xdr:col>67</xdr:col>
      <xdr:colOff>101600</xdr:colOff>
      <xdr:row>58</xdr:row>
      <xdr:rowOff>106317</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763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55517</xdr:rowOff>
    </xdr:from>
    <xdr:to>
      <xdr:col>71</xdr:col>
      <xdr:colOff>177800</xdr:colOff>
      <xdr:row>58</xdr:row>
      <xdr:rowOff>84909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814300" y="99996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122844</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45720</xdr:rowOff>
    </xdr:from>
    <xdr:to>
      <xdr:col>116</xdr:col>
      <xdr:colOff>114300</xdr:colOff>
      <xdr:row>60</xdr:row>
      <xdr:rowOff>147320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68597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88900</xdr:rowOff>
    </xdr:from>
    <xdr:to>
      <xdr:col>112</xdr:col>
      <xdr:colOff>38100</xdr:colOff>
      <xdr:row>61</xdr:row>
      <xdr:rowOff>19050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96520</xdr:rowOff>
    </xdr:from>
    <xdr:to>
      <xdr:col>116</xdr:col>
      <xdr:colOff>63500</xdr:colOff>
      <xdr:row>60</xdr:row>
      <xdr:rowOff>139700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3835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119380</xdr:rowOff>
    </xdr:from>
    <xdr:to>
      <xdr:col>107</xdr:col>
      <xdr:colOff>101600</xdr:colOff>
      <xdr:row>60</xdr:row>
      <xdr:rowOff>49530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2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170180</xdr:rowOff>
    </xdr:from>
    <xdr:to>
      <xdr:col>111</xdr:col>
      <xdr:colOff>177800</xdr:colOff>
      <xdr:row>60</xdr:row>
      <xdr:rowOff>139700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0434300" y="10285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127000</xdr:rowOff>
    </xdr:from>
    <xdr:to>
      <xdr:col>102</xdr:col>
      <xdr:colOff>165100</xdr:colOff>
      <xdr:row>60</xdr:row>
      <xdr:rowOff>57150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170180</xdr:rowOff>
    </xdr:from>
    <xdr:to>
      <xdr:col>107</xdr:col>
      <xdr:colOff>50800</xdr:colOff>
      <xdr:row>60</xdr:row>
      <xdr:rowOff>6350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285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39370</xdr:rowOff>
    </xdr:from>
    <xdr:to>
      <xdr:col>98</xdr:col>
      <xdr:colOff>38100</xdr:colOff>
      <xdr:row>60</xdr:row>
      <xdr:rowOff>140970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3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6350</xdr:rowOff>
    </xdr:from>
    <xdr:to>
      <xdr:col>102</xdr:col>
      <xdr:colOff>114300</xdr:colOff>
      <xdr:row>60</xdr:row>
      <xdr:rowOff>90170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2933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35577</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66057</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73677</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157497</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1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153036</xdr:rowOff>
    </xdr:from>
    <xdr:to>
      <xdr:col>85</xdr:col>
      <xdr:colOff>177800</xdr:colOff>
      <xdr:row>83</xdr:row>
      <xdr:rowOff>83186</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131463</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xdr:rowOff>
    </xdr:from>
    <xdr:to>
      <xdr:col>85</xdr:col>
      <xdr:colOff>127000</xdr:colOff>
      <xdr:row>83</xdr:row>
      <xdr:rowOff>32386</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2379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7620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207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148589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1503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21589</xdr:rowOff>
    </xdr:from>
    <xdr:to>
      <xdr:col>67</xdr:col>
      <xdr:colOff>101600</xdr:colOff>
      <xdr:row>82</xdr:row>
      <xdr:rowOff>123189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72389</xdr:rowOff>
    </xdr:from>
    <xdr:to>
      <xdr:col>71</xdr:col>
      <xdr:colOff>177800</xdr:colOff>
      <xdr:row>82</xdr:row>
      <xdr:rowOff>91439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4131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49547</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81</xdr:row>
      <xdr:rowOff>19050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0434300" y="13754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81</xdr:row>
      <xdr:rowOff>19050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383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114300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656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E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59" name="【公民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74692</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63576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137413</xdr:rowOff>
    </xdr:from>
    <xdr:to>
      <xdr:col>85</xdr:col>
      <xdr:colOff>177800</xdr:colOff>
      <xdr:row>104</xdr:row>
      <xdr:rowOff>67563</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6268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160290</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6357600" y="176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28194</xdr:rowOff>
    </xdr:from>
    <xdr:to>
      <xdr:col>85</xdr:col>
      <xdr:colOff>127000</xdr:colOff>
      <xdr:row>104</xdr:row>
      <xdr:rowOff>16763</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5481300" y="17687544"/>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4541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28194</xdr:rowOff>
    </xdr:from>
    <xdr:to>
      <xdr:col>81</xdr:col>
      <xdr:colOff>50800</xdr:colOff>
      <xdr:row>103</xdr:row>
      <xdr:rowOff>101346</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4592300" y="176875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167132</xdr:rowOff>
    </xdr:from>
    <xdr:to>
      <xdr:col>72</xdr:col>
      <xdr:colOff>38100</xdr:colOff>
      <xdr:row>103</xdr:row>
      <xdr:rowOff>97282</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3652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46482</xdr:rowOff>
    </xdr:from>
    <xdr:to>
      <xdr:col>76</xdr:col>
      <xdr:colOff>114300</xdr:colOff>
      <xdr:row>103</xdr:row>
      <xdr:rowOff>101346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3703300" y="177058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93980</xdr:rowOff>
    </xdr:from>
    <xdr:to>
      <xdr:col>67</xdr:col>
      <xdr:colOff>101600</xdr:colOff>
      <xdr:row>103</xdr:row>
      <xdr:rowOff>24130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276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144780</xdr:rowOff>
    </xdr:from>
    <xdr:to>
      <xdr:col>71</xdr:col>
      <xdr:colOff>177800</xdr:colOff>
      <xdr:row>103</xdr:row>
      <xdr:rowOff>46482</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814300" y="17632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108983</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95521</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168673</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113809</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40657</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105</xdr:row>
      <xdr:rowOff>57150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1323300" y="178384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105</xdr:row>
      <xdr:rowOff>57150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0434300" y="17830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113030</xdr:rowOff>
    </xdr:from>
    <xdr:to>
      <xdr:col>102</xdr:col>
      <xdr:colOff>165100</xdr:colOff>
      <xdr:row>104</xdr:row>
      <xdr:rowOff>43180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163830</xdr:rowOff>
    </xdr:from>
    <xdr:to>
      <xdr:col>107</xdr:col>
      <xdr:colOff>50800</xdr:colOff>
      <xdr:row>104</xdr:row>
      <xdr:rowOff>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9545300" y="17823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163830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8656300" y="17815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59707</xdr:rowOff>
    </xdr:from>
    <xdr:ext cx="469744" cy="259045"/>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4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くなっている施設は、橋りょう・トンネル、公営住宅、児童館であり、低くなっている施設は認定こども園・幼稚園・保育所、学校施設、公民館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から有形固定資産減価償却率、一人当たり有形固定資産（償却資産）額ともに大幅に上昇しているが、これは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の固定資産台帳更新時に精査した結果であり、今後は有形固定資産減価償却率を鑑みながら必要な改修等の投資を行っていく。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については、有形固定資産減価償却率が減少しているが、義務教育学校施設整備事業による新校舎等の整備によるものであり、他の学校施設についても今後とも必要な維持補修を行うなどして、施設の適正管理に努める。公営住宅については、一人当たり面積が類似団体内で最大となっている。今後実施予定の大島市営住宅建替え事業等により市内公営住宅の集約を進める予定であることから、将来的に有形固定資産減価償却率及び一人当たり面積が低下する見込みである。認定こども園・幼稚園・保育所については、藪塚本町認定こども園の建設、新田第一保育園の民間移譲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から有形固定資産減価償却率が大きく低下している。また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からの民間移譲に向けて生品幼稚園と綿打幼稚園の大規模改修を行ったため、有形固定資産減価償却率が低下している。残る園については今後も継続的な維持補修に努める。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224,217
212,210
175.54
111,385,525
108,274,265
2,192,346
44,946,931
60,586,744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152944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525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108857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100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66403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113574</xdr:rowOff>
    </xdr:from>
    <xdr:to>
      <xdr:col>6</xdr:col>
      <xdr:colOff>38100</xdr:colOff>
      <xdr:row>37</xdr:row>
      <xdr:rowOff>43724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164374</xdr:rowOff>
    </xdr:from>
    <xdr:to>
      <xdr:col>10</xdr:col>
      <xdr:colOff>114300</xdr:colOff>
      <xdr:row>37</xdr:row>
      <xdr:rowOff>32113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365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60251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121920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xdr:rowOff>
    </xdr:from>
    <xdr:to>
      <xdr:col>20</xdr:col>
      <xdr:colOff>38100</xdr:colOff>
      <xdr:row>61</xdr:row>
      <xdr:rowOff>113665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62865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1043368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62865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775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19050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43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53975</xdr:rowOff>
    </xdr:from>
    <xdr:to>
      <xdr:col>6</xdr:col>
      <xdr:colOff>38100</xdr:colOff>
      <xdr:row>60</xdr:row>
      <xdr:rowOff>155575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104775</xdr:rowOff>
    </xdr:from>
    <xdr:to>
      <xdr:col>10</xdr:col>
      <xdr:colOff>114300</xdr:colOff>
      <xdr:row>60</xdr:row>
      <xdr:rowOff>148590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917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104792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146702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45720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63</xdr:row>
      <xdr:rowOff>102870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6756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52070</xdr:rowOff>
    </xdr:from>
    <xdr:to>
      <xdr:col>36</xdr:col>
      <xdr:colOff>165100</xdr:colOff>
      <xdr:row>63</xdr:row>
      <xdr:rowOff>153670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102870</xdr:rowOff>
    </xdr:from>
    <xdr:to>
      <xdr:col>41</xdr:col>
      <xdr:colOff>50800</xdr:colOff>
      <xdr:row>63</xdr:row>
      <xdr:rowOff>102870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144797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80011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0512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163830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9636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128270</xdr:rowOff>
    </xdr:from>
    <xdr:to>
      <xdr:col>10</xdr:col>
      <xdr:colOff>165100</xdr:colOff>
      <xdr:row>81</xdr:row>
      <xdr:rowOff>58420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xdr:rowOff>
    </xdr:from>
    <xdr:to>
      <xdr:col>15</xdr:col>
      <xdr:colOff>50800</xdr:colOff>
      <xdr:row>81</xdr:row>
      <xdr:rowOff>76200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8950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81</xdr:row>
      <xdr:rowOff>7620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799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74947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9071</xdr:rowOff>
    </xdr:from>
    <xdr:to>
      <xdr:col>55</xdr:col>
      <xdr:colOff>50800</xdr:colOff>
      <xdr:row>82</xdr:row>
      <xdr:rowOff>110671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31948</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9071</xdr:rowOff>
    </xdr:from>
    <xdr:to>
      <xdr:col>50</xdr:col>
      <xdr:colOff>165100</xdr:colOff>
      <xdr:row>82</xdr:row>
      <xdr:rowOff>110671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59871</xdr:rowOff>
    </xdr:from>
    <xdr:to>
      <xdr:col>55</xdr:col>
      <xdr:colOff>0</xdr:colOff>
      <xdr:row>82</xdr:row>
      <xdr:rowOff>59871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118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9071</xdr:rowOff>
    </xdr:from>
    <xdr:to>
      <xdr:col>46</xdr:col>
      <xdr:colOff>38100</xdr:colOff>
      <xdr:row>82</xdr:row>
      <xdr:rowOff>110671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59871</xdr:rowOff>
    </xdr:from>
    <xdr:to>
      <xdr:col>50</xdr:col>
      <xdr:colOff>114300</xdr:colOff>
      <xdr:row>82</xdr:row>
      <xdr:rowOff>59871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118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169636</xdr:rowOff>
    </xdr:from>
    <xdr:to>
      <xdr:col>41</xdr:col>
      <xdr:colOff>101600</xdr:colOff>
      <xdr:row>82</xdr:row>
      <xdr:rowOff>99786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48986</xdr:rowOff>
    </xdr:from>
    <xdr:to>
      <xdr:col>45</xdr:col>
      <xdr:colOff>177800</xdr:colOff>
      <xdr:row>82</xdr:row>
      <xdr:rowOff>59871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107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169636</xdr:rowOff>
    </xdr:from>
    <xdr:to>
      <xdr:col>36</xdr:col>
      <xdr:colOff>165100</xdr:colOff>
      <xdr:row>82</xdr:row>
      <xdr:rowOff>99786</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48986</xdr:rowOff>
    </xdr:from>
    <xdr:to>
      <xdr:col>41</xdr:col>
      <xdr:colOff>50800</xdr:colOff>
      <xdr:row>82</xdr:row>
      <xdr:rowOff>48986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107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127198</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127198</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116313</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116313</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90714</xdr:rowOff>
    </xdr:from>
    <xdr:to>
      <xdr:col>24</xdr:col>
      <xdr:colOff>114300</xdr:colOff>
      <xdr:row>103</xdr:row>
      <xdr:rowOff>20864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113591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46627</xdr:rowOff>
    </xdr:from>
    <xdr:to>
      <xdr:col>20</xdr:col>
      <xdr:colOff>38100</xdr:colOff>
      <xdr:row>102</xdr:row>
      <xdr:rowOff>148227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97427</xdr:rowOff>
    </xdr:from>
    <xdr:to>
      <xdr:col>24</xdr:col>
      <xdr:colOff>63500</xdr:colOff>
      <xdr:row>102</xdr:row>
      <xdr:rowOff>141514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58532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164193</xdr:rowOff>
    </xdr:from>
    <xdr:to>
      <xdr:col>15</xdr:col>
      <xdr:colOff>101600</xdr:colOff>
      <xdr:row>102</xdr:row>
      <xdr:rowOff>94343</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43543</xdr:rowOff>
    </xdr:from>
    <xdr:to>
      <xdr:col>19</xdr:col>
      <xdr:colOff>177800</xdr:colOff>
      <xdr:row>102</xdr:row>
      <xdr:rowOff>97427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5314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110308</xdr:rowOff>
    </xdr:from>
    <xdr:to>
      <xdr:col>10</xdr:col>
      <xdr:colOff>165100</xdr:colOff>
      <xdr:row>102</xdr:row>
      <xdr:rowOff>40458</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161108</xdr:rowOff>
    </xdr:from>
    <xdr:to>
      <xdr:col>15</xdr:col>
      <xdr:colOff>50800</xdr:colOff>
      <xdr:row>102</xdr:row>
      <xdr:rowOff>43543</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47755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56424</xdr:rowOff>
    </xdr:from>
    <xdr:to>
      <xdr:col>6</xdr:col>
      <xdr:colOff>38100</xdr:colOff>
      <xdr:row>101</xdr:row>
      <xdr:rowOff>158024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107224</xdr:rowOff>
    </xdr:from>
    <xdr:to>
      <xdr:col>10</xdr:col>
      <xdr:colOff>114300</xdr:colOff>
      <xdr:row>101</xdr:row>
      <xdr:rowOff>161108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4236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164754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110870</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56985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3101</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116857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9639300" y="1795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121920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121920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121920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xdr:rowOff>
    </xdr:from>
    <xdr:to>
      <xdr:col>85</xdr:col>
      <xdr:colOff>177800</xdr:colOff>
      <xdr:row>33</xdr:row>
      <xdr:rowOff>102235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125112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51435</xdr:rowOff>
    </xdr:from>
    <xdr:to>
      <xdr:col>85</xdr:col>
      <xdr:colOff>127000</xdr:colOff>
      <xdr:row>38</xdr:row>
      <xdr:rowOff>60960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5481300" y="5709285"/>
          <a:ext cx="838200"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60960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522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116205</xdr:rowOff>
    </xdr:from>
    <xdr:to>
      <xdr:col>76</xdr:col>
      <xdr:colOff>114300</xdr:colOff>
      <xdr:row>38</xdr:row>
      <xdr:rowOff>7620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4598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59055</xdr:rowOff>
    </xdr:from>
    <xdr:to>
      <xdr:col>71</xdr:col>
      <xdr:colOff>177800</xdr:colOff>
      <xdr:row>37</xdr:row>
      <xdr:rowOff>116205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4027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139700</xdr:rowOff>
    </xdr:from>
    <xdr:to>
      <xdr:col>116</xdr:col>
      <xdr:colOff>114300</xdr:colOff>
      <xdr:row>34</xdr:row>
      <xdr:rowOff>69850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162577</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564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87757</xdr:rowOff>
    </xdr:from>
    <xdr:to>
      <xdr:col>112</xdr:col>
      <xdr:colOff>38100</xdr:colOff>
      <xdr:row>40</xdr:row>
      <xdr:rowOff>17907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7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19050</xdr:rowOff>
    </xdr:from>
    <xdr:to>
      <xdr:col>116</xdr:col>
      <xdr:colOff>63500</xdr:colOff>
      <xdr:row>39</xdr:row>
      <xdr:rowOff>138557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5848350"/>
          <a:ext cx="838200" cy="97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95097</xdr:rowOff>
    </xdr:from>
    <xdr:to>
      <xdr:col>107</xdr:col>
      <xdr:colOff>101600</xdr:colOff>
      <xdr:row>40</xdr:row>
      <xdr:rowOff>25247</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138557</xdr:rowOff>
    </xdr:from>
    <xdr:to>
      <xdr:col>111</xdr:col>
      <xdr:colOff>177800</xdr:colOff>
      <xdr:row>39</xdr:row>
      <xdr:rowOff>145897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825107"/>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89433</xdr:rowOff>
    </xdr:from>
    <xdr:to>
      <xdr:col>102</xdr:col>
      <xdr:colOff>165100</xdr:colOff>
      <xdr:row>40</xdr:row>
      <xdr:rowOff>19583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7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140233</xdr:rowOff>
    </xdr:from>
    <xdr:to>
      <xdr:col>107</xdr:col>
      <xdr:colOff>50800</xdr:colOff>
      <xdr:row>39</xdr:row>
      <xdr:rowOff>145897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682678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63424</xdr:rowOff>
    </xdr:from>
    <xdr:to>
      <xdr:col>98</xdr:col>
      <xdr:colOff>38100</xdr:colOff>
      <xdr:row>39</xdr:row>
      <xdr:rowOff>165024</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7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114224</xdr:rowOff>
    </xdr:from>
    <xdr:to>
      <xdr:col>102</xdr:col>
      <xdr:colOff>114300</xdr:colOff>
      <xdr:row>39</xdr:row>
      <xdr:rowOff>140233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656300" y="6800774"/>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9034</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68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16374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10710</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68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156151</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68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111523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139446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98298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145796</xdr:rowOff>
    </xdr:from>
    <xdr:to>
      <xdr:col>76</xdr:col>
      <xdr:colOff>165100</xdr:colOff>
      <xdr:row>57</xdr:row>
      <xdr:rowOff>75946</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25146</xdr:rowOff>
    </xdr:from>
    <xdr:to>
      <xdr:col>81</xdr:col>
      <xdr:colOff>50800</xdr:colOff>
      <xdr:row>57</xdr:row>
      <xdr:rowOff>57150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9797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104648</xdr:rowOff>
    </xdr:from>
    <xdr:to>
      <xdr:col>72</xdr:col>
      <xdr:colOff>38100</xdr:colOff>
      <xdr:row>57</xdr:row>
      <xdr:rowOff>34798</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155448</xdr:rowOff>
    </xdr:from>
    <xdr:to>
      <xdr:col>76</xdr:col>
      <xdr:colOff>114300</xdr:colOff>
      <xdr:row>57</xdr:row>
      <xdr:rowOff>25146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9756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47498</xdr:rowOff>
    </xdr:from>
    <xdr:to>
      <xdr:col>67</xdr:col>
      <xdr:colOff>101600</xdr:colOff>
      <xdr:row>56</xdr:row>
      <xdr:rowOff>149098</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98298</xdr:rowOff>
    </xdr:from>
    <xdr:to>
      <xdr:col>71</xdr:col>
      <xdr:colOff>177800</xdr:colOff>
      <xdr:row>56</xdr:row>
      <xdr:rowOff>155448</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96994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92473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51325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165625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73478</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18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22678</xdr:rowOff>
    </xdr:from>
    <xdr:to>
      <xdr:col>98</xdr:col>
      <xdr:colOff>38100</xdr:colOff>
      <xdr:row>59</xdr:row>
      <xdr:rowOff>124278</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73478</xdr:rowOff>
    </xdr:from>
    <xdr:to>
      <xdr:col>102</xdr:col>
      <xdr:colOff>114300</xdr:colOff>
      <xdr:row>59</xdr:row>
      <xdr:rowOff>73478</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140805</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106172</xdr:rowOff>
    </xdr:from>
    <xdr:to>
      <xdr:col>85</xdr:col>
      <xdr:colOff>177800</xdr:colOff>
      <xdr:row>83</xdr:row>
      <xdr:rowOff>36322</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129049</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401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156972</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415415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xdr:rowOff>
    </xdr:from>
    <xdr:to>
      <xdr:col>76</xdr:col>
      <xdr:colOff>165100</xdr:colOff>
      <xdr:row>82</xdr:row>
      <xdr:rowOff>114046</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63246</xdr:rowOff>
    </xdr:from>
    <xdr:to>
      <xdr:col>81</xdr:col>
      <xdr:colOff>50800</xdr:colOff>
      <xdr:row>82</xdr:row>
      <xdr:rowOff>95250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41221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131318</xdr:rowOff>
    </xdr:from>
    <xdr:to>
      <xdr:col>72</xdr:col>
      <xdr:colOff>38100</xdr:colOff>
      <xdr:row>82</xdr:row>
      <xdr:rowOff>61468</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xdr:rowOff>
    </xdr:from>
    <xdr:to>
      <xdr:col>76</xdr:col>
      <xdr:colOff>114300</xdr:colOff>
      <xdr:row>82</xdr:row>
      <xdr:rowOff>63246</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40695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74168</xdr:rowOff>
    </xdr:from>
    <xdr:to>
      <xdr:col>67</xdr:col>
      <xdr:colOff>101600</xdr:colOff>
      <xdr:row>82</xdr:row>
      <xdr:rowOff>4318</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124968</xdr:rowOff>
    </xdr:from>
    <xdr:to>
      <xdr:col>71</xdr:col>
      <xdr:colOff>177800</xdr:colOff>
      <xdr:row>82</xdr:row>
      <xdr:rowOff>10668</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40124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130573</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84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77995</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82550</xdr:rowOff>
    </xdr:from>
    <xdr:to>
      <xdr:col>112</xdr:col>
      <xdr:colOff>38100</xdr:colOff>
      <xdr:row>79</xdr:row>
      <xdr:rowOff>12700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133350</xdr:rowOff>
    </xdr:from>
    <xdr:to>
      <xdr:col>116</xdr:col>
      <xdr:colOff>63500</xdr:colOff>
      <xdr:row>78</xdr:row>
      <xdr:rowOff>152400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3506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133350</xdr:rowOff>
    </xdr:from>
    <xdr:to>
      <xdr:col>111</xdr:col>
      <xdr:colOff>177800</xdr:colOff>
      <xdr:row>78</xdr:row>
      <xdr:rowOff>152400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0434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82550</xdr:rowOff>
    </xdr:from>
    <xdr:to>
      <xdr:col>102</xdr:col>
      <xdr:colOff>165100</xdr:colOff>
      <xdr:row>79</xdr:row>
      <xdr:rowOff>12700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133350</xdr:rowOff>
    </xdr:from>
    <xdr:to>
      <xdr:col>107</xdr:col>
      <xdr:colOff>50800</xdr:colOff>
      <xdr:row>78</xdr:row>
      <xdr:rowOff>152400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82550</xdr:rowOff>
    </xdr:from>
    <xdr:to>
      <xdr:col>98</xdr:col>
      <xdr:colOff>38100</xdr:colOff>
      <xdr:row>79</xdr:row>
      <xdr:rowOff>12700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133350</xdr:rowOff>
    </xdr:from>
    <xdr:to>
      <xdr:col>102</xdr:col>
      <xdr:colOff>114300</xdr:colOff>
      <xdr:row>78</xdr:row>
      <xdr:rowOff>133350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3506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29227</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29227</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29227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154939</xdr:rowOff>
    </xdr:from>
    <xdr:to>
      <xdr:col>85</xdr:col>
      <xdr:colOff>177800</xdr:colOff>
      <xdr:row>103</xdr:row>
      <xdr:rowOff>85089</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6366</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34289</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481300" y="17659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82550</xdr:rowOff>
    </xdr:from>
    <xdr:to>
      <xdr:col>76</xdr:col>
      <xdr:colOff>165100</xdr:colOff>
      <xdr:row>103</xdr:row>
      <xdr:rowOff>12700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103</xdr:row>
      <xdr:rowOff>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4592300" y="1762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52070</xdr:rowOff>
    </xdr:from>
    <xdr:to>
      <xdr:col>72</xdr:col>
      <xdr:colOff>38100</xdr:colOff>
      <xdr:row>102</xdr:row>
      <xdr:rowOff>153670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102870</xdr:rowOff>
    </xdr:from>
    <xdr:to>
      <xdr:col>76</xdr:col>
      <xdr:colOff>114300</xdr:colOff>
      <xdr:row>102</xdr:row>
      <xdr:rowOff>133350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703300" y="17590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xdr:rowOff>
    </xdr:from>
    <xdr:to>
      <xdr:col>67</xdr:col>
      <xdr:colOff>101600</xdr:colOff>
      <xdr:row>102</xdr:row>
      <xdr:rowOff>115570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102</xdr:row>
      <xdr:rowOff>102870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7552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102888</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67327</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29227</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170197</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57150</xdr:rowOff>
    </xdr:from>
    <xdr:to>
      <xdr:col>116</xdr:col>
      <xdr:colOff>63500</xdr:colOff>
      <xdr:row>104</xdr:row>
      <xdr:rowOff>57150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21323300" y="17887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57150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xdr:rowOff>
    </xdr:from>
    <xdr:to>
      <xdr:col>102</xdr:col>
      <xdr:colOff>165100</xdr:colOff>
      <xdr:row>104</xdr:row>
      <xdr:rowOff>107950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57150</xdr:rowOff>
    </xdr:from>
    <xdr:to>
      <xdr:col>107</xdr:col>
      <xdr:colOff>50800</xdr:colOff>
      <xdr:row>104</xdr:row>
      <xdr:rowOff>57150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xdr:rowOff>
    </xdr:from>
    <xdr:to>
      <xdr:col>98</xdr:col>
      <xdr:colOff>38100</xdr:colOff>
      <xdr:row>104</xdr:row>
      <xdr:rowOff>107950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57150</xdr:rowOff>
    </xdr:from>
    <xdr:to>
      <xdr:col>102</xdr:col>
      <xdr:colOff>114300</xdr:colOff>
      <xdr:row>104</xdr:row>
      <xdr:rowOff>57150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18656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124477</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124477</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と比較して特に有形固定資産減価償却率が高くなっている施設は、体育館・プールであり、特に低くなっている施設は、市民会館、一般廃棄物処理施設、保健センター・保健所、消防施設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体育館・プールについては、老朽化した尾島体育館の建替え工事を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から行っているほか、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から（仮称）市民体育館建設事業を開始しているため、今後は有形固定資産減価償却率の低下が見込まれる。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市民会館については、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に完成した新市民会館により、有形固定資産減価償却率は低く、一人当たり面積は広くなっている。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に太田市外三町広域清掃組合にて新たな清掃センターを建設したため、有形固定資産減価償却率の低下及び、一人当たり有形固定資産（償却資産）額が増加した。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224,217
212,210
175.54
111,385,525
108,274,265
2,192,346
44,946,931
60,586,744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分子にあたる基準財政収入額について、市民税法人の大幅減（△３９．８億円）に伴い、全体では２１．２億円の減となった。一方、分母にあたる基準財政需要額は、個別経費は増となっていたが、臨時財政対策債発行可能額の大幅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latin typeface="ＭＳ ゴシック" panose="020B0609070205080204" pitchFamily="49" charset="-128"/>
              <a:ea typeface="ＭＳ ゴシック" panose="020B0609070205080204" pitchFamily="49" charset="-128"/>
            </a:rPr>
            <a:t>の影響を受け、前年度から１３．３億円の減となった。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そのため、単年度財政力指数は０．９８、３か年平均において０．９９となり、全国平均、県平均を上回っているものの若干の悪化となった。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今後も自主財源の更なる確保及び経常経費等の削減に努め、財政基盤の強化に努める。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156210</xdr:rowOff>
    </xdr:from>
    <xdr:to>
      <xdr:col>23</xdr:col>
      <xdr:colOff>133350</xdr:colOff>
      <xdr:row>39</xdr:row>
      <xdr:rowOff>81280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6713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132080</xdr:rowOff>
    </xdr:from>
    <xdr:to>
      <xdr:col>19</xdr:col>
      <xdr:colOff>133350</xdr:colOff>
      <xdr:row>38</xdr:row>
      <xdr:rowOff>156210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132080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83820</xdr:rowOff>
    </xdr:from>
    <xdr:to>
      <xdr:col>11</xdr:col>
      <xdr:colOff>31750</xdr:colOff>
      <xdr:row>39</xdr:row>
      <xdr:rowOff>33020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5989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105410</xdr:rowOff>
    </xdr:from>
    <xdr:to>
      <xdr:col>19</xdr:col>
      <xdr:colOff>184150</xdr:colOff>
      <xdr:row>39</xdr:row>
      <xdr:rowOff>35560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45737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81280</xdr:rowOff>
    </xdr:from>
    <xdr:to>
      <xdr:col>15</xdr:col>
      <xdr:colOff>133350</xdr:colOff>
      <xdr:row>39</xdr:row>
      <xdr:rowOff>11430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21607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153670</xdr:rowOff>
    </xdr:from>
    <xdr:to>
      <xdr:col>7</xdr:col>
      <xdr:colOff>31750</xdr:colOff>
      <xdr:row>39</xdr:row>
      <xdr:rowOff>83820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93997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母にあたる経常一般財源収入については、市民税法人が大幅減（△１６．９億円）となったものの、地方消費税交付金の増（８．９億円）及び臨時財政対策債の増（１９．５億円）により全体で２１．４億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分子にあたる経常経費充当一般財源については、コロナ禍における事業規模の縮小等に伴う物件費の減（△１６．５億円）、同じくコロナ禍の受診控えによる福祉医療費助成金の大幅減をはじめとした扶助費の減（△５．７億円）等により、全体では前年度から８．７億円の減となったことで、経常収支比率が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今後も自主財源の更なる確保及び事業見直しによる経常経費の削減に努める。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66</xdr:row>
      <xdr:rowOff>28257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963910"/>
          <a:ext cx="8382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23813</xdr:rowOff>
    </xdr:from>
    <xdr:to>
      <xdr:col>19</xdr:col>
      <xdr:colOff>133350</xdr:colOff>
      <xdr:row>66</xdr:row>
      <xdr:rowOff>28257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825163"/>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64</xdr:row>
      <xdr:rowOff>51435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825163"/>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64</xdr:row>
      <xdr:rowOff>51435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577830"/>
          <a:ext cx="8890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148907</xdr:rowOff>
    </xdr:from>
    <xdr:to>
      <xdr:col>19</xdr:col>
      <xdr:colOff>184150</xdr:colOff>
      <xdr:row>66</xdr:row>
      <xdr:rowOff>79057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63834</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3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分母にあたる人口については、前年度比較で△１９８人（増減△０．１％）であることから大きな要因とはいえない。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分子にあたる人件費・物件費・維持補修費については、物件費はコロナ禍の影響で減少したが、人件費は自治法改正により物件費計上していた臨時職員人件費が会計年度任用職員人件費として新たに計上されたことに伴う増及び特別定額給付金事務等に係る臨時的な増となった。結果、全体では前年度から</a:t>
          </a:r>
          <a:r>
            <a:rPr kumimoji="1" lang="ja-JP" altLang="en-US" sz="1200">
              <a:solidFill>
                <a:srgbClr val="FF0000"/>
              </a:solidFill>
              <a:latin typeface="ＭＳ Ｐゴシック" panose="020B0600070205080204" pitchFamily="50" charset="-128"/>
              <a:ea typeface="ＭＳ Ｐゴシック" panose="020B0600070205080204" pitchFamily="50" charset="-128"/>
            </a:rPr>
            <a:t>４．５</a:t>
          </a:r>
          <a:r>
            <a:rPr kumimoji="1" lang="ja-JP" altLang="en-US" sz="1200">
              <a:latin typeface="ＭＳ Ｐゴシック" panose="020B0600070205080204" pitchFamily="50" charset="-128"/>
              <a:ea typeface="ＭＳ Ｐゴシック" panose="020B0600070205080204" pitchFamily="50" charset="-128"/>
            </a:rPr>
            <a:t>億円の増となり、若干の悪化となった。今後も適正な人件費を確保しつつ、物件費のコスト削減を図りたい。</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34568</xdr:rowOff>
    </xdr:from>
    <xdr:to>
      <xdr:col>23</xdr:col>
      <xdr:colOff>133350</xdr:colOff>
      <xdr:row>83</xdr:row>
      <xdr:rowOff>66314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4918"/>
          <a:ext cx="838200" cy="3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158663</xdr:rowOff>
    </xdr:from>
    <xdr:to>
      <xdr:col>19</xdr:col>
      <xdr:colOff>133350</xdr:colOff>
      <xdr:row>83</xdr:row>
      <xdr:rowOff>34568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17563"/>
          <a:ext cx="889000" cy="4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150625</xdr:rowOff>
    </xdr:from>
    <xdr:to>
      <xdr:col>15</xdr:col>
      <xdr:colOff>82550</xdr:colOff>
      <xdr:row>82</xdr:row>
      <xdr:rowOff>158663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9525"/>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139480</xdr:rowOff>
    </xdr:from>
    <xdr:to>
      <xdr:col>11</xdr:col>
      <xdr:colOff>31750</xdr:colOff>
      <xdr:row>82</xdr:row>
      <xdr:rowOff>150625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8380"/>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15514</xdr:rowOff>
    </xdr:from>
    <xdr:to>
      <xdr:col>23</xdr:col>
      <xdr:colOff>184150</xdr:colOff>
      <xdr:row>83</xdr:row>
      <xdr:rowOff>117114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159041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1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155218</xdr:rowOff>
    </xdr:from>
    <xdr:to>
      <xdr:col>19</xdr:col>
      <xdr:colOff>184150</xdr:colOff>
      <xdr:row>83</xdr:row>
      <xdr:rowOff>85368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70145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0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107863</xdr:rowOff>
    </xdr:from>
    <xdr:to>
      <xdr:col>15</xdr:col>
      <xdr:colOff>133350</xdr:colOff>
      <xdr:row>83</xdr:row>
      <xdr:rowOff>38013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22790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5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99825</xdr:rowOff>
    </xdr:from>
    <xdr:to>
      <xdr:col>11</xdr:col>
      <xdr:colOff>82550</xdr:colOff>
      <xdr:row>83</xdr:row>
      <xdr:rowOff>29975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4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88680</xdr:rowOff>
    </xdr:from>
    <xdr:to>
      <xdr:col>7</xdr:col>
      <xdr:colOff>31750</xdr:colOff>
      <xdr:row>83</xdr:row>
      <xdr:rowOff>18830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昨年度より０．１の減となり若干改善したが、依然全国平均及び県平均を上回っている。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合併による給与格差の是正を行ったことが主な要因となり、今まで１００を超えてきたが、令和２年度に初めて１００を切った。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今後も給与の適正化を図り、引き続き縮減に努めたい。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848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昨年度より０．０６人の増となり悪化となったが、全国平均及び県平均は下回っている。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１８年度から職員定員適正化計画において、１０年間で４００人の職員削減を掲げ目標達成したことで大幅な職員数の削減が行われたが、昨今の業務内容の複雑化・煩雑化に伴い、職員一人あたりの負担が大きくなり、職場環境の見直しが必要となってきたことから職員数は微増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今後も組織機構の見直し及び適正な人員配置を実施し、適正な定員管理を行っていく。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142029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0489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117898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28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105833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9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129963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9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91229</xdr:rowOff>
    </xdr:from>
    <xdr:to>
      <xdr:col>81</xdr:col>
      <xdr:colOff>95250</xdr:colOff>
      <xdr:row>61</xdr:row>
      <xdr:rowOff>21379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107756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分母は標準財政規模の減及び基準財政需要額算入元利償還金額の増により全体で７．５億円の減となった。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分子は元利償還金は増加しているが基準財政需要額算入元利償還金額の増等により分子全体で１．２億円の減となった。そのため単年度実質公債費比率５．２％、３か年平均においては前年同率の５．４％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今後、リサイクルプラザの元金償還開始及び数年後の大型建設事業元金償還が開始されることにより実質公債費比率の悪化が予想されるため、交付税措置対象起債の積極的な活用を検討していきたい。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58965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81945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81945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42</xdr:row>
      <xdr:rowOff>2419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999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分母の一部にあたる標準税収入額３１．５億円の大幅減が影響し、分母全体では７．５億円の減となっている。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分子の一部にあたる将来負担額（組合等負担等見込額）が、ごみ焼却施設建設に伴う起債残額の増に伴い８３億円の大幅増。また、充当可能基金である財政調整基金及び減債基金等の１０．３億円減により分子全体で前年度から８３．４億円の増となったことにより、将来負担比率の悪化につなが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今後、複数の大型建設事業による起債発行額の増が見込まれるが、償還元金を超えない市債の発行を堅持し、将来負担比率の抑制に努めたい。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98002</xdr:rowOff>
    </xdr:from>
    <xdr:to>
      <xdr:col>81</xdr:col>
      <xdr:colOff>44450</xdr:colOff>
      <xdr:row>19</xdr:row>
      <xdr:rowOff>20003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841202"/>
          <a:ext cx="838200" cy="4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98002</xdr:rowOff>
    </xdr:from>
    <xdr:to>
      <xdr:col>77</xdr:col>
      <xdr:colOff>44450</xdr:colOff>
      <xdr:row>17</xdr:row>
      <xdr:rowOff>163830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41202"/>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163830</xdr:rowOff>
    </xdr:from>
    <xdr:to>
      <xdr:col>72</xdr:col>
      <xdr:colOff>203200</xdr:colOff>
      <xdr:row>18</xdr:row>
      <xdr:rowOff>125095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7848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125095</xdr:rowOff>
    </xdr:from>
    <xdr:to>
      <xdr:col>68</xdr:col>
      <xdr:colOff>152400</xdr:colOff>
      <xdr:row>19</xdr:row>
      <xdr:rowOff>130598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1119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140652</xdr:rowOff>
    </xdr:from>
    <xdr:to>
      <xdr:col>81</xdr:col>
      <xdr:colOff>95250</xdr:colOff>
      <xdr:row>19</xdr:row>
      <xdr:rowOff>70803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26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112730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9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47202</xdr:rowOff>
    </xdr:from>
    <xdr:to>
      <xdr:col>77</xdr:col>
      <xdr:colOff>95250</xdr:colOff>
      <xdr:row>16</xdr:row>
      <xdr:rowOff>148802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133579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74295</xdr:rowOff>
    </xdr:from>
    <xdr:to>
      <xdr:col>68</xdr:col>
      <xdr:colOff>203200</xdr:colOff>
      <xdr:row>19</xdr:row>
      <xdr:rowOff>4445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160672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79798</xdr:rowOff>
    </xdr:from>
    <xdr:to>
      <xdr:col>64</xdr:col>
      <xdr:colOff>152400</xdr:colOff>
      <xdr:row>20</xdr:row>
      <xdr:rowOff>9948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166175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224,217
212,210
175.54
111,385,525
108,274,265
2,192,346
44,946,931
60,586,744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自治法改正により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計上していた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員人件費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を新たに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会計年度任用職員人件費として計上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たことに伴う増が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り、１．８ポイントの悪化となった。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しかしながら、令和２年度の物件費からの移行分を除けば、過去５年間をみると経常経費人件費は年々減少している。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今後も働き方改革の着実な実践並びに会計年度任用職員制度の適正な管理・運用に努めたい。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38100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67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35</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6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35</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158750</xdr:rowOff>
    </xdr:from>
    <xdr:to>
      <xdr:col>15</xdr:col>
      <xdr:colOff>149225</xdr:colOff>
      <xdr:row>34</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地方自治法改正により今まで物件費に計上していた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職員人件費を新たに会計年度任用職員人件費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として移行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計上したことに伴う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減及び</a:t>
          </a:r>
          <a:r>
            <a:rPr kumimoji="1" lang="ja-JP" altLang="en-US" sz="1100">
              <a:latin typeface="ＭＳ ゴシック" panose="020B0609070205080204" pitchFamily="49" charset="-128"/>
              <a:ea typeface="ＭＳ ゴシック" panose="020B0609070205080204" pitchFamily="49" charset="-128"/>
            </a:rPr>
            <a:t>コロナ禍における事業の中止・縮小等により、前年度と比べ１６．５億円の減となった。そのため、前年度と比較し４．６ポイント改善した。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今後も公共施設の維持管理を含めた事業の見直し及び委託料を主とする既存事業の見直しによりコスト削減を図るなど、経費の抑制に努めていく。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57150</xdr:rowOff>
    </xdr:from>
    <xdr:to>
      <xdr:col>82</xdr:col>
      <xdr:colOff>107950</xdr:colOff>
      <xdr:row>20</xdr:row>
      <xdr:rowOff>114300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6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86377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114300</xdr:rowOff>
    </xdr:from>
    <xdr:to>
      <xdr:col>82</xdr:col>
      <xdr:colOff>196850</xdr:colOff>
      <xdr:row>20</xdr:row>
      <xdr:rowOff>114300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4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143527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57150</xdr:rowOff>
    </xdr:from>
    <xdr:to>
      <xdr:col>82</xdr:col>
      <xdr:colOff>196850</xdr:colOff>
      <xdr:row>13</xdr:row>
      <xdr:rowOff>57150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21</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734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158750</xdr:rowOff>
    </xdr:from>
    <xdr:to>
      <xdr:col>78</xdr:col>
      <xdr:colOff>69850</xdr:colOff>
      <xdr:row>21</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41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20</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114300</xdr:rowOff>
    </xdr:from>
    <xdr:to>
      <xdr:col>69</xdr:col>
      <xdr:colOff>92075</xdr:colOff>
      <xdr:row>20</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00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6350</xdr:rowOff>
    </xdr:from>
    <xdr:to>
      <xdr:col>78</xdr:col>
      <xdr:colOff>120650</xdr:colOff>
      <xdr:row>21</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9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107950</xdr:rowOff>
    </xdr:from>
    <xdr:to>
      <xdr:col>74</xdr:col>
      <xdr:colOff>31750</xdr:colOff>
      <xdr:row>20</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コロナ禍における受診控えの影響による福祉医療助成金の減（△１．４億円）及び保育園数の減による保育園児童委託費負担金の減（△１．３億円）等が影響し、前年度から５．７億円の減少となった。そのため１．９ポイント改善し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社会保障費である扶助費は増加の一途ではあるが、財政への圧迫要因とならないよう今後も推移を見守りたい。</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60857"/>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58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465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125384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その他において、主な割合を占めている繰出金について、介護保険特会の法定事務費繰入分にあたる事業費増及び後期高齢者医療特会の広域連合事務費繰入分にあたる事務費の増により、繰出金が前年度より１．４億円の増となったが、分母である経常一般財源収入も臨時財政対策債の大幅増により、前年と同率ポイント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今後、超高齢化社会の到来により介護保険、後期高齢者医療への財源負担の増加は避けられないと思われるが、経費の抑制に努めていく。</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57</xdr:row>
      <xdr:rowOff>135165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07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61685</xdr:rowOff>
    </xdr:from>
    <xdr:to>
      <xdr:col>78</xdr:col>
      <xdr:colOff>69850</xdr:colOff>
      <xdr:row>57</xdr:row>
      <xdr:rowOff>135165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628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61685</xdr:rowOff>
    </xdr:from>
    <xdr:to>
      <xdr:col>73</xdr:col>
      <xdr:colOff>180975</xdr:colOff>
      <xdr:row>56</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102507</xdr:rowOff>
    </xdr:from>
    <xdr:to>
      <xdr:col>69</xdr:col>
      <xdr:colOff>92075</xdr:colOff>
      <xdr:row>56</xdr:row>
      <xdr:rowOff>143328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322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100892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xdr:rowOff>
    </xdr:from>
    <xdr:to>
      <xdr:col>74</xdr:col>
      <xdr:colOff>31750</xdr:colOff>
      <xdr:row>56</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122662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51707</xdr:rowOff>
    </xdr:from>
    <xdr:to>
      <xdr:col>65</xdr:col>
      <xdr:colOff>53975</xdr:colOff>
      <xdr:row>55</xdr:row>
      <xdr:rowOff>153307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163484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主な要因としてコロナ禍における事業中止、縮小等による負担金等の減が影響し、前年度に比べ２．６億円の減となった。そのため、前年度と比較し１．０ポイントの改善となった。</a:t>
          </a:r>
          <a:endParaRPr kumimoji="1" lang="en-US" altLang="ja-JP" sz="11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　今後も、市単独の補助金事業について、事業の必要性及び費用対効果を見極めながら見直しを行い、経費の抑制に努めていく。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0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88900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111760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経常経費の公債費については、主に一般単独事業債に係る元利償還金の増により前年度から０．５億円の増となっているが、分母にあたる経常一般財源収入額が臨時財政対策債の大幅増により２１．３億円の増となったことから、０．６ポイントの改善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今後、複数の大型建設事業が予定されていることから、公債費の増は避けられない状況となっているが、地方債事業を厳選し、「償還元金を超えない市債の発行」を堅持できるよう努めたい。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133350</xdr:rowOff>
    </xdr:from>
    <xdr:to>
      <xdr:col>24</xdr:col>
      <xdr:colOff>25400</xdr:colOff>
      <xdr:row>78</xdr:row>
      <xdr:rowOff>38100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33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57150</xdr:rowOff>
    </xdr:from>
    <xdr:to>
      <xdr:col>19</xdr:col>
      <xdr:colOff>187325</xdr:colOff>
      <xdr:row>78</xdr:row>
      <xdr:rowOff>38100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258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57150</xdr:rowOff>
    </xdr:from>
    <xdr:to>
      <xdr:col>15</xdr:col>
      <xdr:colOff>98425</xdr:colOff>
      <xdr:row>77</xdr:row>
      <xdr:rowOff>158750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5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139700</xdr:rowOff>
    </xdr:from>
    <xdr:to>
      <xdr:col>11</xdr:col>
      <xdr:colOff>9525</xdr:colOff>
      <xdr:row>77</xdr:row>
      <xdr:rowOff>158750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69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82550</xdr:rowOff>
    </xdr:from>
    <xdr:to>
      <xdr:col>24</xdr:col>
      <xdr:colOff>76200</xdr:colOff>
      <xdr:row>78</xdr:row>
      <xdr:rowOff>12700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158750</xdr:rowOff>
    </xdr:from>
    <xdr:to>
      <xdr:col>20</xdr:col>
      <xdr:colOff>38100</xdr:colOff>
      <xdr:row>78</xdr:row>
      <xdr:rowOff>88900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6350</xdr:rowOff>
    </xdr:from>
    <xdr:to>
      <xdr:col>15</xdr:col>
      <xdr:colOff>149225</xdr:colOff>
      <xdr:row>77</xdr:row>
      <xdr:rowOff>107950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92727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107950</xdr:rowOff>
    </xdr:from>
    <xdr:to>
      <xdr:col>11</xdr:col>
      <xdr:colOff>60325</xdr:colOff>
      <xdr:row>78</xdr:row>
      <xdr:rowOff>38100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22877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88900</xdr:rowOff>
    </xdr:from>
    <xdr:to>
      <xdr:col>6</xdr:col>
      <xdr:colOff>171450</xdr:colOff>
      <xdr:row>77</xdr:row>
      <xdr:rowOff>19050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29227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前年度より分子全体額が</a:t>
          </a:r>
          <a:r>
            <a:rPr kumimoji="1" lang="ja-JP" altLang="en-US" sz="1100">
              <a:solidFill>
                <a:srgbClr val="FF0000"/>
              </a:solidFill>
              <a:latin typeface="ＭＳ ゴシック" panose="020B0609070205080204" pitchFamily="49" charset="-128"/>
              <a:ea typeface="ＭＳ ゴシック" panose="020B0609070205080204" pitchFamily="49" charset="-128"/>
            </a:rPr>
            <a:t>９．２</a:t>
          </a:r>
          <a:r>
            <a:rPr kumimoji="1" lang="ja-JP" altLang="en-US" sz="1100">
              <a:latin typeface="ＭＳ ゴシック" panose="020B0609070205080204" pitchFamily="49" charset="-128"/>
              <a:ea typeface="ＭＳ ゴシック" panose="020B0609070205080204" pitchFamily="49" charset="-128"/>
            </a:rPr>
            <a:t>億円の減となったことにより、５．７ポイントの改善となった。主に物件費、扶助費の減が影響し改善が見られたものだが、要因としてはコロナ禍における事業規模縮小による影響が大きい。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今後、分母にあたる経常一般財源収入の大きな割合を占める市税収入については更なる確保に努め、分子にあたる各経費については、業務の見直し等によるコスト削減を図るなど経費の抑制に努めていく。</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78</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065761"/>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78</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93622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77470</xdr:rowOff>
    </xdr:from>
    <xdr:to>
      <xdr:col>73</xdr:col>
      <xdr:colOff>180975</xdr:colOff>
      <xdr:row>76</xdr:row>
      <xdr:rowOff>96520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936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76</xdr:row>
      <xdr:rowOff>96520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6771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26670</xdr:rowOff>
    </xdr:from>
    <xdr:to>
      <xdr:col>74</xdr:col>
      <xdr:colOff>31750</xdr:colOff>
      <xdr:row>75</xdr:row>
      <xdr:rowOff>128270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138447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58344</xdr:rowOff>
    </xdr:from>
    <xdr:to>
      <xdr:col>29</xdr:col>
      <xdr:colOff>127000</xdr:colOff>
      <xdr:row>18</xdr:row>
      <xdr:rowOff>76441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2069"/>
          <a:ext cx="6477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76441</xdr:rowOff>
    </xdr:from>
    <xdr:to>
      <xdr:col>26</xdr:col>
      <xdr:colOff>50800</xdr:colOff>
      <xdr:row>18</xdr:row>
      <xdr:rowOff>114046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0166"/>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97473</xdr:rowOff>
    </xdr:from>
    <xdr:to>
      <xdr:col>22</xdr:col>
      <xdr:colOff>114300</xdr:colOff>
      <xdr:row>18</xdr:row>
      <xdr:rowOff>114046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31198"/>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63183</xdr:rowOff>
    </xdr:from>
    <xdr:to>
      <xdr:col>18</xdr:col>
      <xdr:colOff>177800</xdr:colOff>
      <xdr:row>18</xdr:row>
      <xdr:rowOff>97473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96908"/>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7544</xdr:rowOff>
    </xdr:from>
    <xdr:to>
      <xdr:col>29</xdr:col>
      <xdr:colOff>177800</xdr:colOff>
      <xdr:row>18</xdr:row>
      <xdr:rowOff>109144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151071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25641</xdr:rowOff>
    </xdr:from>
    <xdr:to>
      <xdr:col>26</xdr:col>
      <xdr:colOff>101600</xdr:colOff>
      <xdr:row>18</xdr:row>
      <xdr:rowOff>127241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112018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63246</xdr:rowOff>
    </xdr:from>
    <xdr:to>
      <xdr:col>22</xdr:col>
      <xdr:colOff>165100</xdr:colOff>
      <xdr:row>18</xdr:row>
      <xdr:rowOff>164846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149623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46673</xdr:rowOff>
    </xdr:from>
    <xdr:to>
      <xdr:col>19</xdr:col>
      <xdr:colOff>38100</xdr:colOff>
      <xdr:row>18</xdr:row>
      <xdr:rowOff>148272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12383</xdr:rowOff>
    </xdr:from>
    <xdr:to>
      <xdr:col>15</xdr:col>
      <xdr:colOff>101600</xdr:colOff>
      <xdr:row>18</xdr:row>
      <xdr:rowOff>113983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196532</xdr:rowOff>
    </xdr:from>
    <xdr:to>
      <xdr:col>29</xdr:col>
      <xdr:colOff>127000</xdr:colOff>
      <xdr:row>35</xdr:row>
      <xdr:rowOff>216192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06882"/>
          <a:ext cx="6477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176530</xdr:rowOff>
    </xdr:from>
    <xdr:to>
      <xdr:col>26</xdr:col>
      <xdr:colOff>50800</xdr:colOff>
      <xdr:row>35</xdr:row>
      <xdr:rowOff>196532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86880"/>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166891</xdr:rowOff>
    </xdr:from>
    <xdr:to>
      <xdr:col>22</xdr:col>
      <xdr:colOff>114300</xdr:colOff>
      <xdr:row>35</xdr:row>
      <xdr:rowOff>176530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77241"/>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122504</xdr:rowOff>
    </xdr:from>
    <xdr:to>
      <xdr:col>18</xdr:col>
      <xdr:colOff>177800</xdr:colOff>
      <xdr:row>35</xdr:row>
      <xdr:rowOff>166891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32854"/>
          <a:ext cx="698500" cy="4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165392</xdr:rowOff>
    </xdr:from>
    <xdr:to>
      <xdr:col>29</xdr:col>
      <xdr:colOff>177800</xdr:colOff>
      <xdr:row>35</xdr:row>
      <xdr:rowOff>266992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10469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2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145732</xdr:rowOff>
    </xdr:from>
    <xdr:to>
      <xdr:col>26</xdr:col>
      <xdr:colOff>101600</xdr:colOff>
      <xdr:row>35</xdr:row>
      <xdr:rowOff>247332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24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125730</xdr:rowOff>
    </xdr:from>
    <xdr:to>
      <xdr:col>22</xdr:col>
      <xdr:colOff>165100</xdr:colOff>
      <xdr:row>35</xdr:row>
      <xdr:rowOff>227330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237507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116091</xdr:rowOff>
    </xdr:from>
    <xdr:to>
      <xdr:col>19</xdr:col>
      <xdr:colOff>38100</xdr:colOff>
      <xdr:row>35</xdr:row>
      <xdr:rowOff>217691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227868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71704</xdr:rowOff>
    </xdr:from>
    <xdr:to>
      <xdr:col>15</xdr:col>
      <xdr:colOff>101600</xdr:colOff>
      <xdr:row>35</xdr:row>
      <xdr:rowOff>173304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183481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224,217
212,210
175.54
111,385,525
108,274,265
2,192,346
44,946,931
60,586,744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166348</xdr:rowOff>
    </xdr:from>
    <xdr:to>
      <xdr:col>24</xdr:col>
      <xdr:colOff>63500</xdr:colOff>
      <xdr:row>37</xdr:row>
      <xdr:rowOff>43231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7098"/>
          <a:ext cx="838200" cy="2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37940</xdr:rowOff>
    </xdr:from>
    <xdr:to>
      <xdr:col>19</xdr:col>
      <xdr:colOff>177800</xdr:colOff>
      <xdr:row>37</xdr:row>
      <xdr:rowOff>43231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159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1854</xdr:rowOff>
    </xdr:from>
    <xdr:to>
      <xdr:col>15</xdr:col>
      <xdr:colOff>50800</xdr:colOff>
      <xdr:row>37</xdr:row>
      <xdr:rowOff>37940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45504"/>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142215</xdr:rowOff>
    </xdr:from>
    <xdr:to>
      <xdr:col>10</xdr:col>
      <xdr:colOff>114300</xdr:colOff>
      <xdr:row>37</xdr:row>
      <xdr:rowOff>1854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1441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115548</xdr:rowOff>
    </xdr:from>
    <xdr:to>
      <xdr:col>24</xdr:col>
      <xdr:colOff>114300</xdr:colOff>
      <xdr:row>36</xdr:row>
      <xdr:rowOff>45698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93975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163881</xdr:rowOff>
    </xdr:from>
    <xdr:to>
      <xdr:col>20</xdr:col>
      <xdr:colOff>38100</xdr:colOff>
      <xdr:row>37</xdr:row>
      <xdr:rowOff>94031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85158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158590</xdr:rowOff>
    </xdr:from>
    <xdr:to>
      <xdr:col>15</xdr:col>
      <xdr:colOff>101600</xdr:colOff>
      <xdr:row>37</xdr:row>
      <xdr:rowOff>88740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79867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122504</xdr:rowOff>
    </xdr:from>
    <xdr:to>
      <xdr:col>10</xdr:col>
      <xdr:colOff>165100</xdr:colOff>
      <xdr:row>37</xdr:row>
      <xdr:rowOff>52654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43781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91415</xdr:rowOff>
    </xdr:from>
    <xdr:to>
      <xdr:col>6</xdr:col>
      <xdr:colOff>38100</xdr:colOff>
      <xdr:row>37</xdr:row>
      <xdr:rowOff>21565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66411</xdr:rowOff>
    </xdr:from>
    <xdr:to>
      <xdr:col>24</xdr:col>
      <xdr:colOff>63500</xdr:colOff>
      <xdr:row>53</xdr:row>
      <xdr:rowOff>109617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981811"/>
          <a:ext cx="838200" cy="2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66411</xdr:rowOff>
    </xdr:from>
    <xdr:to>
      <xdr:col>19</xdr:col>
      <xdr:colOff>177800</xdr:colOff>
      <xdr:row>52</xdr:row>
      <xdr:rowOff>133939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81811"/>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133939</xdr:rowOff>
    </xdr:from>
    <xdr:to>
      <xdr:col>15</xdr:col>
      <xdr:colOff>50800</xdr:colOff>
      <xdr:row>53</xdr:row>
      <xdr:rowOff>24302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49339"/>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24302</xdr:rowOff>
    </xdr:from>
    <xdr:to>
      <xdr:col>10</xdr:col>
      <xdr:colOff>114300</xdr:colOff>
      <xdr:row>53</xdr:row>
      <xdr:rowOff>75647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111152"/>
          <a:ext cx="889000" cy="5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58817</xdr:rowOff>
    </xdr:from>
    <xdr:to>
      <xdr:col>24</xdr:col>
      <xdr:colOff>114300</xdr:colOff>
      <xdr:row>53</xdr:row>
      <xdr:rowOff>160417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81694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9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15611</xdr:rowOff>
    </xdr:from>
    <xdr:to>
      <xdr:col>20</xdr:col>
      <xdr:colOff>38100</xdr:colOff>
      <xdr:row>52</xdr:row>
      <xdr:rowOff>117211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133738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83139</xdr:rowOff>
    </xdr:from>
    <xdr:to>
      <xdr:col>15</xdr:col>
      <xdr:colOff>101600</xdr:colOff>
      <xdr:row>53</xdr:row>
      <xdr:rowOff>13289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29816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7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144952</xdr:rowOff>
    </xdr:from>
    <xdr:to>
      <xdr:col>10</xdr:col>
      <xdr:colOff>165100</xdr:colOff>
      <xdr:row>53</xdr:row>
      <xdr:rowOff>75102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91629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24847</xdr:rowOff>
    </xdr:from>
    <xdr:to>
      <xdr:col>6</xdr:col>
      <xdr:colOff>38100</xdr:colOff>
      <xdr:row>53</xdr:row>
      <xdr:rowOff>126447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1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142974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8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119850</xdr:rowOff>
    </xdr:from>
    <xdr:to>
      <xdr:col>24</xdr:col>
      <xdr:colOff>63500</xdr:colOff>
      <xdr:row>78</xdr:row>
      <xdr:rowOff>123050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9295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119850</xdr:rowOff>
    </xdr:from>
    <xdr:to>
      <xdr:col>19</xdr:col>
      <xdr:colOff>177800</xdr:colOff>
      <xdr:row>78</xdr:row>
      <xdr:rowOff>157074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92950"/>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148768</xdr:rowOff>
    </xdr:from>
    <xdr:to>
      <xdr:col>15</xdr:col>
      <xdr:colOff>50800</xdr:colOff>
      <xdr:row>78</xdr:row>
      <xdr:rowOff>157074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21868"/>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148768</xdr:rowOff>
    </xdr:from>
    <xdr:to>
      <xdr:col>10</xdr:col>
      <xdr:colOff>114300</xdr:colOff>
      <xdr:row>78</xdr:row>
      <xdr:rowOff>153493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21868"/>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72250</xdr:rowOff>
    </xdr:from>
    <xdr:to>
      <xdr:col>24</xdr:col>
      <xdr:colOff>114300</xdr:colOff>
      <xdr:row>79</xdr:row>
      <xdr:rowOff>2400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158627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69050</xdr:rowOff>
    </xdr:from>
    <xdr:to>
      <xdr:col>20</xdr:col>
      <xdr:colOff>38100</xdr:colOff>
      <xdr:row>78</xdr:row>
      <xdr:rowOff>170650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161777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106274</xdr:rowOff>
    </xdr:from>
    <xdr:to>
      <xdr:col>15</xdr:col>
      <xdr:colOff>101600</xdr:colOff>
      <xdr:row>79</xdr:row>
      <xdr:rowOff>36424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27551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97968</xdr:rowOff>
    </xdr:from>
    <xdr:to>
      <xdr:col>10</xdr:col>
      <xdr:colOff>165100</xdr:colOff>
      <xdr:row>79</xdr:row>
      <xdr:rowOff>28118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102693</xdr:rowOff>
    </xdr:from>
    <xdr:to>
      <xdr:col>6</xdr:col>
      <xdr:colOff>38100</xdr:colOff>
      <xdr:row>79</xdr:row>
      <xdr:rowOff>32843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23970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38030</xdr:rowOff>
    </xdr:from>
    <xdr:to>
      <xdr:col>24</xdr:col>
      <xdr:colOff>63500</xdr:colOff>
      <xdr:row>95</xdr:row>
      <xdr:rowOff>86416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25780"/>
          <a:ext cx="8382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86416</xdr:rowOff>
    </xdr:from>
    <xdr:to>
      <xdr:col>19</xdr:col>
      <xdr:colOff>177800</xdr:colOff>
      <xdr:row>95</xdr:row>
      <xdr:rowOff>155950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74166"/>
          <a:ext cx="889000" cy="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155950</xdr:rowOff>
    </xdr:from>
    <xdr:to>
      <xdr:col>15</xdr:col>
      <xdr:colOff>50800</xdr:colOff>
      <xdr:row>95</xdr:row>
      <xdr:rowOff>167760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43700"/>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167760</xdr:rowOff>
    </xdr:from>
    <xdr:to>
      <xdr:col>10</xdr:col>
      <xdr:colOff>114300</xdr:colOff>
      <xdr:row>96</xdr:row>
      <xdr:rowOff>71862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551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158680</xdr:rowOff>
    </xdr:from>
    <xdr:to>
      <xdr:col>24</xdr:col>
      <xdr:colOff>114300</xdr:colOff>
      <xdr:row>95</xdr:row>
      <xdr:rowOff>88830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10107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35616</xdr:rowOff>
    </xdr:from>
    <xdr:to>
      <xdr:col>20</xdr:col>
      <xdr:colOff>38100</xdr:colOff>
      <xdr:row>95</xdr:row>
      <xdr:rowOff>137216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153743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105150</xdr:rowOff>
    </xdr:from>
    <xdr:to>
      <xdr:col>15</xdr:col>
      <xdr:colOff>101600</xdr:colOff>
      <xdr:row>96</xdr:row>
      <xdr:rowOff>35300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51827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116960</xdr:rowOff>
    </xdr:from>
    <xdr:to>
      <xdr:col>10</xdr:col>
      <xdr:colOff>165100</xdr:colOff>
      <xdr:row>96</xdr:row>
      <xdr:rowOff>47110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38237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49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21062</xdr:rowOff>
    </xdr:from>
    <xdr:to>
      <xdr:col>6</xdr:col>
      <xdr:colOff>38100</xdr:colOff>
      <xdr:row>96</xdr:row>
      <xdr:rowOff>122662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113789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31583</xdr:rowOff>
    </xdr:from>
    <xdr:to>
      <xdr:col>55</xdr:col>
      <xdr:colOff>0</xdr:colOff>
      <xdr:row>39</xdr:row>
      <xdr:rowOff>96647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517983"/>
          <a:ext cx="838200" cy="126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80950</xdr:rowOff>
    </xdr:from>
    <xdr:to>
      <xdr:col>50</xdr:col>
      <xdr:colOff>114300</xdr:colOff>
      <xdr:row>39</xdr:row>
      <xdr:rowOff>96647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76750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80950</xdr:rowOff>
    </xdr:from>
    <xdr:to>
      <xdr:col>45</xdr:col>
      <xdr:colOff>177800</xdr:colOff>
      <xdr:row>39</xdr:row>
      <xdr:rowOff>109416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767500"/>
          <a:ext cx="889000" cy="2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109416</xdr:rowOff>
    </xdr:from>
    <xdr:to>
      <xdr:col>41</xdr:col>
      <xdr:colOff>50800</xdr:colOff>
      <xdr:row>39</xdr:row>
      <xdr:rowOff>111941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95966"/>
          <a:ext cx="8890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152233</xdr:rowOff>
    </xdr:from>
    <xdr:to>
      <xdr:col>55</xdr:col>
      <xdr:colOff>50800</xdr:colOff>
      <xdr:row>32</xdr:row>
      <xdr:rowOff>82383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4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3660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31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45847</xdr:rowOff>
    </xdr:from>
    <xdr:to>
      <xdr:col>50</xdr:col>
      <xdr:colOff>165100</xdr:colOff>
      <xdr:row>39</xdr:row>
      <xdr:rowOff>147447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7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138574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8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30150</xdr:rowOff>
    </xdr:from>
    <xdr:to>
      <xdr:col>46</xdr:col>
      <xdr:colOff>38100</xdr:colOff>
      <xdr:row>39</xdr:row>
      <xdr:rowOff>131750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122877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8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58616</xdr:rowOff>
    </xdr:from>
    <xdr:to>
      <xdr:col>41</xdr:col>
      <xdr:colOff>101600</xdr:colOff>
      <xdr:row>39</xdr:row>
      <xdr:rowOff>160216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151343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3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61141</xdr:rowOff>
    </xdr:from>
    <xdr:to>
      <xdr:col>36</xdr:col>
      <xdr:colOff>165100</xdr:colOff>
      <xdr:row>39</xdr:row>
      <xdr:rowOff>162741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153868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57884</xdr:rowOff>
    </xdr:from>
    <xdr:to>
      <xdr:col>55</xdr:col>
      <xdr:colOff>0</xdr:colOff>
      <xdr:row>57</xdr:row>
      <xdr:rowOff>40350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87634"/>
          <a:ext cx="838200" cy="3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18336</xdr:rowOff>
    </xdr:from>
    <xdr:to>
      <xdr:col>50</xdr:col>
      <xdr:colOff>114300</xdr:colOff>
      <xdr:row>57</xdr:row>
      <xdr:rowOff>40350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90986"/>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68903</xdr:rowOff>
    </xdr:from>
    <xdr:to>
      <xdr:col>45</xdr:col>
      <xdr:colOff>177800</xdr:colOff>
      <xdr:row>57</xdr:row>
      <xdr:rowOff>18336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98653"/>
          <a:ext cx="889000" cy="29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54890</xdr:rowOff>
    </xdr:from>
    <xdr:to>
      <xdr:col>41</xdr:col>
      <xdr:colOff>50800</xdr:colOff>
      <xdr:row>55</xdr:row>
      <xdr:rowOff>68903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141740"/>
          <a:ext cx="889000" cy="35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114739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7084</xdr:rowOff>
    </xdr:from>
    <xdr:to>
      <xdr:col>55</xdr:col>
      <xdr:colOff>50800</xdr:colOff>
      <xdr:row>55</xdr:row>
      <xdr:rowOff>108684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29961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161000</xdr:rowOff>
    </xdr:from>
    <xdr:to>
      <xdr:col>50</xdr:col>
      <xdr:colOff>165100</xdr:colOff>
      <xdr:row>57</xdr:row>
      <xdr:rowOff>91150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82277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138986</xdr:rowOff>
    </xdr:from>
    <xdr:to>
      <xdr:col>46</xdr:col>
      <xdr:colOff>38100</xdr:colOff>
      <xdr:row>57</xdr:row>
      <xdr:rowOff>69136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60263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18103</xdr:rowOff>
    </xdr:from>
    <xdr:to>
      <xdr:col>41</xdr:col>
      <xdr:colOff>101600</xdr:colOff>
      <xdr:row>55</xdr:row>
      <xdr:rowOff>119703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136230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4090</xdr:rowOff>
    </xdr:from>
    <xdr:to>
      <xdr:col>36</xdr:col>
      <xdr:colOff>165100</xdr:colOff>
      <xdr:row>53</xdr:row>
      <xdr:rowOff>105690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0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122217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8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142481</xdr:rowOff>
    </xdr:from>
    <xdr:to>
      <xdr:col>55</xdr:col>
      <xdr:colOff>0</xdr:colOff>
      <xdr:row>77</xdr:row>
      <xdr:rowOff>158522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44131"/>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158522</xdr:rowOff>
    </xdr:from>
    <xdr:to>
      <xdr:col>50</xdr:col>
      <xdr:colOff>114300</xdr:colOff>
      <xdr:row>78</xdr:row>
      <xdr:rowOff>52679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60172"/>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118441</xdr:rowOff>
    </xdr:from>
    <xdr:to>
      <xdr:col>45</xdr:col>
      <xdr:colOff>177800</xdr:colOff>
      <xdr:row>78</xdr:row>
      <xdr:rowOff>52679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20091"/>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135966</xdr:rowOff>
    </xdr:from>
    <xdr:to>
      <xdr:col>41</xdr:col>
      <xdr:colOff>50800</xdr:colOff>
      <xdr:row>77</xdr:row>
      <xdr:rowOff>118441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137466"/>
          <a:ext cx="889000" cy="118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91681</xdr:rowOff>
    </xdr:from>
    <xdr:to>
      <xdr:col>55</xdr:col>
      <xdr:colOff>50800</xdr:colOff>
      <xdr:row>78</xdr:row>
      <xdr:rowOff>21831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70108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7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107722</xdr:rowOff>
    </xdr:from>
    <xdr:to>
      <xdr:col>50</xdr:col>
      <xdr:colOff>165100</xdr:colOff>
      <xdr:row>78</xdr:row>
      <xdr:rowOff>37872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28999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1879</xdr:rowOff>
    </xdr:from>
    <xdr:to>
      <xdr:col>46</xdr:col>
      <xdr:colOff>38100</xdr:colOff>
      <xdr:row>78</xdr:row>
      <xdr:rowOff>103479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94606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67641</xdr:rowOff>
    </xdr:from>
    <xdr:to>
      <xdr:col>41</xdr:col>
      <xdr:colOff>101600</xdr:colOff>
      <xdr:row>77</xdr:row>
      <xdr:rowOff>169241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160368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36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85166</xdr:rowOff>
    </xdr:from>
    <xdr:to>
      <xdr:col>36</xdr:col>
      <xdr:colOff>165100</xdr:colOff>
      <xdr:row>71</xdr:row>
      <xdr:rowOff>15316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0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31843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18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60855</xdr:rowOff>
    </xdr:from>
    <xdr:to>
      <xdr:col>55</xdr:col>
      <xdr:colOff>0</xdr:colOff>
      <xdr:row>96</xdr:row>
      <xdr:rowOff>27938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77155"/>
          <a:ext cx="838200" cy="30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27938</xdr:rowOff>
    </xdr:from>
    <xdr:to>
      <xdr:col>50</xdr:col>
      <xdr:colOff>114300</xdr:colOff>
      <xdr:row>96</xdr:row>
      <xdr:rowOff>47712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713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122670</xdr:rowOff>
    </xdr:from>
    <xdr:to>
      <xdr:col>45</xdr:col>
      <xdr:colOff>177800</xdr:colOff>
      <xdr:row>96</xdr:row>
      <xdr:rowOff>47712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10420"/>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122670</xdr:rowOff>
    </xdr:from>
    <xdr:to>
      <xdr:col>41</xdr:col>
      <xdr:colOff>50800</xdr:colOff>
      <xdr:row>96</xdr:row>
      <xdr:rowOff>58272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10420"/>
          <a:ext cx="889000" cy="1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10055</xdr:rowOff>
    </xdr:from>
    <xdr:to>
      <xdr:col>55</xdr:col>
      <xdr:colOff>50800</xdr:colOff>
      <xdr:row>94</xdr:row>
      <xdr:rowOff>111655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32932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148588</xdr:rowOff>
    </xdr:from>
    <xdr:to>
      <xdr:col>50</xdr:col>
      <xdr:colOff>165100</xdr:colOff>
      <xdr:row>96</xdr:row>
      <xdr:rowOff>78738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69865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168362</xdr:rowOff>
    </xdr:from>
    <xdr:to>
      <xdr:col>46</xdr:col>
      <xdr:colOff>38100</xdr:colOff>
      <xdr:row>96</xdr:row>
      <xdr:rowOff>98512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89639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71870</xdr:rowOff>
    </xdr:from>
    <xdr:to>
      <xdr:col>41</xdr:col>
      <xdr:colOff>101600</xdr:colOff>
      <xdr:row>96</xdr:row>
      <xdr:rowOff>2020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164597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7472</xdr:rowOff>
    </xdr:from>
    <xdr:to>
      <xdr:col>36</xdr:col>
      <xdr:colOff>165100</xdr:colOff>
      <xdr:row>96</xdr:row>
      <xdr:rowOff>109072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100199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36449</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2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36449</xdr:rowOff>
    </xdr:from>
    <xdr:to>
      <xdr:col>76</xdr:col>
      <xdr:colOff>114300</xdr:colOff>
      <xdr:row>39</xdr:row>
      <xdr:rowOff>39688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299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39688</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623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157099</xdr:rowOff>
    </xdr:from>
    <xdr:to>
      <xdr:col>76</xdr:col>
      <xdr:colOff>165100</xdr:colOff>
      <xdr:row>39</xdr:row>
      <xdr:rowOff>87249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78376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160338</xdr:rowOff>
    </xdr:from>
    <xdr:to>
      <xdr:col>72</xdr:col>
      <xdr:colOff>38100</xdr:colOff>
      <xdr:row>39</xdr:row>
      <xdr:rowOff>90488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81615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6107</xdr:rowOff>
    </xdr:from>
    <xdr:to>
      <xdr:col>85</xdr:col>
      <xdr:colOff>127000</xdr:colOff>
      <xdr:row>77</xdr:row>
      <xdr:rowOff>9421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07757"/>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4118</xdr:rowOff>
    </xdr:from>
    <xdr:to>
      <xdr:col>81</xdr:col>
      <xdr:colOff>50800</xdr:colOff>
      <xdr:row>77</xdr:row>
      <xdr:rowOff>9421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205768"/>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167590</xdr:rowOff>
    </xdr:from>
    <xdr:to>
      <xdr:col>76</xdr:col>
      <xdr:colOff>114300</xdr:colOff>
      <xdr:row>77</xdr:row>
      <xdr:rowOff>4118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97790"/>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167590</xdr:rowOff>
    </xdr:from>
    <xdr:to>
      <xdr:col>71</xdr:col>
      <xdr:colOff>177800</xdr:colOff>
      <xdr:row>77</xdr:row>
      <xdr:rowOff>11730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97790"/>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126757</xdr:rowOff>
    </xdr:from>
    <xdr:to>
      <xdr:col>85</xdr:col>
      <xdr:colOff>177800</xdr:colOff>
      <xdr:row>77</xdr:row>
      <xdr:rowOff>56907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149634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130071</xdr:rowOff>
    </xdr:from>
    <xdr:to>
      <xdr:col>81</xdr:col>
      <xdr:colOff>101600</xdr:colOff>
      <xdr:row>77</xdr:row>
      <xdr:rowOff>60221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76748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124768</xdr:rowOff>
    </xdr:from>
    <xdr:to>
      <xdr:col>76</xdr:col>
      <xdr:colOff>165100</xdr:colOff>
      <xdr:row>77</xdr:row>
      <xdr:rowOff>54918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71445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9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116790</xdr:rowOff>
    </xdr:from>
    <xdr:to>
      <xdr:col>72</xdr:col>
      <xdr:colOff>38100</xdr:colOff>
      <xdr:row>77</xdr:row>
      <xdr:rowOff>46940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63466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132380</xdr:rowOff>
    </xdr:from>
    <xdr:to>
      <xdr:col>67</xdr:col>
      <xdr:colOff>101600</xdr:colOff>
      <xdr:row>77</xdr:row>
      <xdr:rowOff>62530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79057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99146</xdr:rowOff>
    </xdr:from>
    <xdr:to>
      <xdr:col>85</xdr:col>
      <xdr:colOff>127000</xdr:colOff>
      <xdr:row>98</xdr:row>
      <xdr:rowOff>135722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012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133116</xdr:rowOff>
    </xdr:from>
    <xdr:to>
      <xdr:col>81</xdr:col>
      <xdr:colOff>50800</xdr:colOff>
      <xdr:row>98</xdr:row>
      <xdr:rowOff>135722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93521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133116</xdr:rowOff>
    </xdr:from>
    <xdr:to>
      <xdr:col>76</xdr:col>
      <xdr:colOff>114300</xdr:colOff>
      <xdr:row>98</xdr:row>
      <xdr:rowOff>133665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3521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65267</xdr:rowOff>
    </xdr:from>
    <xdr:to>
      <xdr:col>71</xdr:col>
      <xdr:colOff>177800</xdr:colOff>
      <xdr:row>98</xdr:row>
      <xdr:rowOff>133665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24467"/>
          <a:ext cx="889000" cy="4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92656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48346</xdr:rowOff>
    </xdr:from>
    <xdr:to>
      <xdr:col>85</xdr:col>
      <xdr:colOff>177800</xdr:colOff>
      <xdr:row>98</xdr:row>
      <xdr:rowOff>149946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134723</xdr:rowOff>
    </xdr:from>
    <xdr:ext cx="378565"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65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84922</xdr:rowOff>
    </xdr:from>
    <xdr:to>
      <xdr:col>81</xdr:col>
      <xdr:colOff>101600</xdr:colOff>
      <xdr:row>99</xdr:row>
      <xdr:rowOff>15072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6199</xdr:rowOff>
    </xdr:from>
    <xdr:ext cx="313932"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324333" y="16979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82316</xdr:rowOff>
    </xdr:from>
    <xdr:to>
      <xdr:col>76</xdr:col>
      <xdr:colOff>165100</xdr:colOff>
      <xdr:row>99</xdr:row>
      <xdr:rowOff>12466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3593</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3017" y="1697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82865</xdr:rowOff>
    </xdr:from>
    <xdr:to>
      <xdr:col>72</xdr:col>
      <xdr:colOff>38100</xdr:colOff>
      <xdr:row>99</xdr:row>
      <xdr:rowOff>13015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4142</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6977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14467</xdr:rowOff>
    </xdr:from>
    <xdr:to>
      <xdr:col>67</xdr:col>
      <xdr:colOff>101600</xdr:colOff>
      <xdr:row>96</xdr:row>
      <xdr:rowOff>116067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132594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2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320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87300</xdr:rowOff>
    </xdr:from>
    <xdr:to>
      <xdr:col>112</xdr:col>
      <xdr:colOff>38100</xdr:colOff>
      <xdr:row>39</xdr:row>
      <xdr:rowOff>17450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3637</xdr:rowOff>
    </xdr:from>
    <xdr:to>
      <xdr:col>116</xdr:col>
      <xdr:colOff>63500</xdr:colOff>
      <xdr:row>57</xdr:row>
      <xdr:rowOff>128041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604837"/>
          <a:ext cx="838200" cy="29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78618</xdr:rowOff>
    </xdr:from>
    <xdr:to>
      <xdr:col>111</xdr:col>
      <xdr:colOff>177800</xdr:colOff>
      <xdr:row>57</xdr:row>
      <xdr:rowOff>128041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851268"/>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78618</xdr:rowOff>
    </xdr:from>
    <xdr:to>
      <xdr:col>107</xdr:col>
      <xdr:colOff>50800</xdr:colOff>
      <xdr:row>57</xdr:row>
      <xdr:rowOff>83099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51268"/>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47117</xdr:rowOff>
    </xdr:from>
    <xdr:to>
      <xdr:col>102</xdr:col>
      <xdr:colOff>114300</xdr:colOff>
      <xdr:row>57</xdr:row>
      <xdr:rowOff>83099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19767"/>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124287</xdr:rowOff>
    </xdr:from>
    <xdr:to>
      <xdr:col>116</xdr:col>
      <xdr:colOff>114300</xdr:colOff>
      <xdr:row>56</xdr:row>
      <xdr:rowOff>54437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5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147164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4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77241</xdr:rowOff>
    </xdr:from>
    <xdr:to>
      <xdr:col>112</xdr:col>
      <xdr:colOff>38100</xdr:colOff>
      <xdr:row>58</xdr:row>
      <xdr:rowOff>7391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169968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94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27818</xdr:rowOff>
    </xdr:from>
    <xdr:to>
      <xdr:col>107</xdr:col>
      <xdr:colOff>101600</xdr:colOff>
      <xdr:row>57</xdr:row>
      <xdr:rowOff>129418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120545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9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32299</xdr:rowOff>
    </xdr:from>
    <xdr:to>
      <xdr:col>102</xdr:col>
      <xdr:colOff>165100</xdr:colOff>
      <xdr:row>57</xdr:row>
      <xdr:rowOff>133899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125026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167767</xdr:rowOff>
    </xdr:from>
    <xdr:to>
      <xdr:col>98</xdr:col>
      <xdr:colOff>38100</xdr:colOff>
      <xdr:row>57</xdr:row>
      <xdr:rowOff>97917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89044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6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148204</xdr:rowOff>
    </xdr:from>
    <xdr:to>
      <xdr:col>116</xdr:col>
      <xdr:colOff>63500</xdr:colOff>
      <xdr:row>74</xdr:row>
      <xdr:rowOff>17582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664054"/>
          <a:ext cx="8382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17582</xdr:rowOff>
    </xdr:from>
    <xdr:to>
      <xdr:col>111</xdr:col>
      <xdr:colOff>177800</xdr:colOff>
      <xdr:row>74</xdr:row>
      <xdr:rowOff>68422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70488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68422</xdr:rowOff>
    </xdr:from>
    <xdr:to>
      <xdr:col>107</xdr:col>
      <xdr:colOff>50800</xdr:colOff>
      <xdr:row>74</xdr:row>
      <xdr:rowOff>92059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55722"/>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33264</xdr:rowOff>
    </xdr:from>
    <xdr:to>
      <xdr:col>102</xdr:col>
      <xdr:colOff>114300</xdr:colOff>
      <xdr:row>74</xdr:row>
      <xdr:rowOff>92059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720564"/>
          <a:ext cx="889000" cy="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97404</xdr:rowOff>
    </xdr:from>
    <xdr:to>
      <xdr:col>116</xdr:col>
      <xdr:colOff>114300</xdr:colOff>
      <xdr:row>74</xdr:row>
      <xdr:rowOff>27554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75831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138232</xdr:rowOff>
    </xdr:from>
    <xdr:to>
      <xdr:col>112</xdr:col>
      <xdr:colOff>38100</xdr:colOff>
      <xdr:row>74</xdr:row>
      <xdr:rowOff>68382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59509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17622</xdr:rowOff>
    </xdr:from>
    <xdr:to>
      <xdr:col>107</xdr:col>
      <xdr:colOff>101600</xdr:colOff>
      <xdr:row>74</xdr:row>
      <xdr:rowOff>119222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110349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41259</xdr:rowOff>
    </xdr:from>
    <xdr:to>
      <xdr:col>102</xdr:col>
      <xdr:colOff>165100</xdr:colOff>
      <xdr:row>74</xdr:row>
      <xdr:rowOff>142859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133986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2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153914</xdr:rowOff>
    </xdr:from>
    <xdr:to>
      <xdr:col>98</xdr:col>
      <xdr:colOff>38100</xdr:colOff>
      <xdr:row>74</xdr:row>
      <xdr:rowOff>84064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75191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令和２年度における性質別歳出の住民一人当たりのコストについて、ほとんどの項目において全国平均、県平均を下回っているが、唯一扶助費については県平均を上回っている。また、類似団体内においても最大値及び最小値の平均あたりを維持している項目が多いことから、比較的健全な財政運営ができていると思わ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個別の項目として、コスト増につながりやすい物件費が大きく減少したが、これは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コロナ禍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による事業縮小等の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影響及び臨時職員人件費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の移行によるものが大きい。また、補助費の増は、国補助事業の特別定額給付金事業の影響が大きく、過去最大の額となっている。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複数の大型建設事業が予定されていること、公共施設の大規模改修工事が増加していることから普通建設事業費の増加が見込まれる。また、それに伴い大型建設事業に係る公債費の増加も見込まれることから、普通建設費及び公債費においては実施計画に基づいた計画的な事業推進及び財政措置が必要となってく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224,217
212,210
175.54
111,385,525
108,274,265
2,192,346
44,946,931
60,586,744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48260</xdr:rowOff>
    </xdr:from>
    <xdr:to>
      <xdr:col>24</xdr:col>
      <xdr:colOff>63500</xdr:colOff>
      <xdr:row>34</xdr:row>
      <xdr:rowOff>49893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75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115207</xdr:rowOff>
    </xdr:from>
    <xdr:to>
      <xdr:col>19</xdr:col>
      <xdr:colOff>177800</xdr:colOff>
      <xdr:row>34</xdr:row>
      <xdr:rowOff>48260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7305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115207</xdr:rowOff>
    </xdr:from>
    <xdr:to>
      <xdr:col>15</xdr:col>
      <xdr:colOff>50800</xdr:colOff>
      <xdr:row>34</xdr:row>
      <xdr:rowOff>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73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69487</xdr:rowOff>
    </xdr:from>
    <xdr:to>
      <xdr:col>10</xdr:col>
      <xdr:colOff>114300</xdr:colOff>
      <xdr:row>34</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2733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170543</xdr:rowOff>
    </xdr:from>
    <xdr:to>
      <xdr:col>24</xdr:col>
      <xdr:colOff>114300</xdr:colOff>
      <xdr:row>34</xdr:row>
      <xdr:rowOff>100693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21970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168910</xdr:rowOff>
    </xdr:from>
    <xdr:to>
      <xdr:col>20</xdr:col>
      <xdr:colOff>38100</xdr:colOff>
      <xdr:row>34</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115587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64407</xdr:rowOff>
    </xdr:from>
    <xdr:to>
      <xdr:col>15</xdr:col>
      <xdr:colOff>101600</xdr:colOff>
      <xdr:row>33</xdr:row>
      <xdr:rowOff>166007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121557</xdr:rowOff>
    </xdr:from>
    <xdr:to>
      <xdr:col>10</xdr:col>
      <xdr:colOff>165100</xdr:colOff>
      <xdr:row>34</xdr:row>
      <xdr:rowOff>51707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68234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18687</xdr:rowOff>
    </xdr:from>
    <xdr:to>
      <xdr:col>6</xdr:col>
      <xdr:colOff>38100</xdr:colOff>
      <xdr:row>33</xdr:row>
      <xdr:rowOff>120287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136814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55781</xdr:rowOff>
    </xdr:from>
    <xdr:to>
      <xdr:col>24</xdr:col>
      <xdr:colOff>63500</xdr:colOff>
      <xdr:row>57</xdr:row>
      <xdr:rowOff>128979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42631"/>
          <a:ext cx="838200" cy="7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128979</xdr:rowOff>
    </xdr:from>
    <xdr:to>
      <xdr:col>19</xdr:col>
      <xdr:colOff>177800</xdr:colOff>
      <xdr:row>57</xdr:row>
      <xdr:rowOff>141033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1629"/>
          <a:ext cx="889000" cy="1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141033</xdr:rowOff>
    </xdr:from>
    <xdr:to>
      <xdr:col>15</xdr:col>
      <xdr:colOff>50800</xdr:colOff>
      <xdr:row>57</xdr:row>
      <xdr:rowOff>142969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3683"/>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67866</xdr:rowOff>
    </xdr:from>
    <xdr:to>
      <xdr:col>10</xdr:col>
      <xdr:colOff>114300</xdr:colOff>
      <xdr:row>57</xdr:row>
      <xdr:rowOff>142969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69066"/>
          <a:ext cx="889000" cy="2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154043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4981</xdr:rowOff>
    </xdr:from>
    <xdr:to>
      <xdr:col>24</xdr:col>
      <xdr:colOff>114300</xdr:colOff>
      <xdr:row>53</xdr:row>
      <xdr:rowOff>106581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78179</xdr:rowOff>
    </xdr:from>
    <xdr:to>
      <xdr:col>20</xdr:col>
      <xdr:colOff>38100</xdr:colOff>
      <xdr:row>58</xdr:row>
      <xdr:rowOff>8329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170906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4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90233</xdr:rowOff>
    </xdr:from>
    <xdr:to>
      <xdr:col>15</xdr:col>
      <xdr:colOff>101600</xdr:colOff>
      <xdr:row>58</xdr:row>
      <xdr:rowOff>20383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92169</xdr:rowOff>
    </xdr:from>
    <xdr:to>
      <xdr:col>10</xdr:col>
      <xdr:colOff>165100</xdr:colOff>
      <xdr:row>58</xdr:row>
      <xdr:rowOff>22319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17066</xdr:rowOff>
    </xdr:from>
    <xdr:to>
      <xdr:col>6</xdr:col>
      <xdr:colOff>38100</xdr:colOff>
      <xdr:row>56</xdr:row>
      <xdr:rowOff>118666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135193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39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120917</xdr:rowOff>
    </xdr:from>
    <xdr:to>
      <xdr:col>24</xdr:col>
      <xdr:colOff>63500</xdr:colOff>
      <xdr:row>77</xdr:row>
      <xdr:rowOff>25895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51117"/>
          <a:ext cx="8382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25895</xdr:rowOff>
    </xdr:from>
    <xdr:to>
      <xdr:col>19</xdr:col>
      <xdr:colOff>177800</xdr:colOff>
      <xdr:row>77</xdr:row>
      <xdr:rowOff>130156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7545"/>
          <a:ext cx="889000" cy="10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130156</xdr:rowOff>
    </xdr:from>
    <xdr:to>
      <xdr:col>15</xdr:col>
      <xdr:colOff>50800</xdr:colOff>
      <xdr:row>77</xdr:row>
      <xdr:rowOff>131604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3180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131604</xdr:rowOff>
    </xdr:from>
    <xdr:to>
      <xdr:col>10</xdr:col>
      <xdr:colOff>114300</xdr:colOff>
      <xdr:row>77</xdr:row>
      <xdr:rowOff>158693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325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70117</xdr:rowOff>
    </xdr:from>
    <xdr:to>
      <xdr:col>24</xdr:col>
      <xdr:colOff>114300</xdr:colOff>
      <xdr:row>77</xdr:row>
      <xdr:rowOff>267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48544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146545</xdr:rowOff>
    </xdr:from>
    <xdr:to>
      <xdr:col>20</xdr:col>
      <xdr:colOff>38100</xdr:colOff>
      <xdr:row>77</xdr:row>
      <xdr:rowOff>76695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67822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79356</xdr:rowOff>
    </xdr:from>
    <xdr:to>
      <xdr:col>15</xdr:col>
      <xdr:colOff>101600</xdr:colOff>
      <xdr:row>78</xdr:row>
      <xdr:rowOff>9506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80804</xdr:rowOff>
    </xdr:from>
    <xdr:to>
      <xdr:col>10</xdr:col>
      <xdr:colOff>165100</xdr:colOff>
      <xdr:row>78</xdr:row>
      <xdr:rowOff>10954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107893</xdr:rowOff>
    </xdr:from>
    <xdr:to>
      <xdr:col>6</xdr:col>
      <xdr:colOff>38100</xdr:colOff>
      <xdr:row>78</xdr:row>
      <xdr:rowOff>38043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29170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150966</xdr:rowOff>
    </xdr:from>
    <xdr:to>
      <xdr:col>24</xdr:col>
      <xdr:colOff>63500</xdr:colOff>
      <xdr:row>98</xdr:row>
      <xdr:rowOff>161091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81616"/>
          <a:ext cx="838200" cy="18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91563</xdr:rowOff>
    </xdr:from>
    <xdr:to>
      <xdr:col>19</xdr:col>
      <xdr:colOff>177800</xdr:colOff>
      <xdr:row>98</xdr:row>
      <xdr:rowOff>161091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93663"/>
          <a:ext cx="889000" cy="6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91563</xdr:rowOff>
    </xdr:from>
    <xdr:to>
      <xdr:col>15</xdr:col>
      <xdr:colOff>50800</xdr:colOff>
      <xdr:row>98</xdr:row>
      <xdr:rowOff>127127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93663"/>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77326</xdr:rowOff>
    </xdr:from>
    <xdr:to>
      <xdr:col>10</xdr:col>
      <xdr:colOff>114300</xdr:colOff>
      <xdr:row>98</xdr:row>
      <xdr:rowOff>127127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79426"/>
          <a:ext cx="889000" cy="4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100166</xdr:rowOff>
    </xdr:from>
    <xdr:to>
      <xdr:col>24</xdr:col>
      <xdr:colOff>114300</xdr:colOff>
      <xdr:row>98</xdr:row>
      <xdr:rowOff>30316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78593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110291</xdr:rowOff>
    </xdr:from>
    <xdr:to>
      <xdr:col>20</xdr:col>
      <xdr:colOff>38100</xdr:colOff>
      <xdr:row>99</xdr:row>
      <xdr:rowOff>40441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31568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40763</xdr:rowOff>
    </xdr:from>
    <xdr:to>
      <xdr:col>15</xdr:col>
      <xdr:colOff>101600</xdr:colOff>
      <xdr:row>98</xdr:row>
      <xdr:rowOff>142363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133490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76327</xdr:rowOff>
    </xdr:from>
    <xdr:to>
      <xdr:col>10</xdr:col>
      <xdr:colOff>165100</xdr:colOff>
      <xdr:row>99</xdr:row>
      <xdr:rowOff>6477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169054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26526</xdr:rowOff>
    </xdr:from>
    <xdr:to>
      <xdr:col>6</xdr:col>
      <xdr:colOff>38100</xdr:colOff>
      <xdr:row>98</xdr:row>
      <xdr:rowOff>128126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119253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2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51308</xdr:rowOff>
    </xdr:from>
    <xdr:to>
      <xdr:col>55</xdr:col>
      <xdr:colOff>0</xdr:colOff>
      <xdr:row>37</xdr:row>
      <xdr:rowOff>51308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94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3302</xdr:rowOff>
    </xdr:from>
    <xdr:to>
      <xdr:col>50</xdr:col>
      <xdr:colOff>114300</xdr:colOff>
      <xdr:row>37</xdr:row>
      <xdr:rowOff>51308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469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78740</xdr:rowOff>
    </xdr:from>
    <xdr:to>
      <xdr:col>45</xdr:col>
      <xdr:colOff>177800</xdr:colOff>
      <xdr:row>37</xdr:row>
      <xdr:rowOff>3302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250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48260</xdr:rowOff>
    </xdr:from>
    <xdr:to>
      <xdr:col>41</xdr:col>
      <xdr:colOff>50800</xdr:colOff>
      <xdr:row>36</xdr:row>
      <xdr:rowOff>78740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220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xdr:rowOff>
    </xdr:from>
    <xdr:to>
      <xdr:col>55</xdr:col>
      <xdr:colOff>50800</xdr:colOff>
      <xdr:row>37</xdr:row>
      <xdr:rowOff>102108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150385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2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508</xdr:rowOff>
    </xdr:from>
    <xdr:to>
      <xdr:col>50</xdr:col>
      <xdr:colOff>165100</xdr:colOff>
      <xdr:row>37</xdr:row>
      <xdr:rowOff>102108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93235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3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123952</xdr:rowOff>
    </xdr:from>
    <xdr:to>
      <xdr:col>46</xdr:col>
      <xdr:colOff>38100</xdr:colOff>
      <xdr:row>37</xdr:row>
      <xdr:rowOff>54102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45229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8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27940</xdr:rowOff>
    </xdr:from>
    <xdr:to>
      <xdr:col>41</xdr:col>
      <xdr:colOff>101600</xdr:colOff>
      <xdr:row>36</xdr:row>
      <xdr:rowOff>129540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120667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168910</xdr:rowOff>
    </xdr:from>
    <xdr:to>
      <xdr:col>36</xdr:col>
      <xdr:colOff>165100</xdr:colOff>
      <xdr:row>36</xdr:row>
      <xdr:rowOff>99060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90187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111262</xdr:rowOff>
    </xdr:from>
    <xdr:to>
      <xdr:col>55</xdr:col>
      <xdr:colOff>0</xdr:colOff>
      <xdr:row>57</xdr:row>
      <xdr:rowOff>121046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83912"/>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121046</xdr:rowOff>
    </xdr:from>
    <xdr:to>
      <xdr:col>50</xdr:col>
      <xdr:colOff>114300</xdr:colOff>
      <xdr:row>57</xdr:row>
      <xdr:rowOff>122464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936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122464</xdr:rowOff>
    </xdr:from>
    <xdr:to>
      <xdr:col>45</xdr:col>
      <xdr:colOff>177800</xdr:colOff>
      <xdr:row>57</xdr:row>
      <xdr:rowOff>139654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95114"/>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89271</xdr:rowOff>
    </xdr:from>
    <xdr:to>
      <xdr:col>41</xdr:col>
      <xdr:colOff>50800</xdr:colOff>
      <xdr:row>57</xdr:row>
      <xdr:rowOff>139654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61921"/>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60462</xdr:rowOff>
    </xdr:from>
    <xdr:to>
      <xdr:col>55</xdr:col>
      <xdr:colOff>50800</xdr:colOff>
      <xdr:row>57</xdr:row>
      <xdr:rowOff>162062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38889</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1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70246</xdr:rowOff>
    </xdr:from>
    <xdr:to>
      <xdr:col>50</xdr:col>
      <xdr:colOff>165100</xdr:colOff>
      <xdr:row>58</xdr:row>
      <xdr:rowOff>396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162973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71664</xdr:rowOff>
    </xdr:from>
    <xdr:to>
      <xdr:col>46</xdr:col>
      <xdr:colOff>38100</xdr:colOff>
      <xdr:row>58</xdr:row>
      <xdr:rowOff>1814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164391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88854</xdr:rowOff>
    </xdr:from>
    <xdr:to>
      <xdr:col>41</xdr:col>
      <xdr:colOff>101600</xdr:colOff>
      <xdr:row>58</xdr:row>
      <xdr:rowOff>19004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10131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9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38471</xdr:rowOff>
    </xdr:from>
    <xdr:to>
      <xdr:col>36</xdr:col>
      <xdr:colOff>165100</xdr:colOff>
      <xdr:row>57</xdr:row>
      <xdr:rowOff>140071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131198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83072</xdr:rowOff>
    </xdr:from>
    <xdr:to>
      <xdr:col>55</xdr:col>
      <xdr:colOff>0</xdr:colOff>
      <xdr:row>78</xdr:row>
      <xdr:rowOff>73667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41822"/>
          <a:ext cx="838200" cy="50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39410</xdr:rowOff>
    </xdr:from>
    <xdr:to>
      <xdr:col>50</xdr:col>
      <xdr:colOff>114300</xdr:colOff>
      <xdr:row>78</xdr:row>
      <xdr:rowOff>73667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12510"/>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39410</xdr:rowOff>
    </xdr:from>
    <xdr:to>
      <xdr:col>45</xdr:col>
      <xdr:colOff>177800</xdr:colOff>
      <xdr:row>78</xdr:row>
      <xdr:rowOff>45157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12510"/>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29679</xdr:rowOff>
    </xdr:from>
    <xdr:to>
      <xdr:col>41</xdr:col>
      <xdr:colOff>50800</xdr:colOff>
      <xdr:row>78</xdr:row>
      <xdr:rowOff>45157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02779"/>
          <a:ext cx="8890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32272</xdr:rowOff>
    </xdr:from>
    <xdr:to>
      <xdr:col>55</xdr:col>
      <xdr:colOff>50800</xdr:colOff>
      <xdr:row>75</xdr:row>
      <xdr:rowOff>133872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55149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22867</xdr:rowOff>
    </xdr:from>
    <xdr:to>
      <xdr:col>50</xdr:col>
      <xdr:colOff>165100</xdr:colOff>
      <xdr:row>78</xdr:row>
      <xdr:rowOff>124467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115594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160060</xdr:rowOff>
    </xdr:from>
    <xdr:to>
      <xdr:col>46</xdr:col>
      <xdr:colOff>38100</xdr:colOff>
      <xdr:row>78</xdr:row>
      <xdr:rowOff>90210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81337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165807</xdr:rowOff>
    </xdr:from>
    <xdr:to>
      <xdr:col>41</xdr:col>
      <xdr:colOff>101600</xdr:colOff>
      <xdr:row>78</xdr:row>
      <xdr:rowOff>95957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87084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150329</xdr:rowOff>
    </xdr:from>
    <xdr:to>
      <xdr:col>36</xdr:col>
      <xdr:colOff>165100</xdr:colOff>
      <xdr:row>78</xdr:row>
      <xdr:rowOff>80479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71606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4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8674</xdr:rowOff>
    </xdr:from>
    <xdr:to>
      <xdr:col>55</xdr:col>
      <xdr:colOff>0</xdr:colOff>
      <xdr:row>98</xdr:row>
      <xdr:rowOff>10007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10774"/>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85616</xdr:rowOff>
    </xdr:from>
    <xdr:to>
      <xdr:col>50</xdr:col>
      <xdr:colOff>114300</xdr:colOff>
      <xdr:row>98</xdr:row>
      <xdr:rowOff>10007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16266"/>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116821</xdr:rowOff>
    </xdr:from>
    <xdr:to>
      <xdr:col>45</xdr:col>
      <xdr:colOff>177800</xdr:colOff>
      <xdr:row>97</xdr:row>
      <xdr:rowOff>85616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76021"/>
          <a:ext cx="889000" cy="1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116821</xdr:rowOff>
    </xdr:from>
    <xdr:to>
      <xdr:col>41</xdr:col>
      <xdr:colOff>50800</xdr:colOff>
      <xdr:row>97</xdr:row>
      <xdr:rowOff>83179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76021"/>
          <a:ext cx="889000" cy="1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129324</xdr:rowOff>
    </xdr:from>
    <xdr:to>
      <xdr:col>55</xdr:col>
      <xdr:colOff>50800</xdr:colOff>
      <xdr:row>98</xdr:row>
      <xdr:rowOff>59474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107751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130657</xdr:rowOff>
    </xdr:from>
    <xdr:to>
      <xdr:col>50</xdr:col>
      <xdr:colOff>165100</xdr:colOff>
      <xdr:row>98</xdr:row>
      <xdr:rowOff>60807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51934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34816</xdr:rowOff>
    </xdr:from>
    <xdr:to>
      <xdr:col>46</xdr:col>
      <xdr:colOff>38100</xdr:colOff>
      <xdr:row>97</xdr:row>
      <xdr:rowOff>136416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66021</xdr:rowOff>
    </xdr:from>
    <xdr:to>
      <xdr:col>41</xdr:col>
      <xdr:colOff>101600</xdr:colOff>
      <xdr:row>96</xdr:row>
      <xdr:rowOff>167621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12698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3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32379</xdr:rowOff>
    </xdr:from>
    <xdr:to>
      <xdr:col>36</xdr:col>
      <xdr:colOff>165100</xdr:colOff>
      <xdr:row>97</xdr:row>
      <xdr:rowOff>133979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125106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97729</xdr:rowOff>
    </xdr:from>
    <xdr:to>
      <xdr:col>85</xdr:col>
      <xdr:colOff>127000</xdr:colOff>
      <xdr:row>35</xdr:row>
      <xdr:rowOff>140249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098479"/>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97729</xdr:rowOff>
    </xdr:from>
    <xdr:to>
      <xdr:col>81</xdr:col>
      <xdr:colOff>50800</xdr:colOff>
      <xdr:row>35</xdr:row>
      <xdr:rowOff>110348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98479"/>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110348</xdr:rowOff>
    </xdr:from>
    <xdr:to>
      <xdr:col>76</xdr:col>
      <xdr:colOff>114300</xdr:colOff>
      <xdr:row>35</xdr:row>
      <xdr:rowOff>137780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110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137780</xdr:rowOff>
    </xdr:from>
    <xdr:to>
      <xdr:col>71</xdr:col>
      <xdr:colOff>177800</xdr:colOff>
      <xdr:row>36</xdr:row>
      <xdr:rowOff>21011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38530"/>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89449</xdr:rowOff>
    </xdr:from>
    <xdr:to>
      <xdr:col>85</xdr:col>
      <xdr:colOff>177800</xdr:colOff>
      <xdr:row>36</xdr:row>
      <xdr:rowOff>19599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112326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4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46929</xdr:rowOff>
    </xdr:from>
    <xdr:to>
      <xdr:col>81</xdr:col>
      <xdr:colOff>101600</xdr:colOff>
      <xdr:row>35</xdr:row>
      <xdr:rowOff>148529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165056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2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59548</xdr:rowOff>
    </xdr:from>
    <xdr:to>
      <xdr:col>76</xdr:col>
      <xdr:colOff>165100</xdr:colOff>
      <xdr:row>35</xdr:row>
      <xdr:rowOff>161148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6225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86980</xdr:rowOff>
    </xdr:from>
    <xdr:to>
      <xdr:col>72</xdr:col>
      <xdr:colOff>38100</xdr:colOff>
      <xdr:row>36</xdr:row>
      <xdr:rowOff>17130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33657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141661</xdr:rowOff>
    </xdr:from>
    <xdr:to>
      <xdr:col>67</xdr:col>
      <xdr:colOff>101600</xdr:colOff>
      <xdr:row>36</xdr:row>
      <xdr:rowOff>71811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88338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28698</xdr:rowOff>
    </xdr:from>
    <xdr:to>
      <xdr:col>85</xdr:col>
      <xdr:colOff>127000</xdr:colOff>
      <xdr:row>53</xdr:row>
      <xdr:rowOff>123469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601198"/>
          <a:ext cx="838200" cy="60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123469</xdr:rowOff>
    </xdr:from>
    <xdr:to>
      <xdr:col>81</xdr:col>
      <xdr:colOff>50800</xdr:colOff>
      <xdr:row>54</xdr:row>
      <xdr:rowOff>103189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210319"/>
          <a:ext cx="889000" cy="15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77549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153350</xdr:rowOff>
    </xdr:from>
    <xdr:to>
      <xdr:col>76</xdr:col>
      <xdr:colOff>114300</xdr:colOff>
      <xdr:row>54</xdr:row>
      <xdr:rowOff>103189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240200"/>
          <a:ext cx="889000" cy="1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153350</xdr:rowOff>
    </xdr:from>
    <xdr:to>
      <xdr:col>71</xdr:col>
      <xdr:colOff>177800</xdr:colOff>
      <xdr:row>54</xdr:row>
      <xdr:rowOff>116383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240200"/>
          <a:ext cx="889000" cy="1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157951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149348</xdr:rowOff>
    </xdr:from>
    <xdr:to>
      <xdr:col>85</xdr:col>
      <xdr:colOff>177800</xdr:colOff>
      <xdr:row>50</xdr:row>
      <xdr:rowOff>79498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5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102375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5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72669</xdr:rowOff>
    </xdr:from>
    <xdr:to>
      <xdr:col>81</xdr:col>
      <xdr:colOff>101600</xdr:colOff>
      <xdr:row>54</xdr:row>
      <xdr:rowOff>2819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1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19346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9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52389</xdr:rowOff>
    </xdr:from>
    <xdr:to>
      <xdr:col>76</xdr:col>
      <xdr:colOff>165100</xdr:colOff>
      <xdr:row>54</xdr:row>
      <xdr:rowOff>153989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170516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0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102550</xdr:rowOff>
    </xdr:from>
    <xdr:to>
      <xdr:col>72</xdr:col>
      <xdr:colOff>38100</xdr:colOff>
      <xdr:row>54</xdr:row>
      <xdr:rowOff>32700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1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49227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9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65583</xdr:rowOff>
    </xdr:from>
    <xdr:to>
      <xdr:col>67</xdr:col>
      <xdr:colOff>101600</xdr:colOff>
      <xdr:row>54</xdr:row>
      <xdr:rowOff>167183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3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12260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0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36449</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0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36449</xdr:rowOff>
    </xdr:from>
    <xdr:to>
      <xdr:col>76</xdr:col>
      <xdr:colOff>114300</xdr:colOff>
      <xdr:row>79</xdr:row>
      <xdr:rowOff>39688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099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39688</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423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157099</xdr:rowOff>
    </xdr:from>
    <xdr:to>
      <xdr:col>76</xdr:col>
      <xdr:colOff>165100</xdr:colOff>
      <xdr:row>79</xdr:row>
      <xdr:rowOff>87249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78376</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35333" y="13622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160338</xdr:rowOff>
    </xdr:from>
    <xdr:to>
      <xdr:col>72</xdr:col>
      <xdr:colOff>38100</xdr:colOff>
      <xdr:row>79</xdr:row>
      <xdr:rowOff>90488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81615</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26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6037</xdr:rowOff>
    </xdr:from>
    <xdr:to>
      <xdr:col>85</xdr:col>
      <xdr:colOff>127000</xdr:colOff>
      <xdr:row>97</xdr:row>
      <xdr:rowOff>9375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636687"/>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4071</xdr:rowOff>
    </xdr:from>
    <xdr:to>
      <xdr:col>81</xdr:col>
      <xdr:colOff>50800</xdr:colOff>
      <xdr:row>97</xdr:row>
      <xdr:rowOff>9375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3472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167520</xdr:rowOff>
    </xdr:from>
    <xdr:to>
      <xdr:col>76</xdr:col>
      <xdr:colOff>114300</xdr:colOff>
      <xdr:row>97</xdr:row>
      <xdr:rowOff>4071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267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167520</xdr:rowOff>
    </xdr:from>
    <xdr:to>
      <xdr:col>71</xdr:col>
      <xdr:colOff>177800</xdr:colOff>
      <xdr:row>97</xdr:row>
      <xdr:rowOff>11638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626720"/>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126687</xdr:rowOff>
    </xdr:from>
    <xdr:to>
      <xdr:col>85</xdr:col>
      <xdr:colOff>177800</xdr:colOff>
      <xdr:row>97</xdr:row>
      <xdr:rowOff>56837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149564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4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130025</xdr:rowOff>
    </xdr:from>
    <xdr:to>
      <xdr:col>81</xdr:col>
      <xdr:colOff>101600</xdr:colOff>
      <xdr:row>97</xdr:row>
      <xdr:rowOff>60175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76702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3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124721</xdr:rowOff>
    </xdr:from>
    <xdr:to>
      <xdr:col>76</xdr:col>
      <xdr:colOff>165100</xdr:colOff>
      <xdr:row>97</xdr:row>
      <xdr:rowOff>54871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71398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3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116720</xdr:rowOff>
    </xdr:from>
    <xdr:to>
      <xdr:col>72</xdr:col>
      <xdr:colOff>38100</xdr:colOff>
      <xdr:row>97</xdr:row>
      <xdr:rowOff>46870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63397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3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132288</xdr:rowOff>
    </xdr:from>
    <xdr:to>
      <xdr:col>67</xdr:col>
      <xdr:colOff>101600</xdr:colOff>
      <xdr:row>97</xdr:row>
      <xdr:rowOff>62438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78965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3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令和２年度における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別歳出の住民一人当たりのコストについて、ほとんどの項目において全国平均、県平均を下回っているが、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全国平均及び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大きく上回り、類似団体内順位でも１位となっている。主な要因としては、市民体育館建設事業、義務教育学校建設事業及びＧＩＧＡスクール構想によるタブレット購入その他周辺環境整備によるものが大きい。これは、本市が教育、主に子育て事業に力を入れていること。またスポーツを通したまちづくりを目的としたプロバスケットボールチーム誘致の推進からこのような結果となった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個別の項目として、教育費以外では総務費が大幅増となったが、これは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対策である特別定額給付金事業によるものが大きい。また、商工費も大幅増となっているが、新型コロナウイルス感染症対応地方創生臨時交付金対象事業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プレミアム金券事業や飲食店応援事業、中小企業事業者支援等の事業実施によるところが大きい。今後も社会情勢に応じた臨機応変な予算措置を実施しながら、健全な財政運営に努めたい。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財政調整基金残高は、市民税法人等の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収入</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減に伴い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、前年度から３．５億円の減となり、ポイントとしては前年度から０．４５ポイントの減となった。今後も</a:t>
          </a:r>
          <a:r>
            <a:rPr kumimoji="1" lang="ja-JP" altLang="en-US" sz="1200">
              <a:latin typeface="ＭＳ ゴシック" pitchFamily="49" charset="-128"/>
              <a:ea typeface="ＭＳ ゴシック" pitchFamily="49" charset="-128"/>
            </a:rPr>
            <a:t>中長期的な見通しのもと、決算剰余金の積立及び最低限度の取り崩しに努めていく。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歳入の臨時財政対策債の増により２．５億円の増となったことを受け０．６１ポイントの増、実質単年度収支も３．３９ポイントの改善となった。今後も事業の見直し等による歳出抑制を図り、健全な財政運営に努めていく。</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平成２８年をピークに減少傾向となっていたが、令和２年度は、臨時財政対策債等による歳入の増が新型コロナウイルス感染症の影響による事業中止・縮小等により、歳出の増を上回ったことに伴い、実質収支が前年度より２．５億円の増となり、０．５９ポイント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以外の特別会計については、コロナ禍による受診控え等が影響し、国民健康保険特別会計及び後期高齢者医療特別会計においてそれぞれポイント増となり、介護保険特別会計は、国県補助事業に係る保険給付費事業の推進による県負担金及び法定繰入金の増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０．６６ポイントの増となった。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以上の要因により、令和２年度においては前年度から１．７６ポイントの増となり、黒字幅が拡大した。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引き続き、実質収支が黒字となるよう財政の健全化に努めたい。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91" customWidth="1"/>
    <col min="12" max="12" width="2.26953125" style="191" customWidth="1"/>
    <col min="13" max="17" width="2.36328125" style="191" customWidth="1"/>
    <col min="18" max="119" width="2.08984375" style="191" customWidth="1"/>
    <col min="120" max="16384" width="0" style="191" hidden="1"/>
  </cols>
  <sheetData>
    <row r="1" spans="1:119" ht="33" customHeight="1" x14ac:dyDescent="0.2">
      <c r="A1" s="189"/>
      <c r="B1" s="444" t="s">
        <v>78</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190"/>
      <c r="DK1" s="190"/>
      <c r="DL1" s="190"/>
      <c r="DM1" s="190"/>
      <c r="DN1" s="190"/>
      <c r="DO1" s="190"/>
    </row>
    <row r="2" spans="1:119" ht="24" thickBot="1" x14ac:dyDescent="0.25">
      <c r="A2" s="189"/>
      <c r="B2" s="192" t="s">
        <v>79</v>
      </c>
      <c r="C2" s="192"/>
      <c r="D2" s="193"/>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row>
    <row r="3" spans="1:119" ht="18.75" customHeight="1" thickBot="1" x14ac:dyDescent="0.25">
      <c r="A3" s="190"/>
      <c r="B3" s="445" t="s">
        <v>80</v>
      </c>
      <c r="C3" s="446"/>
      <c r="D3" s="446"/>
      <c r="E3" s="447"/>
      <c r="F3" s="447"/>
      <c r="G3" s="447"/>
      <c r="H3" s="447"/>
      <c r="I3" s="447"/>
      <c r="J3" s="447"/>
      <c r="K3" s="447"/>
      <c r="L3" s="447" t="s">
        <v>81</v>
      </c>
      <c r="M3" s="447"/>
      <c r="N3" s="447"/>
      <c r="O3" s="447"/>
      <c r="P3" s="447"/>
      <c r="Q3" s="447"/>
      <c r="R3" s="454"/>
      <c r="S3" s="454"/>
      <c r="T3" s="454"/>
      <c r="U3" s="454"/>
      <c r="V3" s="455"/>
      <c r="W3" s="429" t="s">
        <v>82</v>
      </c>
      <c r="X3" s="430"/>
      <c r="Y3" s="430"/>
      <c r="Z3" s="430"/>
      <c r="AA3" s="430"/>
      <c r="AB3" s="446"/>
      <c r="AC3" s="454" t="s">
        <v>83</v>
      </c>
      <c r="AD3" s="430"/>
      <c r="AE3" s="430"/>
      <c r="AF3" s="430"/>
      <c r="AG3" s="430"/>
      <c r="AH3" s="430"/>
      <c r="AI3" s="430"/>
      <c r="AJ3" s="430"/>
      <c r="AK3" s="430"/>
      <c r="AL3" s="431"/>
      <c r="AM3" s="429" t="s">
        <v>84</v>
      </c>
      <c r="AN3" s="430"/>
      <c r="AO3" s="430"/>
      <c r="AP3" s="430"/>
      <c r="AQ3" s="430"/>
      <c r="AR3" s="430"/>
      <c r="AS3" s="430"/>
      <c r="AT3" s="430"/>
      <c r="AU3" s="430"/>
      <c r="AV3" s="430"/>
      <c r="AW3" s="430"/>
      <c r="AX3" s="431"/>
      <c r="AY3" s="466" t="s">
        <v>1</v>
      </c>
      <c r="AZ3" s="467"/>
      <c r="BA3" s="467"/>
      <c r="BB3" s="467"/>
      <c r="BC3" s="467"/>
      <c r="BD3" s="467"/>
      <c r="BE3" s="467"/>
      <c r="BF3" s="467"/>
      <c r="BG3" s="467"/>
      <c r="BH3" s="467"/>
      <c r="BI3" s="467"/>
      <c r="BJ3" s="467"/>
      <c r="BK3" s="467"/>
      <c r="BL3" s="467"/>
      <c r="BM3" s="468"/>
      <c r="BN3" s="429" t="s">
        <v>85</v>
      </c>
      <c r="BO3" s="430"/>
      <c r="BP3" s="430"/>
      <c r="BQ3" s="430"/>
      <c r="BR3" s="430"/>
      <c r="BS3" s="430"/>
      <c r="BT3" s="430"/>
      <c r="BU3" s="431"/>
      <c r="BV3" s="429" t="s">
        <v>86</v>
      </c>
      <c r="BW3" s="430"/>
      <c r="BX3" s="430"/>
      <c r="BY3" s="430"/>
      <c r="BZ3" s="430"/>
      <c r="CA3" s="430"/>
      <c r="CB3" s="430"/>
      <c r="CC3" s="431"/>
      <c r="CD3" s="466" t="s">
        <v>1</v>
      </c>
      <c r="CE3" s="467"/>
      <c r="CF3" s="467"/>
      <c r="CG3" s="467"/>
      <c r="CH3" s="467"/>
      <c r="CI3" s="467"/>
      <c r="CJ3" s="467"/>
      <c r="CK3" s="467"/>
      <c r="CL3" s="467"/>
      <c r="CM3" s="467"/>
      <c r="CN3" s="467"/>
      <c r="CO3" s="467"/>
      <c r="CP3" s="467"/>
      <c r="CQ3" s="467"/>
      <c r="CR3" s="467"/>
      <c r="CS3" s="468"/>
      <c r="CT3" s="429" t="s">
        <v>87</v>
      </c>
      <c r="CU3" s="430"/>
      <c r="CV3" s="430"/>
      <c r="CW3" s="430"/>
      <c r="CX3" s="430"/>
      <c r="CY3" s="430"/>
      <c r="CZ3" s="430"/>
      <c r="DA3" s="431"/>
      <c r="DB3" s="429" t="s">
        <v>88</v>
      </c>
      <c r="DC3" s="430"/>
      <c r="DD3" s="430"/>
      <c r="DE3" s="430"/>
      <c r="DF3" s="430"/>
      <c r="DG3" s="430"/>
      <c r="DH3" s="430"/>
      <c r="DI3" s="431"/>
      <c r="DJ3" s="189"/>
      <c r="DK3" s="189"/>
      <c r="DL3" s="189"/>
      <c r="DM3" s="189"/>
      <c r="DN3" s="189"/>
      <c r="DO3" s="189"/>
    </row>
    <row r="4" spans="1:119" ht="18.75" customHeight="1" x14ac:dyDescent="0.2">
      <c r="A4" s="190"/>
      <c r="B4" s="448"/>
      <c r="C4" s="449"/>
      <c r="D4" s="449"/>
      <c r="E4" s="450"/>
      <c r="F4" s="450"/>
      <c r="G4" s="450"/>
      <c r="H4" s="450"/>
      <c r="I4" s="450"/>
      <c r="J4" s="450"/>
      <c r="K4" s="450"/>
      <c r="L4" s="450"/>
      <c r="M4" s="450"/>
      <c r="N4" s="450"/>
      <c r="O4" s="450"/>
      <c r="P4" s="450"/>
      <c r="Q4" s="450"/>
      <c r="R4" s="456"/>
      <c r="S4" s="456"/>
      <c r="T4" s="456"/>
      <c r="U4" s="456"/>
      <c r="V4" s="457"/>
      <c r="W4" s="460"/>
      <c r="X4" s="461"/>
      <c r="Y4" s="461"/>
      <c r="Z4" s="461"/>
      <c r="AA4" s="461"/>
      <c r="AB4" s="449"/>
      <c r="AC4" s="456"/>
      <c r="AD4" s="461"/>
      <c r="AE4" s="461"/>
      <c r="AF4" s="461"/>
      <c r="AG4" s="461"/>
      <c r="AH4" s="461"/>
      <c r="AI4" s="461"/>
      <c r="AJ4" s="461"/>
      <c r="AK4" s="461"/>
      <c r="AL4" s="464"/>
      <c r="AM4" s="462"/>
      <c r="AN4" s="463"/>
      <c r="AO4" s="463"/>
      <c r="AP4" s="463"/>
      <c r="AQ4" s="463"/>
      <c r="AR4" s="463"/>
      <c r="AS4" s="463"/>
      <c r="AT4" s="463"/>
      <c r="AU4" s="463"/>
      <c r="AV4" s="463"/>
      <c r="AW4" s="463"/>
      <c r="AX4" s="465"/>
      <c r="AY4" s="432" t="s">
        <v>89</v>
      </c>
      <c r="AZ4" s="433"/>
      <c r="BA4" s="433"/>
      <c r="BB4" s="433"/>
      <c r="BC4" s="433"/>
      <c r="BD4" s="433"/>
      <c r="BE4" s="433"/>
      <c r="BF4" s="433"/>
      <c r="BG4" s="433"/>
      <c r="BH4" s="433"/>
      <c r="BI4" s="433"/>
      <c r="BJ4" s="433"/>
      <c r="BK4" s="433"/>
      <c r="BL4" s="433"/>
      <c r="BM4" s="434"/>
      <c r="BN4" s="435">
        <v>111385525</v>
      </c>
      <c r="BO4" s="436"/>
      <c r="BP4" s="436"/>
      <c r="BQ4" s="436"/>
      <c r="BR4" s="436"/>
      <c r="BS4" s="436"/>
      <c r="BT4" s="436"/>
      <c r="BU4" s="437"/>
      <c r="BV4" s="435">
        <v>78869741</v>
      </c>
      <c r="BW4" s="436"/>
      <c r="BX4" s="436"/>
      <c r="BY4" s="436"/>
      <c r="BZ4" s="436"/>
      <c r="CA4" s="436"/>
      <c r="CB4" s="436"/>
      <c r="CC4" s="437"/>
      <c r="CD4" s="438" t="s">
        <v>90</v>
      </c>
      <c r="CE4" s="439"/>
      <c r="CF4" s="439"/>
      <c r="CG4" s="439"/>
      <c r="CH4" s="439"/>
      <c r="CI4" s="439"/>
      <c r="CJ4" s="439"/>
      <c r="CK4" s="439"/>
      <c r="CL4" s="439"/>
      <c r="CM4" s="439"/>
      <c r="CN4" s="439"/>
      <c r="CO4" s="439"/>
      <c r="CP4" s="439"/>
      <c r="CQ4" s="439"/>
      <c r="CR4" s="439"/>
      <c r="CS4" s="440"/>
      <c r="CT4" s="441">
        <v>4.9000000000000004</v>
      </c>
      <c r="CU4" s="442"/>
      <c r="CV4" s="442"/>
      <c r="CW4" s="442"/>
      <c r="CX4" s="442"/>
      <c r="CY4" s="442"/>
      <c r="CZ4" s="442"/>
      <c r="DA4" s="443"/>
      <c r="DB4" s="441">
        <v>4.3</v>
      </c>
      <c r="DC4" s="442"/>
      <c r="DD4" s="442"/>
      <c r="DE4" s="442"/>
      <c r="DF4" s="442"/>
      <c r="DG4" s="442"/>
      <c r="DH4" s="442"/>
      <c r="DI4" s="443"/>
      <c r="DJ4" s="189"/>
      <c r="DK4" s="189"/>
      <c r="DL4" s="189"/>
      <c r="DM4" s="189"/>
      <c r="DN4" s="189"/>
      <c r="DO4" s="189"/>
    </row>
    <row r="5" spans="1:119" ht="18.75" customHeight="1" x14ac:dyDescent="0.2">
      <c r="A5" s="190"/>
      <c r="B5" s="451"/>
      <c r="C5" s="452"/>
      <c r="D5" s="452"/>
      <c r="E5" s="453"/>
      <c r="F5" s="453"/>
      <c r="G5" s="453"/>
      <c r="H5" s="453"/>
      <c r="I5" s="453"/>
      <c r="J5" s="453"/>
      <c r="K5" s="453"/>
      <c r="L5" s="453"/>
      <c r="M5" s="453"/>
      <c r="N5" s="453"/>
      <c r="O5" s="453"/>
      <c r="P5" s="453"/>
      <c r="Q5" s="453"/>
      <c r="R5" s="458"/>
      <c r="S5" s="458"/>
      <c r="T5" s="458"/>
      <c r="U5" s="458"/>
      <c r="V5" s="459"/>
      <c r="W5" s="462"/>
      <c r="X5" s="463"/>
      <c r="Y5" s="463"/>
      <c r="Z5" s="463"/>
      <c r="AA5" s="463"/>
      <c r="AB5" s="452"/>
      <c r="AC5" s="458"/>
      <c r="AD5" s="463"/>
      <c r="AE5" s="463"/>
      <c r="AF5" s="463"/>
      <c r="AG5" s="463"/>
      <c r="AH5" s="463"/>
      <c r="AI5" s="463"/>
      <c r="AJ5" s="463"/>
      <c r="AK5" s="463"/>
      <c r="AL5" s="465"/>
      <c r="AM5" s="501" t="s">
        <v>91</v>
      </c>
      <c r="AN5" s="502"/>
      <c r="AO5" s="502"/>
      <c r="AP5" s="502"/>
      <c r="AQ5" s="502"/>
      <c r="AR5" s="502"/>
      <c r="AS5" s="502"/>
      <c r="AT5" s="503"/>
      <c r="AU5" s="504" t="s">
        <v>92</v>
      </c>
      <c r="AV5" s="505"/>
      <c r="AW5" s="505"/>
      <c r="AX5" s="505"/>
      <c r="AY5" s="506" t="s">
        <v>93</v>
      </c>
      <c r="AZ5" s="507"/>
      <c r="BA5" s="507"/>
      <c r="BB5" s="507"/>
      <c r="BC5" s="507"/>
      <c r="BD5" s="507"/>
      <c r="BE5" s="507"/>
      <c r="BF5" s="507"/>
      <c r="BG5" s="507"/>
      <c r="BH5" s="507"/>
      <c r="BI5" s="507"/>
      <c r="BJ5" s="507"/>
      <c r="BK5" s="507"/>
      <c r="BL5" s="507"/>
      <c r="BM5" s="508"/>
      <c r="BN5" s="472">
        <v>108274265</v>
      </c>
      <c r="BO5" s="473"/>
      <c r="BP5" s="473"/>
      <c r="BQ5" s="473"/>
      <c r="BR5" s="473"/>
      <c r="BS5" s="473"/>
      <c r="BT5" s="473"/>
      <c r="BU5" s="474"/>
      <c r="BV5" s="472">
        <v>76221541</v>
      </c>
      <c r="BW5" s="473"/>
      <c r="BX5" s="473"/>
      <c r="BY5" s="473"/>
      <c r="BZ5" s="473"/>
      <c r="CA5" s="473"/>
      <c r="CB5" s="473"/>
      <c r="CC5" s="474"/>
      <c r="CD5" s="475" t="s">
        <v>94</v>
      </c>
      <c r="CE5" s="476"/>
      <c r="CF5" s="476"/>
      <c r="CG5" s="476"/>
      <c r="CH5" s="476"/>
      <c r="CI5" s="476"/>
      <c r="CJ5" s="476"/>
      <c r="CK5" s="476"/>
      <c r="CL5" s="476"/>
      <c r="CM5" s="476"/>
      <c r="CN5" s="476"/>
      <c r="CO5" s="476"/>
      <c r="CP5" s="476"/>
      <c r="CQ5" s="476"/>
      <c r="CR5" s="476"/>
      <c r="CS5" s="477"/>
      <c r="CT5" s="469">
        <v>92.8</v>
      </c>
      <c r="CU5" s="470"/>
      <c r="CV5" s="470"/>
      <c r="CW5" s="470"/>
      <c r="CX5" s="470"/>
      <c r="CY5" s="470"/>
      <c r="CZ5" s="470"/>
      <c r="DA5" s="471"/>
      <c r="DB5" s="469">
        <v>99.1</v>
      </c>
      <c r="DC5" s="470"/>
      <c r="DD5" s="470"/>
      <c r="DE5" s="470"/>
      <c r="DF5" s="470"/>
      <c r="DG5" s="470"/>
      <c r="DH5" s="470"/>
      <c r="DI5" s="471"/>
      <c r="DJ5" s="189"/>
      <c r="DK5" s="189"/>
      <c r="DL5" s="189"/>
      <c r="DM5" s="189"/>
      <c r="DN5" s="189"/>
      <c r="DO5" s="189"/>
    </row>
    <row r="6" spans="1:119" ht="18.75" customHeight="1" x14ac:dyDescent="0.2">
      <c r="A6" s="190"/>
      <c r="B6" s="478" t="s">
        <v>95</v>
      </c>
      <c r="C6" s="479"/>
      <c r="D6" s="479"/>
      <c r="E6" s="480"/>
      <c r="F6" s="480"/>
      <c r="G6" s="480"/>
      <c r="H6" s="480"/>
      <c r="I6" s="480"/>
      <c r="J6" s="480"/>
      <c r="K6" s="480"/>
      <c r="L6" s="480" t="s">
        <v>96</v>
      </c>
      <c r="M6" s="480"/>
      <c r="N6" s="480"/>
      <c r="O6" s="480"/>
      <c r="P6" s="480"/>
      <c r="Q6" s="480"/>
      <c r="R6" s="484"/>
      <c r="S6" s="484"/>
      <c r="T6" s="484"/>
      <c r="U6" s="484"/>
      <c r="V6" s="485"/>
      <c r="W6" s="488" t="s">
        <v>97</v>
      </c>
      <c r="X6" s="489"/>
      <c r="Y6" s="489"/>
      <c r="Z6" s="489"/>
      <c r="AA6" s="489"/>
      <c r="AB6" s="479"/>
      <c r="AC6" s="492" t="s">
        <v>98</v>
      </c>
      <c r="AD6" s="493"/>
      <c r="AE6" s="493"/>
      <c r="AF6" s="493"/>
      <c r="AG6" s="493"/>
      <c r="AH6" s="493"/>
      <c r="AI6" s="493"/>
      <c r="AJ6" s="493"/>
      <c r="AK6" s="493"/>
      <c r="AL6" s="494"/>
      <c r="AM6" s="501" t="s">
        <v>99</v>
      </c>
      <c r="AN6" s="502"/>
      <c r="AO6" s="502"/>
      <c r="AP6" s="502"/>
      <c r="AQ6" s="502"/>
      <c r="AR6" s="502"/>
      <c r="AS6" s="502"/>
      <c r="AT6" s="503"/>
      <c r="AU6" s="504" t="s">
        <v>92</v>
      </c>
      <c r="AV6" s="505"/>
      <c r="AW6" s="505"/>
      <c r="AX6" s="505"/>
      <c r="AY6" s="506" t="s">
        <v>100</v>
      </c>
      <c r="AZ6" s="507"/>
      <c r="BA6" s="507"/>
      <c r="BB6" s="507"/>
      <c r="BC6" s="507"/>
      <c r="BD6" s="507"/>
      <c r="BE6" s="507"/>
      <c r="BF6" s="507"/>
      <c r="BG6" s="507"/>
      <c r="BH6" s="507"/>
      <c r="BI6" s="507"/>
      <c r="BJ6" s="507"/>
      <c r="BK6" s="507"/>
      <c r="BL6" s="507"/>
      <c r="BM6" s="508"/>
      <c r="BN6" s="472">
        <v>3111260</v>
      </c>
      <c r="BO6" s="473"/>
      <c r="BP6" s="473"/>
      <c r="BQ6" s="473"/>
      <c r="BR6" s="473"/>
      <c r="BS6" s="473"/>
      <c r="BT6" s="473"/>
      <c r="BU6" s="474"/>
      <c r="BV6" s="472">
        <v>2648200</v>
      </c>
      <c r="BW6" s="473"/>
      <c r="BX6" s="473"/>
      <c r="BY6" s="473"/>
      <c r="BZ6" s="473"/>
      <c r="CA6" s="473"/>
      <c r="CB6" s="473"/>
      <c r="CC6" s="474"/>
      <c r="CD6" s="475" t="s">
        <v>101</v>
      </c>
      <c r="CE6" s="476"/>
      <c r="CF6" s="476"/>
      <c r="CG6" s="476"/>
      <c r="CH6" s="476"/>
      <c r="CI6" s="476"/>
      <c r="CJ6" s="476"/>
      <c r="CK6" s="476"/>
      <c r="CL6" s="476"/>
      <c r="CM6" s="476"/>
      <c r="CN6" s="476"/>
      <c r="CO6" s="476"/>
      <c r="CP6" s="476"/>
      <c r="CQ6" s="476"/>
      <c r="CR6" s="476"/>
      <c r="CS6" s="477"/>
      <c r="CT6" s="509">
        <v>97.1</v>
      </c>
      <c r="CU6" s="510"/>
      <c r="CV6" s="510"/>
      <c r="CW6" s="510"/>
      <c r="CX6" s="510"/>
      <c r="CY6" s="510"/>
      <c r="CZ6" s="510"/>
      <c r="DA6" s="511"/>
      <c r="DB6" s="509">
        <v>99.4</v>
      </c>
      <c r="DC6" s="510"/>
      <c r="DD6" s="510"/>
      <c r="DE6" s="510"/>
      <c r="DF6" s="510"/>
      <c r="DG6" s="510"/>
      <c r="DH6" s="510"/>
      <c r="DI6" s="511"/>
      <c r="DJ6" s="189"/>
      <c r="DK6" s="189"/>
      <c r="DL6" s="189"/>
      <c r="DM6" s="189"/>
      <c r="DN6" s="189"/>
      <c r="DO6" s="189"/>
    </row>
    <row r="7" spans="1:119" ht="18.75" customHeight="1" x14ac:dyDescent="0.2">
      <c r="A7" s="190"/>
      <c r="B7" s="448"/>
      <c r="C7" s="449"/>
      <c r="D7" s="449"/>
      <c r="E7" s="450"/>
      <c r="F7" s="450"/>
      <c r="G7" s="450"/>
      <c r="H7" s="450"/>
      <c r="I7" s="450"/>
      <c r="J7" s="450"/>
      <c r="K7" s="450"/>
      <c r="L7" s="450"/>
      <c r="M7" s="450"/>
      <c r="N7" s="450"/>
      <c r="O7" s="450"/>
      <c r="P7" s="450"/>
      <c r="Q7" s="450"/>
      <c r="R7" s="456"/>
      <c r="S7" s="456"/>
      <c r="T7" s="456"/>
      <c r="U7" s="456"/>
      <c r="V7" s="457"/>
      <c r="W7" s="460"/>
      <c r="X7" s="461"/>
      <c r="Y7" s="461"/>
      <c r="Z7" s="461"/>
      <c r="AA7" s="461"/>
      <c r="AB7" s="449"/>
      <c r="AC7" s="495"/>
      <c r="AD7" s="496"/>
      <c r="AE7" s="496"/>
      <c r="AF7" s="496"/>
      <c r="AG7" s="496"/>
      <c r="AH7" s="496"/>
      <c r="AI7" s="496"/>
      <c r="AJ7" s="496"/>
      <c r="AK7" s="496"/>
      <c r="AL7" s="497"/>
      <c r="AM7" s="501" t="s">
        <v>102</v>
      </c>
      <c r="AN7" s="502"/>
      <c r="AO7" s="502"/>
      <c r="AP7" s="502"/>
      <c r="AQ7" s="502"/>
      <c r="AR7" s="502"/>
      <c r="AS7" s="502"/>
      <c r="AT7" s="503"/>
      <c r="AU7" s="504" t="s">
        <v>103</v>
      </c>
      <c r="AV7" s="505"/>
      <c r="AW7" s="505"/>
      <c r="AX7" s="505"/>
      <c r="AY7" s="506" t="s">
        <v>104</v>
      </c>
      <c r="AZ7" s="507"/>
      <c r="BA7" s="507"/>
      <c r="BB7" s="507"/>
      <c r="BC7" s="507"/>
      <c r="BD7" s="507"/>
      <c r="BE7" s="507"/>
      <c r="BF7" s="507"/>
      <c r="BG7" s="507"/>
      <c r="BH7" s="507"/>
      <c r="BI7" s="507"/>
      <c r="BJ7" s="507"/>
      <c r="BK7" s="507"/>
      <c r="BL7" s="507"/>
      <c r="BM7" s="508"/>
      <c r="BN7" s="472">
        <v>918914</v>
      </c>
      <c r="BO7" s="473"/>
      <c r="BP7" s="473"/>
      <c r="BQ7" s="473"/>
      <c r="BR7" s="473"/>
      <c r="BS7" s="473"/>
      <c r="BT7" s="473"/>
      <c r="BU7" s="474"/>
      <c r="BV7" s="472">
        <v>701561</v>
      </c>
      <c r="BW7" s="473"/>
      <c r="BX7" s="473"/>
      <c r="BY7" s="473"/>
      <c r="BZ7" s="473"/>
      <c r="CA7" s="473"/>
      <c r="CB7" s="473"/>
      <c r="CC7" s="474"/>
      <c r="CD7" s="475" t="s">
        <v>105</v>
      </c>
      <c r="CE7" s="476"/>
      <c r="CF7" s="476"/>
      <c r="CG7" s="476"/>
      <c r="CH7" s="476"/>
      <c r="CI7" s="476"/>
      <c r="CJ7" s="476"/>
      <c r="CK7" s="476"/>
      <c r="CL7" s="476"/>
      <c r="CM7" s="476"/>
      <c r="CN7" s="476"/>
      <c r="CO7" s="476"/>
      <c r="CP7" s="476"/>
      <c r="CQ7" s="476"/>
      <c r="CR7" s="476"/>
      <c r="CS7" s="477"/>
      <c r="CT7" s="472">
        <v>44946931</v>
      </c>
      <c r="CU7" s="473"/>
      <c r="CV7" s="473"/>
      <c r="CW7" s="473"/>
      <c r="CX7" s="473"/>
      <c r="CY7" s="473"/>
      <c r="CZ7" s="473"/>
      <c r="DA7" s="474"/>
      <c r="DB7" s="472">
        <v>45599184</v>
      </c>
      <c r="DC7" s="473"/>
      <c r="DD7" s="473"/>
      <c r="DE7" s="473"/>
      <c r="DF7" s="473"/>
      <c r="DG7" s="473"/>
      <c r="DH7" s="473"/>
      <c r="DI7" s="474"/>
      <c r="DJ7" s="189"/>
      <c r="DK7" s="189"/>
      <c r="DL7" s="189"/>
      <c r="DM7" s="189"/>
      <c r="DN7" s="189"/>
      <c r="DO7" s="189"/>
    </row>
    <row r="8" spans="1:119" ht="18.75" customHeight="1" thickBot="1" x14ac:dyDescent="0.25">
      <c r="A8" s="190"/>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8"/>
      <c r="AD8" s="499"/>
      <c r="AE8" s="499"/>
      <c r="AF8" s="499"/>
      <c r="AG8" s="499"/>
      <c r="AH8" s="499"/>
      <c r="AI8" s="499"/>
      <c r="AJ8" s="499"/>
      <c r="AK8" s="499"/>
      <c r="AL8" s="500"/>
      <c r="AM8" s="501" t="s">
        <v>106</v>
      </c>
      <c r="AN8" s="502"/>
      <c r="AO8" s="502"/>
      <c r="AP8" s="502"/>
      <c r="AQ8" s="502"/>
      <c r="AR8" s="502"/>
      <c r="AS8" s="502"/>
      <c r="AT8" s="503"/>
      <c r="AU8" s="504" t="s">
        <v>107</v>
      </c>
      <c r="AV8" s="505"/>
      <c r="AW8" s="505"/>
      <c r="AX8" s="505"/>
      <c r="AY8" s="506" t="s">
        <v>108</v>
      </c>
      <c r="AZ8" s="507"/>
      <c r="BA8" s="507"/>
      <c r="BB8" s="507"/>
      <c r="BC8" s="507"/>
      <c r="BD8" s="507"/>
      <c r="BE8" s="507"/>
      <c r="BF8" s="507"/>
      <c r="BG8" s="507"/>
      <c r="BH8" s="507"/>
      <c r="BI8" s="507"/>
      <c r="BJ8" s="507"/>
      <c r="BK8" s="507"/>
      <c r="BL8" s="507"/>
      <c r="BM8" s="508"/>
      <c r="BN8" s="472">
        <v>2192346</v>
      </c>
      <c r="BO8" s="473"/>
      <c r="BP8" s="473"/>
      <c r="BQ8" s="473"/>
      <c r="BR8" s="473"/>
      <c r="BS8" s="473"/>
      <c r="BT8" s="473"/>
      <c r="BU8" s="474"/>
      <c r="BV8" s="472">
        <v>1946639</v>
      </c>
      <c r="BW8" s="473"/>
      <c r="BX8" s="473"/>
      <c r="BY8" s="473"/>
      <c r="BZ8" s="473"/>
      <c r="CA8" s="473"/>
      <c r="CB8" s="473"/>
      <c r="CC8" s="474"/>
      <c r="CD8" s="475" t="s">
        <v>109</v>
      </c>
      <c r="CE8" s="476"/>
      <c r="CF8" s="476"/>
      <c r="CG8" s="476"/>
      <c r="CH8" s="476"/>
      <c r="CI8" s="476"/>
      <c r="CJ8" s="476"/>
      <c r="CK8" s="476"/>
      <c r="CL8" s="476"/>
      <c r="CM8" s="476"/>
      <c r="CN8" s="476"/>
      <c r="CO8" s="476"/>
      <c r="CP8" s="476"/>
      <c r="CQ8" s="476"/>
      <c r="CR8" s="476"/>
      <c r="CS8" s="477"/>
      <c r="CT8" s="512">
        <v>0.99</v>
      </c>
      <c r="CU8" s="513"/>
      <c r="CV8" s="513"/>
      <c r="CW8" s="513"/>
      <c r="CX8" s="513"/>
      <c r="CY8" s="513"/>
      <c r="CZ8" s="513"/>
      <c r="DA8" s="514"/>
      <c r="DB8" s="512">
        <v>1.03</v>
      </c>
      <c r="DC8" s="513"/>
      <c r="DD8" s="513"/>
      <c r="DE8" s="513"/>
      <c r="DF8" s="513"/>
      <c r="DG8" s="513"/>
      <c r="DH8" s="513"/>
      <c r="DI8" s="514"/>
      <c r="DJ8" s="189"/>
      <c r="DK8" s="189"/>
      <c r="DL8" s="189"/>
      <c r="DM8" s="189"/>
      <c r="DN8" s="189"/>
      <c r="DO8" s="189"/>
    </row>
    <row r="9" spans="1:119" ht="18.75" customHeight="1" thickBot="1" x14ac:dyDescent="0.25">
      <c r="A9" s="190"/>
      <c r="B9" s="466" t="s">
        <v>110</v>
      </c>
      <c r="C9" s="467"/>
      <c r="D9" s="467"/>
      <c r="E9" s="467"/>
      <c r="F9" s="467"/>
      <c r="G9" s="467"/>
      <c r="H9" s="467"/>
      <c r="I9" s="467"/>
      <c r="J9" s="467"/>
      <c r="K9" s="515"/>
      <c r="L9" s="516" t="s">
        <v>111</v>
      </c>
      <c r="M9" s="517"/>
      <c r="N9" s="517"/>
      <c r="O9" s="517"/>
      <c r="P9" s="517"/>
      <c r="Q9" s="518"/>
      <c r="R9" s="519">
        <v>223014</v>
      </c>
      <c r="S9" s="520"/>
      <c r="T9" s="520"/>
      <c r="U9" s="520"/>
      <c r="V9" s="521"/>
      <c r="W9" s="429" t="s">
        <v>112</v>
      </c>
      <c r="X9" s="430"/>
      <c r="Y9" s="430"/>
      <c r="Z9" s="430"/>
      <c r="AA9" s="430"/>
      <c r="AB9" s="430"/>
      <c r="AC9" s="430"/>
      <c r="AD9" s="430"/>
      <c r="AE9" s="430"/>
      <c r="AF9" s="430"/>
      <c r="AG9" s="430"/>
      <c r="AH9" s="430"/>
      <c r="AI9" s="430"/>
      <c r="AJ9" s="430"/>
      <c r="AK9" s="430"/>
      <c r="AL9" s="431"/>
      <c r="AM9" s="501" t="s">
        <v>113</v>
      </c>
      <c r="AN9" s="502"/>
      <c r="AO9" s="502"/>
      <c r="AP9" s="502"/>
      <c r="AQ9" s="502"/>
      <c r="AR9" s="502"/>
      <c r="AS9" s="502"/>
      <c r="AT9" s="503"/>
      <c r="AU9" s="504" t="s">
        <v>92</v>
      </c>
      <c r="AV9" s="505"/>
      <c r="AW9" s="505"/>
      <c r="AX9" s="505"/>
      <c r="AY9" s="506" t="s">
        <v>114</v>
      </c>
      <c r="AZ9" s="507"/>
      <c r="BA9" s="507"/>
      <c r="BB9" s="507"/>
      <c r="BC9" s="507"/>
      <c r="BD9" s="507"/>
      <c r="BE9" s="507"/>
      <c r="BF9" s="507"/>
      <c r="BG9" s="507"/>
      <c r="BH9" s="507"/>
      <c r="BI9" s="507"/>
      <c r="BJ9" s="507"/>
      <c r="BK9" s="507"/>
      <c r="BL9" s="507"/>
      <c r="BM9" s="508"/>
      <c r="BN9" s="472">
        <v>245707</v>
      </c>
      <c r="BO9" s="473"/>
      <c r="BP9" s="473"/>
      <c r="BQ9" s="473"/>
      <c r="BR9" s="473"/>
      <c r="BS9" s="473"/>
      <c r="BT9" s="473"/>
      <c r="BU9" s="474"/>
      <c r="BV9" s="472">
        <v>47310</v>
      </c>
      <c r="BW9" s="473"/>
      <c r="BX9" s="473"/>
      <c r="BY9" s="473"/>
      <c r="BZ9" s="473"/>
      <c r="CA9" s="473"/>
      <c r="CB9" s="473"/>
      <c r="CC9" s="474"/>
      <c r="CD9" s="475" t="s">
        <v>115</v>
      </c>
      <c r="CE9" s="476"/>
      <c r="CF9" s="476"/>
      <c r="CG9" s="476"/>
      <c r="CH9" s="476"/>
      <c r="CI9" s="476"/>
      <c r="CJ9" s="476"/>
      <c r="CK9" s="476"/>
      <c r="CL9" s="476"/>
      <c r="CM9" s="476"/>
      <c r="CN9" s="476"/>
      <c r="CO9" s="476"/>
      <c r="CP9" s="476"/>
      <c r="CQ9" s="476"/>
      <c r="CR9" s="476"/>
      <c r="CS9" s="477"/>
      <c r="CT9" s="469">
        <v>13.3</v>
      </c>
      <c r="CU9" s="470"/>
      <c r="CV9" s="470"/>
      <c r="CW9" s="470"/>
      <c r="CX9" s="470"/>
      <c r="CY9" s="470"/>
      <c r="CZ9" s="470"/>
      <c r="DA9" s="471"/>
      <c r="DB9" s="469">
        <v>13.9</v>
      </c>
      <c r="DC9" s="470"/>
      <c r="DD9" s="470"/>
      <c r="DE9" s="470"/>
      <c r="DF9" s="470"/>
      <c r="DG9" s="470"/>
      <c r="DH9" s="470"/>
      <c r="DI9" s="471"/>
      <c r="DJ9" s="189"/>
      <c r="DK9" s="189"/>
      <c r="DL9" s="189"/>
      <c r="DM9" s="189"/>
      <c r="DN9" s="189"/>
      <c r="DO9" s="189"/>
    </row>
    <row r="10" spans="1:119" ht="18.75" customHeight="1" thickBot="1" x14ac:dyDescent="0.25">
      <c r="A10" s="190"/>
      <c r="B10" s="466"/>
      <c r="C10" s="467"/>
      <c r="D10" s="467"/>
      <c r="E10" s="467"/>
      <c r="F10" s="467"/>
      <c r="G10" s="467"/>
      <c r="H10" s="467"/>
      <c r="I10" s="467"/>
      <c r="J10" s="467"/>
      <c r="K10" s="515"/>
      <c r="L10" s="522" t="s">
        <v>116</v>
      </c>
      <c r="M10" s="502"/>
      <c r="N10" s="502"/>
      <c r="O10" s="502"/>
      <c r="P10" s="502"/>
      <c r="Q10" s="503"/>
      <c r="R10" s="523">
        <v>219807</v>
      </c>
      <c r="S10" s="524"/>
      <c r="T10" s="524"/>
      <c r="U10" s="524"/>
      <c r="V10" s="525"/>
      <c r="W10" s="460"/>
      <c r="X10" s="461"/>
      <c r="Y10" s="461"/>
      <c r="Z10" s="461"/>
      <c r="AA10" s="461"/>
      <c r="AB10" s="461"/>
      <c r="AC10" s="461"/>
      <c r="AD10" s="461"/>
      <c r="AE10" s="461"/>
      <c r="AF10" s="461"/>
      <c r="AG10" s="461"/>
      <c r="AH10" s="461"/>
      <c r="AI10" s="461"/>
      <c r="AJ10" s="461"/>
      <c r="AK10" s="461"/>
      <c r="AL10" s="464"/>
      <c r="AM10" s="501" t="s">
        <v>117</v>
      </c>
      <c r="AN10" s="502"/>
      <c r="AO10" s="502"/>
      <c r="AP10" s="502"/>
      <c r="AQ10" s="502"/>
      <c r="AR10" s="502"/>
      <c r="AS10" s="502"/>
      <c r="AT10" s="503"/>
      <c r="AU10" s="504" t="s">
        <v>107</v>
      </c>
      <c r="AV10" s="505"/>
      <c r="AW10" s="505"/>
      <c r="AX10" s="505"/>
      <c r="AY10" s="506" t="s">
        <v>118</v>
      </c>
      <c r="AZ10" s="507"/>
      <c r="BA10" s="507"/>
      <c r="BB10" s="507"/>
      <c r="BC10" s="507"/>
      <c r="BD10" s="507"/>
      <c r="BE10" s="507"/>
      <c r="BF10" s="507"/>
      <c r="BG10" s="507"/>
      <c r="BH10" s="507"/>
      <c r="BI10" s="507"/>
      <c r="BJ10" s="507"/>
      <c r="BK10" s="507"/>
      <c r="BL10" s="507"/>
      <c r="BM10" s="508"/>
      <c r="BN10" s="472">
        <v>328</v>
      </c>
      <c r="BO10" s="473"/>
      <c r="BP10" s="473"/>
      <c r="BQ10" s="473"/>
      <c r="BR10" s="473"/>
      <c r="BS10" s="473"/>
      <c r="BT10" s="473"/>
      <c r="BU10" s="474"/>
      <c r="BV10" s="472">
        <v>1455</v>
      </c>
      <c r="BW10" s="473"/>
      <c r="BX10" s="473"/>
      <c r="BY10" s="473"/>
      <c r="BZ10" s="473"/>
      <c r="CA10" s="473"/>
      <c r="CB10" s="473"/>
      <c r="CC10" s="474"/>
      <c r="CD10" s="194" t="s">
        <v>119</v>
      </c>
      <c r="CE10" s="195"/>
      <c r="CF10" s="195"/>
      <c r="CG10" s="195"/>
      <c r="CH10" s="195"/>
      <c r="CI10" s="195"/>
      <c r="CJ10" s="195"/>
      <c r="CK10" s="195"/>
      <c r="CL10" s="195"/>
      <c r="CM10" s="195"/>
      <c r="CN10" s="195"/>
      <c r="CO10" s="195"/>
      <c r="CP10" s="195"/>
      <c r="CQ10" s="195"/>
      <c r="CR10" s="195"/>
      <c r="CS10" s="196"/>
      <c r="CT10" s="197"/>
      <c r="CU10" s="198"/>
      <c r="CV10" s="198"/>
      <c r="CW10" s="198"/>
      <c r="CX10" s="198"/>
      <c r="CY10" s="198"/>
      <c r="CZ10" s="198"/>
      <c r="DA10" s="199"/>
      <c r="DB10" s="197"/>
      <c r="DC10" s="198"/>
      <c r="DD10" s="198"/>
      <c r="DE10" s="198"/>
      <c r="DF10" s="198"/>
      <c r="DG10" s="198"/>
      <c r="DH10" s="198"/>
      <c r="DI10" s="199"/>
      <c r="DJ10" s="189"/>
      <c r="DK10" s="189"/>
      <c r="DL10" s="189"/>
      <c r="DM10" s="189"/>
      <c r="DN10" s="189"/>
      <c r="DO10" s="189"/>
    </row>
    <row r="11" spans="1:119" ht="18.75" customHeight="1" thickBot="1" x14ac:dyDescent="0.25">
      <c r="A11" s="190"/>
      <c r="B11" s="466"/>
      <c r="C11" s="467"/>
      <c r="D11" s="467"/>
      <c r="E11" s="467"/>
      <c r="F11" s="467"/>
      <c r="G11" s="467"/>
      <c r="H11" s="467"/>
      <c r="I11" s="467"/>
      <c r="J11" s="467"/>
      <c r="K11" s="515"/>
      <c r="L11" s="526" t="s">
        <v>120</v>
      </c>
      <c r="M11" s="527"/>
      <c r="N11" s="527"/>
      <c r="O11" s="527"/>
      <c r="P11" s="527"/>
      <c r="Q11" s="528"/>
      <c r="R11" s="529" t="s">
        <v>121</v>
      </c>
      <c r="S11" s="530"/>
      <c r="T11" s="530"/>
      <c r="U11" s="530"/>
      <c r="V11" s="531"/>
      <c r="W11" s="460"/>
      <c r="X11" s="461"/>
      <c r="Y11" s="461"/>
      <c r="Z11" s="461"/>
      <c r="AA11" s="461"/>
      <c r="AB11" s="461"/>
      <c r="AC11" s="461"/>
      <c r="AD11" s="461"/>
      <c r="AE11" s="461"/>
      <c r="AF11" s="461"/>
      <c r="AG11" s="461"/>
      <c r="AH11" s="461"/>
      <c r="AI11" s="461"/>
      <c r="AJ11" s="461"/>
      <c r="AK11" s="461"/>
      <c r="AL11" s="464"/>
      <c r="AM11" s="501" t="s">
        <v>122</v>
      </c>
      <c r="AN11" s="502"/>
      <c r="AO11" s="502"/>
      <c r="AP11" s="502"/>
      <c r="AQ11" s="502"/>
      <c r="AR11" s="502"/>
      <c r="AS11" s="502"/>
      <c r="AT11" s="503"/>
      <c r="AU11" s="504" t="s">
        <v>92</v>
      </c>
      <c r="AV11" s="505"/>
      <c r="AW11" s="505"/>
      <c r="AX11" s="505"/>
      <c r="AY11" s="506" t="s">
        <v>123</v>
      </c>
      <c r="AZ11" s="507"/>
      <c r="BA11" s="507"/>
      <c r="BB11" s="507"/>
      <c r="BC11" s="507"/>
      <c r="BD11" s="507"/>
      <c r="BE11" s="507"/>
      <c r="BF11" s="507"/>
      <c r="BG11" s="507"/>
      <c r="BH11" s="507"/>
      <c r="BI11" s="507"/>
      <c r="BJ11" s="507"/>
      <c r="BK11" s="507"/>
      <c r="BL11" s="507"/>
      <c r="BM11" s="508"/>
      <c r="BN11" s="472">
        <v>1284</v>
      </c>
      <c r="BO11" s="473"/>
      <c r="BP11" s="473"/>
      <c r="BQ11" s="473"/>
      <c r="BR11" s="473"/>
      <c r="BS11" s="473"/>
      <c r="BT11" s="473"/>
      <c r="BU11" s="474"/>
      <c r="BV11" s="472">
        <v>15650</v>
      </c>
      <c r="BW11" s="473"/>
      <c r="BX11" s="473"/>
      <c r="BY11" s="473"/>
      <c r="BZ11" s="473"/>
      <c r="CA11" s="473"/>
      <c r="CB11" s="473"/>
      <c r="CC11" s="474"/>
      <c r="CD11" s="475" t="s">
        <v>124</v>
      </c>
      <c r="CE11" s="476"/>
      <c r="CF11" s="476"/>
      <c r="CG11" s="476"/>
      <c r="CH11" s="476"/>
      <c r="CI11" s="476"/>
      <c r="CJ11" s="476"/>
      <c r="CK11" s="476"/>
      <c r="CL11" s="476"/>
      <c r="CM11" s="476"/>
      <c r="CN11" s="476"/>
      <c r="CO11" s="476"/>
      <c r="CP11" s="476"/>
      <c r="CQ11" s="476"/>
      <c r="CR11" s="476"/>
      <c r="CS11" s="477"/>
      <c r="CT11" s="512" t="s">
        <v>125</v>
      </c>
      <c r="CU11" s="513"/>
      <c r="CV11" s="513"/>
      <c r="CW11" s="513"/>
      <c r="CX11" s="513"/>
      <c r="CY11" s="513"/>
      <c r="CZ11" s="513"/>
      <c r="DA11" s="514"/>
      <c r="DB11" s="512" t="s">
        <v>125</v>
      </c>
      <c r="DC11" s="513"/>
      <c r="DD11" s="513"/>
      <c r="DE11" s="513"/>
      <c r="DF11" s="513"/>
      <c r="DG11" s="513"/>
      <c r="DH11" s="513"/>
      <c r="DI11" s="514"/>
      <c r="DJ11" s="189"/>
      <c r="DK11" s="189"/>
      <c r="DL11" s="189"/>
      <c r="DM11" s="189"/>
      <c r="DN11" s="189"/>
      <c r="DO11" s="189"/>
    </row>
    <row r="12" spans="1:119" ht="18.75" customHeight="1" x14ac:dyDescent="0.2">
      <c r="A12" s="190"/>
      <c r="B12" s="532" t="s">
        <v>126</v>
      </c>
      <c r="C12" s="533"/>
      <c r="D12" s="533"/>
      <c r="E12" s="533"/>
      <c r="F12" s="533"/>
      <c r="G12" s="533"/>
      <c r="H12" s="533"/>
      <c r="I12" s="533"/>
      <c r="J12" s="533"/>
      <c r="K12" s="534"/>
      <c r="L12" s="541" t="s">
        <v>127</v>
      </c>
      <c r="M12" s="542"/>
      <c r="N12" s="542"/>
      <c r="O12" s="542"/>
      <c r="P12" s="542"/>
      <c r="Q12" s="543"/>
      <c r="R12" s="544">
        <v>224217</v>
      </c>
      <c r="S12" s="545"/>
      <c r="T12" s="545"/>
      <c r="U12" s="545"/>
      <c r="V12" s="546"/>
      <c r="W12" s="547" t="s">
        <v>1</v>
      </c>
      <c r="X12" s="505"/>
      <c r="Y12" s="505"/>
      <c r="Z12" s="505"/>
      <c r="AA12" s="505"/>
      <c r="AB12" s="548"/>
      <c r="AC12" s="549" t="s">
        <v>128</v>
      </c>
      <c r="AD12" s="550"/>
      <c r="AE12" s="550"/>
      <c r="AF12" s="550"/>
      <c r="AG12" s="551"/>
      <c r="AH12" s="549" t="s">
        <v>129</v>
      </c>
      <c r="AI12" s="550"/>
      <c r="AJ12" s="550"/>
      <c r="AK12" s="550"/>
      <c r="AL12" s="552"/>
      <c r="AM12" s="501" t="s">
        <v>130</v>
      </c>
      <c r="AN12" s="502"/>
      <c r="AO12" s="502"/>
      <c r="AP12" s="502"/>
      <c r="AQ12" s="502"/>
      <c r="AR12" s="502"/>
      <c r="AS12" s="502"/>
      <c r="AT12" s="503"/>
      <c r="AU12" s="504" t="s">
        <v>131</v>
      </c>
      <c r="AV12" s="505"/>
      <c r="AW12" s="505"/>
      <c r="AX12" s="505"/>
      <c r="AY12" s="506" t="s">
        <v>132</v>
      </c>
      <c r="AZ12" s="507"/>
      <c r="BA12" s="507"/>
      <c r="BB12" s="507"/>
      <c r="BC12" s="507"/>
      <c r="BD12" s="507"/>
      <c r="BE12" s="507"/>
      <c r="BF12" s="507"/>
      <c r="BG12" s="507"/>
      <c r="BH12" s="507"/>
      <c r="BI12" s="507"/>
      <c r="BJ12" s="507"/>
      <c r="BK12" s="507"/>
      <c r="BL12" s="507"/>
      <c r="BM12" s="508"/>
      <c r="BN12" s="472">
        <v>2147765</v>
      </c>
      <c r="BO12" s="473"/>
      <c r="BP12" s="473"/>
      <c r="BQ12" s="473"/>
      <c r="BR12" s="473"/>
      <c r="BS12" s="473"/>
      <c r="BT12" s="473"/>
      <c r="BU12" s="474"/>
      <c r="BV12" s="472">
        <v>3537951</v>
      </c>
      <c r="BW12" s="473"/>
      <c r="BX12" s="473"/>
      <c r="BY12" s="473"/>
      <c r="BZ12" s="473"/>
      <c r="CA12" s="473"/>
      <c r="CB12" s="473"/>
      <c r="CC12" s="474"/>
      <c r="CD12" s="475" t="s">
        <v>133</v>
      </c>
      <c r="CE12" s="476"/>
      <c r="CF12" s="476"/>
      <c r="CG12" s="476"/>
      <c r="CH12" s="476"/>
      <c r="CI12" s="476"/>
      <c r="CJ12" s="476"/>
      <c r="CK12" s="476"/>
      <c r="CL12" s="476"/>
      <c r="CM12" s="476"/>
      <c r="CN12" s="476"/>
      <c r="CO12" s="476"/>
      <c r="CP12" s="476"/>
      <c r="CQ12" s="476"/>
      <c r="CR12" s="476"/>
      <c r="CS12" s="477"/>
      <c r="CT12" s="512" t="s">
        <v>125</v>
      </c>
      <c r="CU12" s="513"/>
      <c r="CV12" s="513"/>
      <c r="CW12" s="513"/>
      <c r="CX12" s="513"/>
      <c r="CY12" s="513"/>
      <c r="CZ12" s="513"/>
      <c r="DA12" s="514"/>
      <c r="DB12" s="512" t="s">
        <v>134</v>
      </c>
      <c r="DC12" s="513"/>
      <c r="DD12" s="513"/>
      <c r="DE12" s="513"/>
      <c r="DF12" s="513"/>
      <c r="DG12" s="513"/>
      <c r="DH12" s="513"/>
      <c r="DI12" s="514"/>
      <c r="DJ12" s="189"/>
      <c r="DK12" s="189"/>
      <c r="DL12" s="189"/>
      <c r="DM12" s="189"/>
      <c r="DN12" s="189"/>
      <c r="DO12" s="189"/>
    </row>
    <row r="13" spans="1:119" ht="18.75" customHeight="1" x14ac:dyDescent="0.2">
      <c r="A13" s="190"/>
      <c r="B13" s="535"/>
      <c r="C13" s="536"/>
      <c r="D13" s="536"/>
      <c r="E13" s="536"/>
      <c r="F13" s="536"/>
      <c r="G13" s="536"/>
      <c r="H13" s="536"/>
      <c r="I13" s="536"/>
      <c r="J13" s="536"/>
      <c r="K13" s="537"/>
      <c r="L13" s="200"/>
      <c r="M13" s="563" t="s">
        <v>135</v>
      </c>
      <c r="N13" s="564"/>
      <c r="O13" s="564"/>
      <c r="P13" s="564"/>
      <c r="Q13" s="565"/>
      <c r="R13" s="556">
        <v>212210</v>
      </c>
      <c r="S13" s="557"/>
      <c r="T13" s="557"/>
      <c r="U13" s="557"/>
      <c r="V13" s="558"/>
      <c r="W13" s="488" t="s">
        <v>136</v>
      </c>
      <c r="X13" s="489"/>
      <c r="Y13" s="489"/>
      <c r="Z13" s="489"/>
      <c r="AA13" s="489"/>
      <c r="AB13" s="479"/>
      <c r="AC13" s="523">
        <v>3930</v>
      </c>
      <c r="AD13" s="524"/>
      <c r="AE13" s="524"/>
      <c r="AF13" s="524"/>
      <c r="AG13" s="566"/>
      <c r="AH13" s="523">
        <v>4445</v>
      </c>
      <c r="AI13" s="524"/>
      <c r="AJ13" s="524"/>
      <c r="AK13" s="524"/>
      <c r="AL13" s="525"/>
      <c r="AM13" s="501" t="s">
        <v>137</v>
      </c>
      <c r="AN13" s="502"/>
      <c r="AO13" s="502"/>
      <c r="AP13" s="502"/>
      <c r="AQ13" s="502"/>
      <c r="AR13" s="502"/>
      <c r="AS13" s="502"/>
      <c r="AT13" s="503"/>
      <c r="AU13" s="504" t="s">
        <v>138</v>
      </c>
      <c r="AV13" s="505"/>
      <c r="AW13" s="505"/>
      <c r="AX13" s="505"/>
      <c r="AY13" s="506" t="s">
        <v>139</v>
      </c>
      <c r="AZ13" s="507"/>
      <c r="BA13" s="507"/>
      <c r="BB13" s="507"/>
      <c r="BC13" s="507"/>
      <c r="BD13" s="507"/>
      <c r="BE13" s="507"/>
      <c r="BF13" s="507"/>
      <c r="BG13" s="507"/>
      <c r="BH13" s="507"/>
      <c r="BI13" s="507"/>
      <c r="BJ13" s="507"/>
      <c r="BK13" s="507"/>
      <c r="BL13" s="507"/>
      <c r="BM13" s="508"/>
      <c r="BN13" s="472">
        <v>-1900446</v>
      </c>
      <c r="BO13" s="473"/>
      <c r="BP13" s="473"/>
      <c r="BQ13" s="473"/>
      <c r="BR13" s="473"/>
      <c r="BS13" s="473"/>
      <c r="BT13" s="473"/>
      <c r="BU13" s="474"/>
      <c r="BV13" s="472">
        <v>-3473536</v>
      </c>
      <c r="BW13" s="473"/>
      <c r="BX13" s="473"/>
      <c r="BY13" s="473"/>
      <c r="BZ13" s="473"/>
      <c r="CA13" s="473"/>
      <c r="CB13" s="473"/>
      <c r="CC13" s="474"/>
      <c r="CD13" s="475" t="s">
        <v>140</v>
      </c>
      <c r="CE13" s="476"/>
      <c r="CF13" s="476"/>
      <c r="CG13" s="476"/>
      <c r="CH13" s="476"/>
      <c r="CI13" s="476"/>
      <c r="CJ13" s="476"/>
      <c r="CK13" s="476"/>
      <c r="CL13" s="476"/>
      <c r="CM13" s="476"/>
      <c r="CN13" s="476"/>
      <c r="CO13" s="476"/>
      <c r="CP13" s="476"/>
      <c r="CQ13" s="476"/>
      <c r="CR13" s="476"/>
      <c r="CS13" s="477"/>
      <c r="CT13" s="469">
        <v>5.4</v>
      </c>
      <c r="CU13" s="470"/>
      <c r="CV13" s="470"/>
      <c r="CW13" s="470"/>
      <c r="CX13" s="470"/>
      <c r="CY13" s="470"/>
      <c r="CZ13" s="470"/>
      <c r="DA13" s="471"/>
      <c r="DB13" s="469">
        <v>5.4</v>
      </c>
      <c r="DC13" s="470"/>
      <c r="DD13" s="470"/>
      <c r="DE13" s="470"/>
      <c r="DF13" s="470"/>
      <c r="DG13" s="470"/>
      <c r="DH13" s="470"/>
      <c r="DI13" s="471"/>
      <c r="DJ13" s="189"/>
      <c r="DK13" s="189"/>
      <c r="DL13" s="189"/>
      <c r="DM13" s="189"/>
      <c r="DN13" s="189"/>
      <c r="DO13" s="189"/>
    </row>
    <row r="14" spans="1:119" ht="18.75" customHeight="1" thickBot="1" x14ac:dyDescent="0.25">
      <c r="A14" s="190"/>
      <c r="B14" s="535"/>
      <c r="C14" s="536"/>
      <c r="D14" s="536"/>
      <c r="E14" s="536"/>
      <c r="F14" s="536"/>
      <c r="G14" s="536"/>
      <c r="H14" s="536"/>
      <c r="I14" s="536"/>
      <c r="J14" s="536"/>
      <c r="K14" s="537"/>
      <c r="L14" s="553" t="s">
        <v>141</v>
      </c>
      <c r="M14" s="554"/>
      <c r="N14" s="554"/>
      <c r="O14" s="554"/>
      <c r="P14" s="554"/>
      <c r="Q14" s="555"/>
      <c r="R14" s="556">
        <v>224415</v>
      </c>
      <c r="S14" s="557"/>
      <c r="T14" s="557"/>
      <c r="U14" s="557"/>
      <c r="V14" s="558"/>
      <c r="W14" s="462"/>
      <c r="X14" s="463"/>
      <c r="Y14" s="463"/>
      <c r="Z14" s="463"/>
      <c r="AA14" s="463"/>
      <c r="AB14" s="452"/>
      <c r="AC14" s="559">
        <v>3.9</v>
      </c>
      <c r="AD14" s="560"/>
      <c r="AE14" s="560"/>
      <c r="AF14" s="560"/>
      <c r="AG14" s="561"/>
      <c r="AH14" s="559">
        <v>4.5</v>
      </c>
      <c r="AI14" s="560"/>
      <c r="AJ14" s="560"/>
      <c r="AK14" s="560"/>
      <c r="AL14" s="562"/>
      <c r="AM14" s="501"/>
      <c r="AN14" s="502"/>
      <c r="AO14" s="502"/>
      <c r="AP14" s="502"/>
      <c r="AQ14" s="502"/>
      <c r="AR14" s="502"/>
      <c r="AS14" s="502"/>
      <c r="AT14" s="503"/>
      <c r="AU14" s="504"/>
      <c r="AV14" s="505"/>
      <c r="AW14" s="505"/>
      <c r="AX14" s="505"/>
      <c r="AY14" s="506"/>
      <c r="AZ14" s="507"/>
      <c r="BA14" s="507"/>
      <c r="BB14" s="507"/>
      <c r="BC14" s="507"/>
      <c r="BD14" s="507"/>
      <c r="BE14" s="507"/>
      <c r="BF14" s="507"/>
      <c r="BG14" s="507"/>
      <c r="BH14" s="507"/>
      <c r="BI14" s="507"/>
      <c r="BJ14" s="507"/>
      <c r="BK14" s="507"/>
      <c r="BL14" s="507"/>
      <c r="BM14" s="508"/>
      <c r="BN14" s="472"/>
      <c r="BO14" s="473"/>
      <c r="BP14" s="473"/>
      <c r="BQ14" s="473"/>
      <c r="BR14" s="473"/>
      <c r="BS14" s="473"/>
      <c r="BT14" s="473"/>
      <c r="BU14" s="474"/>
      <c r="BV14" s="472"/>
      <c r="BW14" s="473"/>
      <c r="BX14" s="473"/>
      <c r="BY14" s="473"/>
      <c r="BZ14" s="473"/>
      <c r="CA14" s="473"/>
      <c r="CB14" s="473"/>
      <c r="CC14" s="474"/>
      <c r="CD14" s="567" t="s">
        <v>142</v>
      </c>
      <c r="CE14" s="568"/>
      <c r="CF14" s="568"/>
      <c r="CG14" s="568"/>
      <c r="CH14" s="568"/>
      <c r="CI14" s="568"/>
      <c r="CJ14" s="568"/>
      <c r="CK14" s="568"/>
      <c r="CL14" s="568"/>
      <c r="CM14" s="568"/>
      <c r="CN14" s="568"/>
      <c r="CO14" s="568"/>
      <c r="CP14" s="568"/>
      <c r="CQ14" s="568"/>
      <c r="CR14" s="568"/>
      <c r="CS14" s="569"/>
      <c r="CT14" s="570">
        <v>45.1</v>
      </c>
      <c r="CU14" s="571"/>
      <c r="CV14" s="571"/>
      <c r="CW14" s="571"/>
      <c r="CX14" s="571"/>
      <c r="CY14" s="571"/>
      <c r="CZ14" s="571"/>
      <c r="DA14" s="572"/>
      <c r="DB14" s="570">
        <v>23.4</v>
      </c>
      <c r="DC14" s="571"/>
      <c r="DD14" s="571"/>
      <c r="DE14" s="571"/>
      <c r="DF14" s="571"/>
      <c r="DG14" s="571"/>
      <c r="DH14" s="571"/>
      <c r="DI14" s="572"/>
      <c r="DJ14" s="189"/>
      <c r="DK14" s="189"/>
      <c r="DL14" s="189"/>
      <c r="DM14" s="189"/>
      <c r="DN14" s="189"/>
      <c r="DO14" s="189"/>
    </row>
    <row r="15" spans="1:119" ht="18.75" customHeight="1" x14ac:dyDescent="0.2">
      <c r="A15" s="190"/>
      <c r="B15" s="535"/>
      <c r="C15" s="536"/>
      <c r="D15" s="536"/>
      <c r="E15" s="536"/>
      <c r="F15" s="536"/>
      <c r="G15" s="536"/>
      <c r="H15" s="536"/>
      <c r="I15" s="536"/>
      <c r="J15" s="536"/>
      <c r="K15" s="537"/>
      <c r="L15" s="200"/>
      <c r="M15" s="563" t="s">
        <v>143</v>
      </c>
      <c r="N15" s="564"/>
      <c r="O15" s="564"/>
      <c r="P15" s="564"/>
      <c r="Q15" s="565"/>
      <c r="R15" s="556">
        <v>212728</v>
      </c>
      <c r="S15" s="557"/>
      <c r="T15" s="557"/>
      <c r="U15" s="557"/>
      <c r="V15" s="558"/>
      <c r="W15" s="488" t="s">
        <v>144</v>
      </c>
      <c r="X15" s="489"/>
      <c r="Y15" s="489"/>
      <c r="Z15" s="489"/>
      <c r="AA15" s="489"/>
      <c r="AB15" s="479"/>
      <c r="AC15" s="523">
        <v>40765</v>
      </c>
      <c r="AD15" s="524"/>
      <c r="AE15" s="524"/>
      <c r="AF15" s="524"/>
      <c r="AG15" s="566"/>
      <c r="AH15" s="523">
        <v>39181</v>
      </c>
      <c r="AI15" s="524"/>
      <c r="AJ15" s="524"/>
      <c r="AK15" s="524"/>
      <c r="AL15" s="525"/>
      <c r="AM15" s="501"/>
      <c r="AN15" s="502"/>
      <c r="AO15" s="502"/>
      <c r="AP15" s="502"/>
      <c r="AQ15" s="502"/>
      <c r="AR15" s="502"/>
      <c r="AS15" s="502"/>
      <c r="AT15" s="503"/>
      <c r="AU15" s="504"/>
      <c r="AV15" s="505"/>
      <c r="AW15" s="505"/>
      <c r="AX15" s="505"/>
      <c r="AY15" s="432" t="s">
        <v>145</v>
      </c>
      <c r="AZ15" s="433"/>
      <c r="BA15" s="433"/>
      <c r="BB15" s="433"/>
      <c r="BC15" s="433"/>
      <c r="BD15" s="433"/>
      <c r="BE15" s="433"/>
      <c r="BF15" s="433"/>
      <c r="BG15" s="433"/>
      <c r="BH15" s="433"/>
      <c r="BI15" s="433"/>
      <c r="BJ15" s="433"/>
      <c r="BK15" s="433"/>
      <c r="BL15" s="433"/>
      <c r="BM15" s="434"/>
      <c r="BN15" s="435">
        <v>32943928</v>
      </c>
      <c r="BO15" s="436"/>
      <c r="BP15" s="436"/>
      <c r="BQ15" s="436"/>
      <c r="BR15" s="436"/>
      <c r="BS15" s="436"/>
      <c r="BT15" s="436"/>
      <c r="BU15" s="437"/>
      <c r="BV15" s="435">
        <v>35062953</v>
      </c>
      <c r="BW15" s="436"/>
      <c r="BX15" s="436"/>
      <c r="BY15" s="436"/>
      <c r="BZ15" s="436"/>
      <c r="CA15" s="436"/>
      <c r="CB15" s="436"/>
      <c r="CC15" s="437"/>
      <c r="CD15" s="573" t="s">
        <v>146</v>
      </c>
      <c r="CE15" s="574"/>
      <c r="CF15" s="574"/>
      <c r="CG15" s="574"/>
      <c r="CH15" s="574"/>
      <c r="CI15" s="574"/>
      <c r="CJ15" s="574"/>
      <c r="CK15" s="574"/>
      <c r="CL15" s="574"/>
      <c r="CM15" s="574"/>
      <c r="CN15" s="574"/>
      <c r="CO15" s="574"/>
      <c r="CP15" s="574"/>
      <c r="CQ15" s="574"/>
      <c r="CR15" s="574"/>
      <c r="CS15" s="575"/>
      <c r="CT15" s="201"/>
      <c r="CU15" s="202"/>
      <c r="CV15" s="202"/>
      <c r="CW15" s="202"/>
      <c r="CX15" s="202"/>
      <c r="CY15" s="202"/>
      <c r="CZ15" s="202"/>
      <c r="DA15" s="203"/>
      <c r="DB15" s="201"/>
      <c r="DC15" s="202"/>
      <c r="DD15" s="202"/>
      <c r="DE15" s="202"/>
      <c r="DF15" s="202"/>
      <c r="DG15" s="202"/>
      <c r="DH15" s="202"/>
      <c r="DI15" s="203"/>
      <c r="DJ15" s="189"/>
      <c r="DK15" s="189"/>
      <c r="DL15" s="189"/>
      <c r="DM15" s="189"/>
      <c r="DN15" s="189"/>
      <c r="DO15" s="189"/>
    </row>
    <row r="16" spans="1:119" ht="18.75" customHeight="1" x14ac:dyDescent="0.2">
      <c r="A16" s="190"/>
      <c r="B16" s="535"/>
      <c r="C16" s="536"/>
      <c r="D16" s="536"/>
      <c r="E16" s="536"/>
      <c r="F16" s="536"/>
      <c r="G16" s="536"/>
      <c r="H16" s="536"/>
      <c r="I16" s="536"/>
      <c r="J16" s="536"/>
      <c r="K16" s="537"/>
      <c r="L16" s="553" t="s">
        <v>147</v>
      </c>
      <c r="M16" s="584"/>
      <c r="N16" s="584"/>
      <c r="O16" s="584"/>
      <c r="P16" s="584"/>
      <c r="Q16" s="585"/>
      <c r="R16" s="576" t="s">
        <v>148</v>
      </c>
      <c r="S16" s="577"/>
      <c r="T16" s="577"/>
      <c r="U16" s="577"/>
      <c r="V16" s="578"/>
      <c r="W16" s="462"/>
      <c r="X16" s="463"/>
      <c r="Y16" s="463"/>
      <c r="Z16" s="463"/>
      <c r="AA16" s="463"/>
      <c r="AB16" s="452"/>
      <c r="AC16" s="559">
        <v>40</v>
      </c>
      <c r="AD16" s="560"/>
      <c r="AE16" s="560"/>
      <c r="AF16" s="560"/>
      <c r="AG16" s="561"/>
      <c r="AH16" s="559">
        <v>39.4</v>
      </c>
      <c r="AI16" s="560"/>
      <c r="AJ16" s="560"/>
      <c r="AK16" s="560"/>
      <c r="AL16" s="562"/>
      <c r="AM16" s="501"/>
      <c r="AN16" s="502"/>
      <c r="AO16" s="502"/>
      <c r="AP16" s="502"/>
      <c r="AQ16" s="502"/>
      <c r="AR16" s="502"/>
      <c r="AS16" s="502"/>
      <c r="AT16" s="503"/>
      <c r="AU16" s="504"/>
      <c r="AV16" s="505"/>
      <c r="AW16" s="505"/>
      <c r="AX16" s="505"/>
      <c r="AY16" s="506" t="s">
        <v>149</v>
      </c>
      <c r="AZ16" s="507"/>
      <c r="BA16" s="507"/>
      <c r="BB16" s="507"/>
      <c r="BC16" s="507"/>
      <c r="BD16" s="507"/>
      <c r="BE16" s="507"/>
      <c r="BF16" s="507"/>
      <c r="BG16" s="507"/>
      <c r="BH16" s="507"/>
      <c r="BI16" s="507"/>
      <c r="BJ16" s="507"/>
      <c r="BK16" s="507"/>
      <c r="BL16" s="507"/>
      <c r="BM16" s="508"/>
      <c r="BN16" s="472">
        <v>33760372</v>
      </c>
      <c r="BO16" s="473"/>
      <c r="BP16" s="473"/>
      <c r="BQ16" s="473"/>
      <c r="BR16" s="473"/>
      <c r="BS16" s="473"/>
      <c r="BT16" s="473"/>
      <c r="BU16" s="474"/>
      <c r="BV16" s="472">
        <v>35095219</v>
      </c>
      <c r="BW16" s="473"/>
      <c r="BX16" s="473"/>
      <c r="BY16" s="473"/>
      <c r="BZ16" s="473"/>
      <c r="CA16" s="473"/>
      <c r="CB16" s="473"/>
      <c r="CC16" s="474"/>
      <c r="CD16" s="204"/>
      <c r="CE16" s="582"/>
      <c r="CF16" s="582"/>
      <c r="CG16" s="582"/>
      <c r="CH16" s="582"/>
      <c r="CI16" s="582"/>
      <c r="CJ16" s="582"/>
      <c r="CK16" s="582"/>
      <c r="CL16" s="582"/>
      <c r="CM16" s="582"/>
      <c r="CN16" s="582"/>
      <c r="CO16" s="582"/>
      <c r="CP16" s="582"/>
      <c r="CQ16" s="582"/>
      <c r="CR16" s="582"/>
      <c r="CS16" s="583"/>
      <c r="CT16" s="469"/>
      <c r="CU16" s="470"/>
      <c r="CV16" s="470"/>
      <c r="CW16" s="470"/>
      <c r="CX16" s="470"/>
      <c r="CY16" s="470"/>
      <c r="CZ16" s="470"/>
      <c r="DA16" s="471"/>
      <c r="DB16" s="469"/>
      <c r="DC16" s="470"/>
      <c r="DD16" s="470"/>
      <c r="DE16" s="470"/>
      <c r="DF16" s="470"/>
      <c r="DG16" s="470"/>
      <c r="DH16" s="470"/>
      <c r="DI16" s="471"/>
      <c r="DJ16" s="189"/>
      <c r="DK16" s="189"/>
      <c r="DL16" s="189"/>
      <c r="DM16" s="189"/>
      <c r="DN16" s="189"/>
      <c r="DO16" s="189"/>
    </row>
    <row r="17" spans="1:119" ht="18.75" customHeight="1" thickBot="1" x14ac:dyDescent="0.25">
      <c r="A17" s="190"/>
      <c r="B17" s="538"/>
      <c r="C17" s="539"/>
      <c r="D17" s="539"/>
      <c r="E17" s="539"/>
      <c r="F17" s="539"/>
      <c r="G17" s="539"/>
      <c r="H17" s="539"/>
      <c r="I17" s="539"/>
      <c r="J17" s="539"/>
      <c r="K17" s="540"/>
      <c r="L17" s="205"/>
      <c r="M17" s="579" t="s">
        <v>150</v>
      </c>
      <c r="N17" s="580"/>
      <c r="O17" s="580"/>
      <c r="P17" s="580"/>
      <c r="Q17" s="581"/>
      <c r="R17" s="576" t="s">
        <v>151</v>
      </c>
      <c r="S17" s="577"/>
      <c r="T17" s="577"/>
      <c r="U17" s="577"/>
      <c r="V17" s="578"/>
      <c r="W17" s="488" t="s">
        <v>152</v>
      </c>
      <c r="X17" s="489"/>
      <c r="Y17" s="489"/>
      <c r="Z17" s="489"/>
      <c r="AA17" s="489"/>
      <c r="AB17" s="479"/>
      <c r="AC17" s="523">
        <v>57225</v>
      </c>
      <c r="AD17" s="524"/>
      <c r="AE17" s="524"/>
      <c r="AF17" s="524"/>
      <c r="AG17" s="566"/>
      <c r="AH17" s="523">
        <v>55856</v>
      </c>
      <c r="AI17" s="524"/>
      <c r="AJ17" s="524"/>
      <c r="AK17" s="524"/>
      <c r="AL17" s="525"/>
      <c r="AM17" s="501"/>
      <c r="AN17" s="502"/>
      <c r="AO17" s="502"/>
      <c r="AP17" s="502"/>
      <c r="AQ17" s="502"/>
      <c r="AR17" s="502"/>
      <c r="AS17" s="502"/>
      <c r="AT17" s="503"/>
      <c r="AU17" s="504"/>
      <c r="AV17" s="505"/>
      <c r="AW17" s="505"/>
      <c r="AX17" s="505"/>
      <c r="AY17" s="506" t="s">
        <v>153</v>
      </c>
      <c r="AZ17" s="507"/>
      <c r="BA17" s="507"/>
      <c r="BB17" s="507"/>
      <c r="BC17" s="507"/>
      <c r="BD17" s="507"/>
      <c r="BE17" s="507"/>
      <c r="BF17" s="507"/>
      <c r="BG17" s="507"/>
      <c r="BH17" s="507"/>
      <c r="BI17" s="507"/>
      <c r="BJ17" s="507"/>
      <c r="BK17" s="507"/>
      <c r="BL17" s="507"/>
      <c r="BM17" s="508"/>
      <c r="BN17" s="472">
        <v>42054184</v>
      </c>
      <c r="BO17" s="473"/>
      <c r="BP17" s="473"/>
      <c r="BQ17" s="473"/>
      <c r="BR17" s="473"/>
      <c r="BS17" s="473"/>
      <c r="BT17" s="473"/>
      <c r="BU17" s="474"/>
      <c r="BV17" s="472">
        <v>45202170</v>
      </c>
      <c r="BW17" s="473"/>
      <c r="BX17" s="473"/>
      <c r="BY17" s="473"/>
      <c r="BZ17" s="473"/>
      <c r="CA17" s="473"/>
      <c r="CB17" s="473"/>
      <c r="CC17" s="474"/>
      <c r="CD17" s="204"/>
      <c r="CE17" s="582"/>
      <c r="CF17" s="582"/>
      <c r="CG17" s="582"/>
      <c r="CH17" s="582"/>
      <c r="CI17" s="582"/>
      <c r="CJ17" s="582"/>
      <c r="CK17" s="582"/>
      <c r="CL17" s="582"/>
      <c r="CM17" s="582"/>
      <c r="CN17" s="582"/>
      <c r="CO17" s="582"/>
      <c r="CP17" s="582"/>
      <c r="CQ17" s="582"/>
      <c r="CR17" s="582"/>
      <c r="CS17" s="583"/>
      <c r="CT17" s="469"/>
      <c r="CU17" s="470"/>
      <c r="CV17" s="470"/>
      <c r="CW17" s="470"/>
      <c r="CX17" s="470"/>
      <c r="CY17" s="470"/>
      <c r="CZ17" s="470"/>
      <c r="DA17" s="471"/>
      <c r="DB17" s="469"/>
      <c r="DC17" s="470"/>
      <c r="DD17" s="470"/>
      <c r="DE17" s="470"/>
      <c r="DF17" s="470"/>
      <c r="DG17" s="470"/>
      <c r="DH17" s="470"/>
      <c r="DI17" s="471"/>
      <c r="DJ17" s="189"/>
      <c r="DK17" s="189"/>
      <c r="DL17" s="189"/>
      <c r="DM17" s="189"/>
      <c r="DN17" s="189"/>
      <c r="DO17" s="189"/>
    </row>
    <row r="18" spans="1:119" ht="18.75" customHeight="1" thickBot="1" x14ac:dyDescent="0.25">
      <c r="A18" s="190"/>
      <c r="B18" s="586" t="s">
        <v>154</v>
      </c>
      <c r="C18" s="515"/>
      <c r="D18" s="515"/>
      <c r="E18" s="587"/>
      <c r="F18" s="587"/>
      <c r="G18" s="587"/>
      <c r="H18" s="587"/>
      <c r="I18" s="587"/>
      <c r="J18" s="587"/>
      <c r="K18" s="587"/>
      <c r="L18" s="588">
        <v>175.54</v>
      </c>
      <c r="M18" s="588"/>
      <c r="N18" s="588"/>
      <c r="O18" s="588"/>
      <c r="P18" s="588"/>
      <c r="Q18" s="588"/>
      <c r="R18" s="589"/>
      <c r="S18" s="589"/>
      <c r="T18" s="589"/>
      <c r="U18" s="589"/>
      <c r="V18" s="590"/>
      <c r="W18" s="490"/>
      <c r="X18" s="491"/>
      <c r="Y18" s="491"/>
      <c r="Z18" s="491"/>
      <c r="AA18" s="491"/>
      <c r="AB18" s="482"/>
      <c r="AC18" s="591">
        <v>56.1</v>
      </c>
      <c r="AD18" s="592"/>
      <c r="AE18" s="592"/>
      <c r="AF18" s="592"/>
      <c r="AG18" s="593"/>
      <c r="AH18" s="591">
        <v>56.1</v>
      </c>
      <c r="AI18" s="592"/>
      <c r="AJ18" s="592"/>
      <c r="AK18" s="592"/>
      <c r="AL18" s="594"/>
      <c r="AM18" s="501"/>
      <c r="AN18" s="502"/>
      <c r="AO18" s="502"/>
      <c r="AP18" s="502"/>
      <c r="AQ18" s="502"/>
      <c r="AR18" s="502"/>
      <c r="AS18" s="502"/>
      <c r="AT18" s="503"/>
      <c r="AU18" s="504"/>
      <c r="AV18" s="505"/>
      <c r="AW18" s="505"/>
      <c r="AX18" s="505"/>
      <c r="AY18" s="506" t="s">
        <v>155</v>
      </c>
      <c r="AZ18" s="507"/>
      <c r="BA18" s="507"/>
      <c r="BB18" s="507"/>
      <c r="BC18" s="507"/>
      <c r="BD18" s="507"/>
      <c r="BE18" s="507"/>
      <c r="BF18" s="507"/>
      <c r="BG18" s="507"/>
      <c r="BH18" s="507"/>
      <c r="BI18" s="507"/>
      <c r="BJ18" s="507"/>
      <c r="BK18" s="507"/>
      <c r="BL18" s="507"/>
      <c r="BM18" s="508"/>
      <c r="BN18" s="472">
        <v>43509589</v>
      </c>
      <c r="BO18" s="473"/>
      <c r="BP18" s="473"/>
      <c r="BQ18" s="473"/>
      <c r="BR18" s="473"/>
      <c r="BS18" s="473"/>
      <c r="BT18" s="473"/>
      <c r="BU18" s="474"/>
      <c r="BV18" s="472">
        <v>44374930</v>
      </c>
      <c r="BW18" s="473"/>
      <c r="BX18" s="473"/>
      <c r="BY18" s="473"/>
      <c r="BZ18" s="473"/>
      <c r="CA18" s="473"/>
      <c r="CB18" s="473"/>
      <c r="CC18" s="474"/>
      <c r="CD18" s="204"/>
      <c r="CE18" s="582"/>
      <c r="CF18" s="582"/>
      <c r="CG18" s="582"/>
      <c r="CH18" s="582"/>
      <c r="CI18" s="582"/>
      <c r="CJ18" s="582"/>
      <c r="CK18" s="582"/>
      <c r="CL18" s="582"/>
      <c r="CM18" s="582"/>
      <c r="CN18" s="582"/>
      <c r="CO18" s="582"/>
      <c r="CP18" s="582"/>
      <c r="CQ18" s="582"/>
      <c r="CR18" s="582"/>
      <c r="CS18" s="583"/>
      <c r="CT18" s="469"/>
      <c r="CU18" s="470"/>
      <c r="CV18" s="470"/>
      <c r="CW18" s="470"/>
      <c r="CX18" s="470"/>
      <c r="CY18" s="470"/>
      <c r="CZ18" s="470"/>
      <c r="DA18" s="471"/>
      <c r="DB18" s="469"/>
      <c r="DC18" s="470"/>
      <c r="DD18" s="470"/>
      <c r="DE18" s="470"/>
      <c r="DF18" s="470"/>
      <c r="DG18" s="470"/>
      <c r="DH18" s="470"/>
      <c r="DI18" s="471"/>
      <c r="DJ18" s="189"/>
      <c r="DK18" s="189"/>
      <c r="DL18" s="189"/>
      <c r="DM18" s="189"/>
      <c r="DN18" s="189"/>
      <c r="DO18" s="189"/>
    </row>
    <row r="19" spans="1:119" ht="18.75" customHeight="1" thickBot="1" x14ac:dyDescent="0.25">
      <c r="A19" s="190"/>
      <c r="B19" s="586" t="s">
        <v>156</v>
      </c>
      <c r="C19" s="515"/>
      <c r="D19" s="515"/>
      <c r="E19" s="587"/>
      <c r="F19" s="587"/>
      <c r="G19" s="587"/>
      <c r="H19" s="587"/>
      <c r="I19" s="587"/>
      <c r="J19" s="587"/>
      <c r="K19" s="587"/>
      <c r="L19" s="595">
        <v>1270</v>
      </c>
      <c r="M19" s="595"/>
      <c r="N19" s="595"/>
      <c r="O19" s="595"/>
      <c r="P19" s="595"/>
      <c r="Q19" s="595"/>
      <c r="R19" s="596"/>
      <c r="S19" s="596"/>
      <c r="T19" s="596"/>
      <c r="U19" s="596"/>
      <c r="V19" s="597"/>
      <c r="W19" s="429"/>
      <c r="X19" s="430"/>
      <c r="Y19" s="430"/>
      <c r="Z19" s="430"/>
      <c r="AA19" s="430"/>
      <c r="AB19" s="430"/>
      <c r="AC19" s="604"/>
      <c r="AD19" s="604"/>
      <c r="AE19" s="604"/>
      <c r="AF19" s="604"/>
      <c r="AG19" s="604"/>
      <c r="AH19" s="604"/>
      <c r="AI19" s="604"/>
      <c r="AJ19" s="604"/>
      <c r="AK19" s="604"/>
      <c r="AL19" s="605"/>
      <c r="AM19" s="501"/>
      <c r="AN19" s="502"/>
      <c r="AO19" s="502"/>
      <c r="AP19" s="502"/>
      <c r="AQ19" s="502"/>
      <c r="AR19" s="502"/>
      <c r="AS19" s="502"/>
      <c r="AT19" s="503"/>
      <c r="AU19" s="504"/>
      <c r="AV19" s="505"/>
      <c r="AW19" s="505"/>
      <c r="AX19" s="505"/>
      <c r="AY19" s="506" t="s">
        <v>157</v>
      </c>
      <c r="AZ19" s="507"/>
      <c r="BA19" s="507"/>
      <c r="BB19" s="507"/>
      <c r="BC19" s="507"/>
      <c r="BD19" s="507"/>
      <c r="BE19" s="507"/>
      <c r="BF19" s="507"/>
      <c r="BG19" s="507"/>
      <c r="BH19" s="507"/>
      <c r="BI19" s="507"/>
      <c r="BJ19" s="507"/>
      <c r="BK19" s="507"/>
      <c r="BL19" s="507"/>
      <c r="BM19" s="508"/>
      <c r="BN19" s="472">
        <v>54651583</v>
      </c>
      <c r="BO19" s="473"/>
      <c r="BP19" s="473"/>
      <c r="BQ19" s="473"/>
      <c r="BR19" s="473"/>
      <c r="BS19" s="473"/>
      <c r="BT19" s="473"/>
      <c r="BU19" s="474"/>
      <c r="BV19" s="472">
        <v>51886496</v>
      </c>
      <c r="BW19" s="473"/>
      <c r="BX19" s="473"/>
      <c r="BY19" s="473"/>
      <c r="BZ19" s="473"/>
      <c r="CA19" s="473"/>
      <c r="CB19" s="473"/>
      <c r="CC19" s="474"/>
      <c r="CD19" s="204"/>
      <c r="CE19" s="582"/>
      <c r="CF19" s="582"/>
      <c r="CG19" s="582"/>
      <c r="CH19" s="582"/>
      <c r="CI19" s="582"/>
      <c r="CJ19" s="582"/>
      <c r="CK19" s="582"/>
      <c r="CL19" s="582"/>
      <c r="CM19" s="582"/>
      <c r="CN19" s="582"/>
      <c r="CO19" s="582"/>
      <c r="CP19" s="582"/>
      <c r="CQ19" s="582"/>
      <c r="CR19" s="582"/>
      <c r="CS19" s="583"/>
      <c r="CT19" s="469"/>
      <c r="CU19" s="470"/>
      <c r="CV19" s="470"/>
      <c r="CW19" s="470"/>
      <c r="CX19" s="470"/>
      <c r="CY19" s="470"/>
      <c r="CZ19" s="470"/>
      <c r="DA19" s="471"/>
      <c r="DB19" s="469"/>
      <c r="DC19" s="470"/>
      <c r="DD19" s="470"/>
      <c r="DE19" s="470"/>
      <c r="DF19" s="470"/>
      <c r="DG19" s="470"/>
      <c r="DH19" s="470"/>
      <c r="DI19" s="471"/>
      <c r="DJ19" s="189"/>
      <c r="DK19" s="189"/>
      <c r="DL19" s="189"/>
      <c r="DM19" s="189"/>
      <c r="DN19" s="189"/>
      <c r="DO19" s="189"/>
    </row>
    <row r="20" spans="1:119" ht="18.75" customHeight="1" thickBot="1" x14ac:dyDescent="0.25">
      <c r="A20" s="190"/>
      <c r="B20" s="586" t="s">
        <v>158</v>
      </c>
      <c r="C20" s="515"/>
      <c r="D20" s="515"/>
      <c r="E20" s="587"/>
      <c r="F20" s="587"/>
      <c r="G20" s="587"/>
      <c r="H20" s="587"/>
      <c r="I20" s="587"/>
      <c r="J20" s="587"/>
      <c r="K20" s="587"/>
      <c r="L20" s="595">
        <v>92531</v>
      </c>
      <c r="M20" s="595"/>
      <c r="N20" s="595"/>
      <c r="O20" s="595"/>
      <c r="P20" s="595"/>
      <c r="Q20" s="595"/>
      <c r="R20" s="596"/>
      <c r="S20" s="596"/>
      <c r="T20" s="596"/>
      <c r="U20" s="596"/>
      <c r="V20" s="597"/>
      <c r="W20" s="490"/>
      <c r="X20" s="491"/>
      <c r="Y20" s="491"/>
      <c r="Z20" s="491"/>
      <c r="AA20" s="491"/>
      <c r="AB20" s="491"/>
      <c r="AC20" s="598"/>
      <c r="AD20" s="598"/>
      <c r="AE20" s="598"/>
      <c r="AF20" s="598"/>
      <c r="AG20" s="598"/>
      <c r="AH20" s="598"/>
      <c r="AI20" s="598"/>
      <c r="AJ20" s="598"/>
      <c r="AK20" s="598"/>
      <c r="AL20" s="599"/>
      <c r="AM20" s="600"/>
      <c r="AN20" s="527"/>
      <c r="AO20" s="527"/>
      <c r="AP20" s="527"/>
      <c r="AQ20" s="527"/>
      <c r="AR20" s="527"/>
      <c r="AS20" s="527"/>
      <c r="AT20" s="528"/>
      <c r="AU20" s="601"/>
      <c r="AV20" s="602"/>
      <c r="AW20" s="602"/>
      <c r="AX20" s="603"/>
      <c r="AY20" s="506"/>
      <c r="AZ20" s="507"/>
      <c r="BA20" s="507"/>
      <c r="BB20" s="507"/>
      <c r="BC20" s="507"/>
      <c r="BD20" s="507"/>
      <c r="BE20" s="507"/>
      <c r="BF20" s="507"/>
      <c r="BG20" s="507"/>
      <c r="BH20" s="507"/>
      <c r="BI20" s="507"/>
      <c r="BJ20" s="507"/>
      <c r="BK20" s="507"/>
      <c r="BL20" s="507"/>
      <c r="BM20" s="508"/>
      <c r="BN20" s="472"/>
      <c r="BO20" s="473"/>
      <c r="BP20" s="473"/>
      <c r="BQ20" s="473"/>
      <c r="BR20" s="473"/>
      <c r="BS20" s="473"/>
      <c r="BT20" s="473"/>
      <c r="BU20" s="474"/>
      <c r="BV20" s="472"/>
      <c r="BW20" s="473"/>
      <c r="BX20" s="473"/>
      <c r="BY20" s="473"/>
      <c r="BZ20" s="473"/>
      <c r="CA20" s="473"/>
      <c r="CB20" s="473"/>
      <c r="CC20" s="474"/>
      <c r="CD20" s="204"/>
      <c r="CE20" s="582"/>
      <c r="CF20" s="582"/>
      <c r="CG20" s="582"/>
      <c r="CH20" s="582"/>
      <c r="CI20" s="582"/>
      <c r="CJ20" s="582"/>
      <c r="CK20" s="582"/>
      <c r="CL20" s="582"/>
      <c r="CM20" s="582"/>
      <c r="CN20" s="582"/>
      <c r="CO20" s="582"/>
      <c r="CP20" s="582"/>
      <c r="CQ20" s="582"/>
      <c r="CR20" s="582"/>
      <c r="CS20" s="583"/>
      <c r="CT20" s="469"/>
      <c r="CU20" s="470"/>
      <c r="CV20" s="470"/>
      <c r="CW20" s="470"/>
      <c r="CX20" s="470"/>
      <c r="CY20" s="470"/>
      <c r="CZ20" s="470"/>
      <c r="DA20" s="471"/>
      <c r="DB20" s="469"/>
      <c r="DC20" s="470"/>
      <c r="DD20" s="470"/>
      <c r="DE20" s="470"/>
      <c r="DF20" s="470"/>
      <c r="DG20" s="470"/>
      <c r="DH20" s="470"/>
      <c r="DI20" s="471"/>
      <c r="DJ20" s="189"/>
      <c r="DK20" s="189"/>
      <c r="DL20" s="189"/>
      <c r="DM20" s="189"/>
      <c r="DN20" s="189"/>
      <c r="DO20" s="189"/>
    </row>
    <row r="21" spans="1:119" ht="18.75" customHeight="1" x14ac:dyDescent="0.2">
      <c r="A21" s="190"/>
      <c r="B21" s="606" t="s">
        <v>159</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8"/>
      <c r="AY21" s="506"/>
      <c r="AZ21" s="507"/>
      <c r="BA21" s="507"/>
      <c r="BB21" s="507"/>
      <c r="BC21" s="507"/>
      <c r="BD21" s="507"/>
      <c r="BE21" s="507"/>
      <c r="BF21" s="507"/>
      <c r="BG21" s="507"/>
      <c r="BH21" s="507"/>
      <c r="BI21" s="507"/>
      <c r="BJ21" s="507"/>
      <c r="BK21" s="507"/>
      <c r="BL21" s="507"/>
      <c r="BM21" s="508"/>
      <c r="BN21" s="472"/>
      <c r="BO21" s="473"/>
      <c r="BP21" s="473"/>
      <c r="BQ21" s="473"/>
      <c r="BR21" s="473"/>
      <c r="BS21" s="473"/>
      <c r="BT21" s="473"/>
      <c r="BU21" s="474"/>
      <c r="BV21" s="472"/>
      <c r="BW21" s="473"/>
      <c r="BX21" s="473"/>
      <c r="BY21" s="473"/>
      <c r="BZ21" s="473"/>
      <c r="CA21" s="473"/>
      <c r="CB21" s="473"/>
      <c r="CC21" s="474"/>
      <c r="CD21" s="204"/>
      <c r="CE21" s="582"/>
      <c r="CF21" s="582"/>
      <c r="CG21" s="582"/>
      <c r="CH21" s="582"/>
      <c r="CI21" s="582"/>
      <c r="CJ21" s="582"/>
      <c r="CK21" s="582"/>
      <c r="CL21" s="582"/>
      <c r="CM21" s="582"/>
      <c r="CN21" s="582"/>
      <c r="CO21" s="582"/>
      <c r="CP21" s="582"/>
      <c r="CQ21" s="582"/>
      <c r="CR21" s="582"/>
      <c r="CS21" s="583"/>
      <c r="CT21" s="469"/>
      <c r="CU21" s="470"/>
      <c r="CV21" s="470"/>
      <c r="CW21" s="470"/>
      <c r="CX21" s="470"/>
      <c r="CY21" s="470"/>
      <c r="CZ21" s="470"/>
      <c r="DA21" s="471"/>
      <c r="DB21" s="469"/>
      <c r="DC21" s="470"/>
      <c r="DD21" s="470"/>
      <c r="DE21" s="470"/>
      <c r="DF21" s="470"/>
      <c r="DG21" s="470"/>
      <c r="DH21" s="470"/>
      <c r="DI21" s="471"/>
      <c r="DJ21" s="189"/>
      <c r="DK21" s="189"/>
      <c r="DL21" s="189"/>
      <c r="DM21" s="189"/>
      <c r="DN21" s="189"/>
      <c r="DO21" s="189"/>
    </row>
    <row r="22" spans="1:119" ht="18.75" customHeight="1" thickBot="1" x14ac:dyDescent="0.25">
      <c r="A22" s="190"/>
      <c r="B22" s="609" t="s">
        <v>160</v>
      </c>
      <c r="C22" s="610"/>
      <c r="D22" s="611"/>
      <c r="E22" s="484" t="s">
        <v>1</v>
      </c>
      <c r="F22" s="489"/>
      <c r="G22" s="489"/>
      <c r="H22" s="489"/>
      <c r="I22" s="489"/>
      <c r="J22" s="489"/>
      <c r="K22" s="479"/>
      <c r="L22" s="484" t="s">
        <v>161</v>
      </c>
      <c r="M22" s="489"/>
      <c r="N22" s="489"/>
      <c r="O22" s="489"/>
      <c r="P22" s="479"/>
      <c r="Q22" s="618" t="s">
        <v>162</v>
      </c>
      <c r="R22" s="619"/>
      <c r="S22" s="619"/>
      <c r="T22" s="619"/>
      <c r="U22" s="619"/>
      <c r="V22" s="620"/>
      <c r="W22" s="624" t="s">
        <v>163</v>
      </c>
      <c r="X22" s="610"/>
      <c r="Y22" s="611"/>
      <c r="Z22" s="484" t="s">
        <v>1</v>
      </c>
      <c r="AA22" s="489"/>
      <c r="AB22" s="489"/>
      <c r="AC22" s="489"/>
      <c r="AD22" s="489"/>
      <c r="AE22" s="489"/>
      <c r="AF22" s="489"/>
      <c r="AG22" s="479"/>
      <c r="AH22" s="637" t="s">
        <v>164</v>
      </c>
      <c r="AI22" s="489"/>
      <c r="AJ22" s="489"/>
      <c r="AK22" s="489"/>
      <c r="AL22" s="479"/>
      <c r="AM22" s="637" t="s">
        <v>165</v>
      </c>
      <c r="AN22" s="638"/>
      <c r="AO22" s="638"/>
      <c r="AP22" s="638"/>
      <c r="AQ22" s="638"/>
      <c r="AR22" s="639"/>
      <c r="AS22" s="618" t="s">
        <v>162</v>
      </c>
      <c r="AT22" s="619"/>
      <c r="AU22" s="619"/>
      <c r="AV22" s="619"/>
      <c r="AW22" s="619"/>
      <c r="AX22" s="643"/>
      <c r="AY22" s="645"/>
      <c r="AZ22" s="646"/>
      <c r="BA22" s="646"/>
      <c r="BB22" s="646"/>
      <c r="BC22" s="646"/>
      <c r="BD22" s="646"/>
      <c r="BE22" s="646"/>
      <c r="BF22" s="646"/>
      <c r="BG22" s="646"/>
      <c r="BH22" s="646"/>
      <c r="BI22" s="646"/>
      <c r="BJ22" s="646"/>
      <c r="BK22" s="646"/>
      <c r="BL22" s="646"/>
      <c r="BM22" s="647"/>
      <c r="BN22" s="648"/>
      <c r="BO22" s="649"/>
      <c r="BP22" s="649"/>
      <c r="BQ22" s="649"/>
      <c r="BR22" s="649"/>
      <c r="BS22" s="649"/>
      <c r="BT22" s="649"/>
      <c r="BU22" s="650"/>
      <c r="BV22" s="648"/>
      <c r="BW22" s="649"/>
      <c r="BX22" s="649"/>
      <c r="BY22" s="649"/>
      <c r="BZ22" s="649"/>
      <c r="CA22" s="649"/>
      <c r="CB22" s="649"/>
      <c r="CC22" s="650"/>
      <c r="CD22" s="204"/>
      <c r="CE22" s="582"/>
      <c r="CF22" s="582"/>
      <c r="CG22" s="582"/>
      <c r="CH22" s="582"/>
      <c r="CI22" s="582"/>
      <c r="CJ22" s="582"/>
      <c r="CK22" s="582"/>
      <c r="CL22" s="582"/>
      <c r="CM22" s="582"/>
      <c r="CN22" s="582"/>
      <c r="CO22" s="582"/>
      <c r="CP22" s="582"/>
      <c r="CQ22" s="582"/>
      <c r="CR22" s="582"/>
      <c r="CS22" s="583"/>
      <c r="CT22" s="469"/>
      <c r="CU22" s="470"/>
      <c r="CV22" s="470"/>
      <c r="CW22" s="470"/>
      <c r="CX22" s="470"/>
      <c r="CY22" s="470"/>
      <c r="CZ22" s="470"/>
      <c r="DA22" s="471"/>
      <c r="DB22" s="469"/>
      <c r="DC22" s="470"/>
      <c r="DD22" s="470"/>
      <c r="DE22" s="470"/>
      <c r="DF22" s="470"/>
      <c r="DG22" s="470"/>
      <c r="DH22" s="470"/>
      <c r="DI22" s="471"/>
      <c r="DJ22" s="189"/>
      <c r="DK22" s="189"/>
      <c r="DL22" s="189"/>
      <c r="DM22" s="189"/>
      <c r="DN22" s="189"/>
      <c r="DO22" s="189"/>
    </row>
    <row r="23" spans="1:119" ht="18.75" customHeight="1" x14ac:dyDescent="0.2">
      <c r="A23" s="190"/>
      <c r="B23" s="612"/>
      <c r="C23" s="613"/>
      <c r="D23" s="614"/>
      <c r="E23" s="458"/>
      <c r="F23" s="463"/>
      <c r="G23" s="463"/>
      <c r="H23" s="463"/>
      <c r="I23" s="463"/>
      <c r="J23" s="463"/>
      <c r="K23" s="452"/>
      <c r="L23" s="458"/>
      <c r="M23" s="463"/>
      <c r="N23" s="463"/>
      <c r="O23" s="463"/>
      <c r="P23" s="452"/>
      <c r="Q23" s="621"/>
      <c r="R23" s="622"/>
      <c r="S23" s="622"/>
      <c r="T23" s="622"/>
      <c r="U23" s="622"/>
      <c r="V23" s="623"/>
      <c r="W23" s="625"/>
      <c r="X23" s="613"/>
      <c r="Y23" s="614"/>
      <c r="Z23" s="458"/>
      <c r="AA23" s="463"/>
      <c r="AB23" s="463"/>
      <c r="AC23" s="463"/>
      <c r="AD23" s="463"/>
      <c r="AE23" s="463"/>
      <c r="AF23" s="463"/>
      <c r="AG23" s="452"/>
      <c r="AH23" s="458"/>
      <c r="AI23" s="463"/>
      <c r="AJ23" s="463"/>
      <c r="AK23" s="463"/>
      <c r="AL23" s="452"/>
      <c r="AM23" s="640"/>
      <c r="AN23" s="641"/>
      <c r="AO23" s="641"/>
      <c r="AP23" s="641"/>
      <c r="AQ23" s="641"/>
      <c r="AR23" s="642"/>
      <c r="AS23" s="621"/>
      <c r="AT23" s="622"/>
      <c r="AU23" s="622"/>
      <c r="AV23" s="622"/>
      <c r="AW23" s="622"/>
      <c r="AX23" s="644"/>
      <c r="AY23" s="432" t="s">
        <v>166</v>
      </c>
      <c r="AZ23" s="433"/>
      <c r="BA23" s="433"/>
      <c r="BB23" s="433"/>
      <c r="BC23" s="433"/>
      <c r="BD23" s="433"/>
      <c r="BE23" s="433"/>
      <c r="BF23" s="433"/>
      <c r="BG23" s="433"/>
      <c r="BH23" s="433"/>
      <c r="BI23" s="433"/>
      <c r="BJ23" s="433"/>
      <c r="BK23" s="433"/>
      <c r="BL23" s="433"/>
      <c r="BM23" s="434"/>
      <c r="BN23" s="472">
        <v>60586744</v>
      </c>
      <c r="BO23" s="473"/>
      <c r="BP23" s="473"/>
      <c r="BQ23" s="473"/>
      <c r="BR23" s="473"/>
      <c r="BS23" s="473"/>
      <c r="BT23" s="473"/>
      <c r="BU23" s="474"/>
      <c r="BV23" s="472">
        <v>60656992</v>
      </c>
      <c r="BW23" s="473"/>
      <c r="BX23" s="473"/>
      <c r="BY23" s="473"/>
      <c r="BZ23" s="473"/>
      <c r="CA23" s="473"/>
      <c r="CB23" s="473"/>
      <c r="CC23" s="474"/>
      <c r="CD23" s="204"/>
      <c r="CE23" s="582"/>
      <c r="CF23" s="582"/>
      <c r="CG23" s="582"/>
      <c r="CH23" s="582"/>
      <c r="CI23" s="582"/>
      <c r="CJ23" s="582"/>
      <c r="CK23" s="582"/>
      <c r="CL23" s="582"/>
      <c r="CM23" s="582"/>
      <c r="CN23" s="582"/>
      <c r="CO23" s="582"/>
      <c r="CP23" s="582"/>
      <c r="CQ23" s="582"/>
      <c r="CR23" s="582"/>
      <c r="CS23" s="583"/>
      <c r="CT23" s="469"/>
      <c r="CU23" s="470"/>
      <c r="CV23" s="470"/>
      <c r="CW23" s="470"/>
      <c r="CX23" s="470"/>
      <c r="CY23" s="470"/>
      <c r="CZ23" s="470"/>
      <c r="DA23" s="471"/>
      <c r="DB23" s="469"/>
      <c r="DC23" s="470"/>
      <c r="DD23" s="470"/>
      <c r="DE23" s="470"/>
      <c r="DF23" s="470"/>
      <c r="DG23" s="470"/>
      <c r="DH23" s="470"/>
      <c r="DI23" s="471"/>
      <c r="DJ23" s="189"/>
      <c r="DK23" s="189"/>
      <c r="DL23" s="189"/>
      <c r="DM23" s="189"/>
      <c r="DN23" s="189"/>
      <c r="DO23" s="189"/>
    </row>
    <row r="24" spans="1:119" ht="18.75" customHeight="1" thickBot="1" x14ac:dyDescent="0.25">
      <c r="A24" s="190"/>
      <c r="B24" s="612"/>
      <c r="C24" s="613"/>
      <c r="D24" s="614"/>
      <c r="E24" s="522" t="s">
        <v>167</v>
      </c>
      <c r="F24" s="502"/>
      <c r="G24" s="502"/>
      <c r="H24" s="502"/>
      <c r="I24" s="502"/>
      <c r="J24" s="502"/>
      <c r="K24" s="503"/>
      <c r="L24" s="523">
        <v>1</v>
      </c>
      <c r="M24" s="524"/>
      <c r="N24" s="524"/>
      <c r="O24" s="524"/>
      <c r="P24" s="566"/>
      <c r="Q24" s="523">
        <v>10100</v>
      </c>
      <c r="R24" s="524"/>
      <c r="S24" s="524"/>
      <c r="T24" s="524"/>
      <c r="U24" s="524"/>
      <c r="V24" s="566"/>
      <c r="W24" s="625"/>
      <c r="X24" s="613"/>
      <c r="Y24" s="614"/>
      <c r="Z24" s="522" t="s">
        <v>168</v>
      </c>
      <c r="AA24" s="502"/>
      <c r="AB24" s="502"/>
      <c r="AC24" s="502"/>
      <c r="AD24" s="502"/>
      <c r="AE24" s="502"/>
      <c r="AF24" s="502"/>
      <c r="AG24" s="503"/>
      <c r="AH24" s="523">
        <v>1294</v>
      </c>
      <c r="AI24" s="524"/>
      <c r="AJ24" s="524"/>
      <c r="AK24" s="524"/>
      <c r="AL24" s="566"/>
      <c r="AM24" s="523">
        <v>4252084</v>
      </c>
      <c r="AN24" s="524"/>
      <c r="AO24" s="524"/>
      <c r="AP24" s="524"/>
      <c r="AQ24" s="524"/>
      <c r="AR24" s="566"/>
      <c r="AS24" s="523">
        <v>3286</v>
      </c>
      <c r="AT24" s="524"/>
      <c r="AU24" s="524"/>
      <c r="AV24" s="524"/>
      <c r="AW24" s="524"/>
      <c r="AX24" s="525"/>
      <c r="AY24" s="645" t="s">
        <v>169</v>
      </c>
      <c r="AZ24" s="646"/>
      <c r="BA24" s="646"/>
      <c r="BB24" s="646"/>
      <c r="BC24" s="646"/>
      <c r="BD24" s="646"/>
      <c r="BE24" s="646"/>
      <c r="BF24" s="646"/>
      <c r="BG24" s="646"/>
      <c r="BH24" s="646"/>
      <c r="BI24" s="646"/>
      <c r="BJ24" s="646"/>
      <c r="BK24" s="646"/>
      <c r="BL24" s="646"/>
      <c r="BM24" s="647"/>
      <c r="BN24" s="472">
        <v>32403173</v>
      </c>
      <c r="BO24" s="473"/>
      <c r="BP24" s="473"/>
      <c r="BQ24" s="473"/>
      <c r="BR24" s="473"/>
      <c r="BS24" s="473"/>
      <c r="BT24" s="473"/>
      <c r="BU24" s="474"/>
      <c r="BV24" s="472">
        <v>33414372</v>
      </c>
      <c r="BW24" s="473"/>
      <c r="BX24" s="473"/>
      <c r="BY24" s="473"/>
      <c r="BZ24" s="473"/>
      <c r="CA24" s="473"/>
      <c r="CB24" s="473"/>
      <c r="CC24" s="474"/>
      <c r="CD24" s="204"/>
      <c r="CE24" s="582"/>
      <c r="CF24" s="582"/>
      <c r="CG24" s="582"/>
      <c r="CH24" s="582"/>
      <c r="CI24" s="582"/>
      <c r="CJ24" s="582"/>
      <c r="CK24" s="582"/>
      <c r="CL24" s="582"/>
      <c r="CM24" s="582"/>
      <c r="CN24" s="582"/>
      <c r="CO24" s="582"/>
      <c r="CP24" s="582"/>
      <c r="CQ24" s="582"/>
      <c r="CR24" s="582"/>
      <c r="CS24" s="583"/>
      <c r="CT24" s="469"/>
      <c r="CU24" s="470"/>
      <c r="CV24" s="470"/>
      <c r="CW24" s="470"/>
      <c r="CX24" s="470"/>
      <c r="CY24" s="470"/>
      <c r="CZ24" s="470"/>
      <c r="DA24" s="471"/>
      <c r="DB24" s="469"/>
      <c r="DC24" s="470"/>
      <c r="DD24" s="470"/>
      <c r="DE24" s="470"/>
      <c r="DF24" s="470"/>
      <c r="DG24" s="470"/>
      <c r="DH24" s="470"/>
      <c r="DI24" s="471"/>
      <c r="DJ24" s="189"/>
      <c r="DK24" s="189"/>
      <c r="DL24" s="189"/>
      <c r="DM24" s="189"/>
      <c r="DN24" s="189"/>
      <c r="DO24" s="189"/>
    </row>
    <row r="25" spans="1:119" s="189" customFormat="1" ht="18.75" customHeight="1" x14ac:dyDescent="0.2">
      <c r="A25" s="190"/>
      <c r="B25" s="612"/>
      <c r="C25" s="613"/>
      <c r="D25" s="614"/>
      <c r="E25" s="522" t="s">
        <v>170</v>
      </c>
      <c r="F25" s="502"/>
      <c r="G25" s="502"/>
      <c r="H25" s="502"/>
      <c r="I25" s="502"/>
      <c r="J25" s="502"/>
      <c r="K25" s="503"/>
      <c r="L25" s="523">
        <v>1</v>
      </c>
      <c r="M25" s="524"/>
      <c r="N25" s="524"/>
      <c r="O25" s="524"/>
      <c r="P25" s="566"/>
      <c r="Q25" s="523">
        <v>8550</v>
      </c>
      <c r="R25" s="524"/>
      <c r="S25" s="524"/>
      <c r="T25" s="524"/>
      <c r="U25" s="524"/>
      <c r="V25" s="566"/>
      <c r="W25" s="625"/>
      <c r="X25" s="613"/>
      <c r="Y25" s="614"/>
      <c r="Z25" s="522" t="s">
        <v>171</v>
      </c>
      <c r="AA25" s="502"/>
      <c r="AB25" s="502"/>
      <c r="AC25" s="502"/>
      <c r="AD25" s="502"/>
      <c r="AE25" s="502"/>
      <c r="AF25" s="502"/>
      <c r="AG25" s="503"/>
      <c r="AH25" s="523">
        <v>343</v>
      </c>
      <c r="AI25" s="524"/>
      <c r="AJ25" s="524"/>
      <c r="AK25" s="524"/>
      <c r="AL25" s="566"/>
      <c r="AM25" s="523">
        <v>1125040</v>
      </c>
      <c r="AN25" s="524"/>
      <c r="AO25" s="524"/>
      <c r="AP25" s="524"/>
      <c r="AQ25" s="524"/>
      <c r="AR25" s="566"/>
      <c r="AS25" s="523">
        <v>3280</v>
      </c>
      <c r="AT25" s="524"/>
      <c r="AU25" s="524"/>
      <c r="AV25" s="524"/>
      <c r="AW25" s="524"/>
      <c r="AX25" s="525"/>
      <c r="AY25" s="432" t="s">
        <v>172</v>
      </c>
      <c r="AZ25" s="433"/>
      <c r="BA25" s="433"/>
      <c r="BB25" s="433"/>
      <c r="BC25" s="433"/>
      <c r="BD25" s="433"/>
      <c r="BE25" s="433"/>
      <c r="BF25" s="433"/>
      <c r="BG25" s="433"/>
      <c r="BH25" s="433"/>
      <c r="BI25" s="433"/>
      <c r="BJ25" s="433"/>
      <c r="BK25" s="433"/>
      <c r="BL25" s="433"/>
      <c r="BM25" s="434"/>
      <c r="BN25" s="435">
        <v>5204242</v>
      </c>
      <c r="BO25" s="436"/>
      <c r="BP25" s="436"/>
      <c r="BQ25" s="436"/>
      <c r="BR25" s="436"/>
      <c r="BS25" s="436"/>
      <c r="BT25" s="436"/>
      <c r="BU25" s="437"/>
      <c r="BV25" s="435">
        <v>4286938</v>
      </c>
      <c r="BW25" s="436"/>
      <c r="BX25" s="436"/>
      <c r="BY25" s="436"/>
      <c r="BZ25" s="436"/>
      <c r="CA25" s="436"/>
      <c r="CB25" s="436"/>
      <c r="CC25" s="437"/>
      <c r="CD25" s="204"/>
      <c r="CE25" s="582"/>
      <c r="CF25" s="582"/>
      <c r="CG25" s="582"/>
      <c r="CH25" s="582"/>
      <c r="CI25" s="582"/>
      <c r="CJ25" s="582"/>
      <c r="CK25" s="582"/>
      <c r="CL25" s="582"/>
      <c r="CM25" s="582"/>
      <c r="CN25" s="582"/>
      <c r="CO25" s="582"/>
      <c r="CP25" s="582"/>
      <c r="CQ25" s="582"/>
      <c r="CR25" s="582"/>
      <c r="CS25" s="583"/>
      <c r="CT25" s="469"/>
      <c r="CU25" s="470"/>
      <c r="CV25" s="470"/>
      <c r="CW25" s="470"/>
      <c r="CX25" s="470"/>
      <c r="CY25" s="470"/>
      <c r="CZ25" s="470"/>
      <c r="DA25" s="471"/>
      <c r="DB25" s="469"/>
      <c r="DC25" s="470"/>
      <c r="DD25" s="470"/>
      <c r="DE25" s="470"/>
      <c r="DF25" s="470"/>
      <c r="DG25" s="470"/>
      <c r="DH25" s="470"/>
      <c r="DI25" s="471"/>
    </row>
    <row r="26" spans="1:119" s="189" customFormat="1" ht="18.75" customHeight="1" x14ac:dyDescent="0.2">
      <c r="A26" s="190"/>
      <c r="B26" s="612"/>
      <c r="C26" s="613"/>
      <c r="D26" s="614"/>
      <c r="E26" s="522" t="s">
        <v>173</v>
      </c>
      <c r="F26" s="502"/>
      <c r="G26" s="502"/>
      <c r="H26" s="502"/>
      <c r="I26" s="502"/>
      <c r="J26" s="502"/>
      <c r="K26" s="503"/>
      <c r="L26" s="523">
        <v>1</v>
      </c>
      <c r="M26" s="524"/>
      <c r="N26" s="524"/>
      <c r="O26" s="524"/>
      <c r="P26" s="566"/>
      <c r="Q26" s="523">
        <v>7350</v>
      </c>
      <c r="R26" s="524"/>
      <c r="S26" s="524"/>
      <c r="T26" s="524"/>
      <c r="U26" s="524"/>
      <c r="V26" s="566"/>
      <c r="W26" s="625"/>
      <c r="X26" s="613"/>
      <c r="Y26" s="614"/>
      <c r="Z26" s="522" t="s">
        <v>174</v>
      </c>
      <c r="AA26" s="635"/>
      <c r="AB26" s="635"/>
      <c r="AC26" s="635"/>
      <c r="AD26" s="635"/>
      <c r="AE26" s="635"/>
      <c r="AF26" s="635"/>
      <c r="AG26" s="636"/>
      <c r="AH26" s="523">
        <v>20</v>
      </c>
      <c r="AI26" s="524"/>
      <c r="AJ26" s="524"/>
      <c r="AK26" s="524"/>
      <c r="AL26" s="566"/>
      <c r="AM26" s="523">
        <v>73480</v>
      </c>
      <c r="AN26" s="524"/>
      <c r="AO26" s="524"/>
      <c r="AP26" s="524"/>
      <c r="AQ26" s="524"/>
      <c r="AR26" s="566"/>
      <c r="AS26" s="523">
        <v>3674</v>
      </c>
      <c r="AT26" s="524"/>
      <c r="AU26" s="524"/>
      <c r="AV26" s="524"/>
      <c r="AW26" s="524"/>
      <c r="AX26" s="525"/>
      <c r="AY26" s="475" t="s">
        <v>175</v>
      </c>
      <c r="AZ26" s="476"/>
      <c r="BA26" s="476"/>
      <c r="BB26" s="476"/>
      <c r="BC26" s="476"/>
      <c r="BD26" s="476"/>
      <c r="BE26" s="476"/>
      <c r="BF26" s="476"/>
      <c r="BG26" s="476"/>
      <c r="BH26" s="476"/>
      <c r="BI26" s="476"/>
      <c r="BJ26" s="476"/>
      <c r="BK26" s="476"/>
      <c r="BL26" s="476"/>
      <c r="BM26" s="477"/>
      <c r="BN26" s="472" t="s">
        <v>125</v>
      </c>
      <c r="BO26" s="473"/>
      <c r="BP26" s="473"/>
      <c r="BQ26" s="473"/>
      <c r="BR26" s="473"/>
      <c r="BS26" s="473"/>
      <c r="BT26" s="473"/>
      <c r="BU26" s="474"/>
      <c r="BV26" s="472" t="s">
        <v>125</v>
      </c>
      <c r="BW26" s="473"/>
      <c r="BX26" s="473"/>
      <c r="BY26" s="473"/>
      <c r="BZ26" s="473"/>
      <c r="CA26" s="473"/>
      <c r="CB26" s="473"/>
      <c r="CC26" s="474"/>
      <c r="CD26" s="204"/>
      <c r="CE26" s="582"/>
      <c r="CF26" s="582"/>
      <c r="CG26" s="582"/>
      <c r="CH26" s="582"/>
      <c r="CI26" s="582"/>
      <c r="CJ26" s="582"/>
      <c r="CK26" s="582"/>
      <c r="CL26" s="582"/>
      <c r="CM26" s="582"/>
      <c r="CN26" s="582"/>
      <c r="CO26" s="582"/>
      <c r="CP26" s="582"/>
      <c r="CQ26" s="582"/>
      <c r="CR26" s="582"/>
      <c r="CS26" s="583"/>
      <c r="CT26" s="469"/>
      <c r="CU26" s="470"/>
      <c r="CV26" s="470"/>
      <c r="CW26" s="470"/>
      <c r="CX26" s="470"/>
      <c r="CY26" s="470"/>
      <c r="CZ26" s="470"/>
      <c r="DA26" s="471"/>
      <c r="DB26" s="469"/>
      <c r="DC26" s="470"/>
      <c r="DD26" s="470"/>
      <c r="DE26" s="470"/>
      <c r="DF26" s="470"/>
      <c r="DG26" s="470"/>
      <c r="DH26" s="470"/>
      <c r="DI26" s="471"/>
    </row>
    <row r="27" spans="1:119" ht="18.75" customHeight="1" thickBot="1" x14ac:dyDescent="0.25">
      <c r="A27" s="190"/>
      <c r="B27" s="612"/>
      <c r="C27" s="613"/>
      <c r="D27" s="614"/>
      <c r="E27" s="522" t="s">
        <v>176</v>
      </c>
      <c r="F27" s="502"/>
      <c r="G27" s="502"/>
      <c r="H27" s="502"/>
      <c r="I27" s="502"/>
      <c r="J27" s="502"/>
      <c r="K27" s="503"/>
      <c r="L27" s="523">
        <v>1</v>
      </c>
      <c r="M27" s="524"/>
      <c r="N27" s="524"/>
      <c r="O27" s="524"/>
      <c r="P27" s="566"/>
      <c r="Q27" s="523">
        <v>5600</v>
      </c>
      <c r="R27" s="524"/>
      <c r="S27" s="524"/>
      <c r="T27" s="524"/>
      <c r="U27" s="524"/>
      <c r="V27" s="566"/>
      <c r="W27" s="625"/>
      <c r="X27" s="613"/>
      <c r="Y27" s="614"/>
      <c r="Z27" s="522" t="s">
        <v>177</v>
      </c>
      <c r="AA27" s="502"/>
      <c r="AB27" s="502"/>
      <c r="AC27" s="502"/>
      <c r="AD27" s="502"/>
      <c r="AE27" s="502"/>
      <c r="AF27" s="502"/>
      <c r="AG27" s="503"/>
      <c r="AH27" s="523">
        <v>71</v>
      </c>
      <c r="AI27" s="524"/>
      <c r="AJ27" s="524"/>
      <c r="AK27" s="524"/>
      <c r="AL27" s="566"/>
      <c r="AM27" s="523">
        <v>266840</v>
      </c>
      <c r="AN27" s="524"/>
      <c r="AO27" s="524"/>
      <c r="AP27" s="524"/>
      <c r="AQ27" s="524"/>
      <c r="AR27" s="566"/>
      <c r="AS27" s="523">
        <v>3758</v>
      </c>
      <c r="AT27" s="524"/>
      <c r="AU27" s="524"/>
      <c r="AV27" s="524"/>
      <c r="AW27" s="524"/>
      <c r="AX27" s="525"/>
      <c r="AY27" s="567" t="s">
        <v>178</v>
      </c>
      <c r="AZ27" s="568"/>
      <c r="BA27" s="568"/>
      <c r="BB27" s="568"/>
      <c r="BC27" s="568"/>
      <c r="BD27" s="568"/>
      <c r="BE27" s="568"/>
      <c r="BF27" s="568"/>
      <c r="BG27" s="568"/>
      <c r="BH27" s="568"/>
      <c r="BI27" s="568"/>
      <c r="BJ27" s="568"/>
      <c r="BK27" s="568"/>
      <c r="BL27" s="568"/>
      <c r="BM27" s="569"/>
      <c r="BN27" s="648" t="s">
        <v>179</v>
      </c>
      <c r="BO27" s="649"/>
      <c r="BP27" s="649"/>
      <c r="BQ27" s="649"/>
      <c r="BR27" s="649"/>
      <c r="BS27" s="649"/>
      <c r="BT27" s="649"/>
      <c r="BU27" s="650"/>
      <c r="BV27" s="648" t="s">
        <v>179</v>
      </c>
      <c r="BW27" s="649"/>
      <c r="BX27" s="649"/>
      <c r="BY27" s="649"/>
      <c r="BZ27" s="649"/>
      <c r="CA27" s="649"/>
      <c r="CB27" s="649"/>
      <c r="CC27" s="650"/>
      <c r="CD27" s="206"/>
      <c r="CE27" s="582"/>
      <c r="CF27" s="582"/>
      <c r="CG27" s="582"/>
      <c r="CH27" s="582"/>
      <c r="CI27" s="582"/>
      <c r="CJ27" s="582"/>
      <c r="CK27" s="582"/>
      <c r="CL27" s="582"/>
      <c r="CM27" s="582"/>
      <c r="CN27" s="582"/>
      <c r="CO27" s="582"/>
      <c r="CP27" s="582"/>
      <c r="CQ27" s="582"/>
      <c r="CR27" s="582"/>
      <c r="CS27" s="583"/>
      <c r="CT27" s="469"/>
      <c r="CU27" s="470"/>
      <c r="CV27" s="470"/>
      <c r="CW27" s="470"/>
      <c r="CX27" s="470"/>
      <c r="CY27" s="470"/>
      <c r="CZ27" s="470"/>
      <c r="DA27" s="471"/>
      <c r="DB27" s="469"/>
      <c r="DC27" s="470"/>
      <c r="DD27" s="470"/>
      <c r="DE27" s="470"/>
      <c r="DF27" s="470"/>
      <c r="DG27" s="470"/>
      <c r="DH27" s="470"/>
      <c r="DI27" s="471"/>
      <c r="DJ27" s="189"/>
      <c r="DK27" s="189"/>
      <c r="DL27" s="189"/>
      <c r="DM27" s="189"/>
      <c r="DN27" s="189"/>
      <c r="DO27" s="189"/>
    </row>
    <row r="28" spans="1:119" ht="18.75" customHeight="1" x14ac:dyDescent="0.2">
      <c r="A28" s="190"/>
      <c r="B28" s="612"/>
      <c r="C28" s="613"/>
      <c r="D28" s="614"/>
      <c r="E28" s="522" t="s">
        <v>180</v>
      </c>
      <c r="F28" s="502"/>
      <c r="G28" s="502"/>
      <c r="H28" s="502"/>
      <c r="I28" s="502"/>
      <c r="J28" s="502"/>
      <c r="K28" s="503"/>
      <c r="L28" s="523">
        <v>1</v>
      </c>
      <c r="M28" s="524"/>
      <c r="N28" s="524"/>
      <c r="O28" s="524"/>
      <c r="P28" s="566"/>
      <c r="Q28" s="523">
        <v>5150</v>
      </c>
      <c r="R28" s="524"/>
      <c r="S28" s="524"/>
      <c r="T28" s="524"/>
      <c r="U28" s="524"/>
      <c r="V28" s="566"/>
      <c r="W28" s="625"/>
      <c r="X28" s="613"/>
      <c r="Y28" s="614"/>
      <c r="Z28" s="522" t="s">
        <v>181</v>
      </c>
      <c r="AA28" s="502"/>
      <c r="AB28" s="502"/>
      <c r="AC28" s="502"/>
      <c r="AD28" s="502"/>
      <c r="AE28" s="502"/>
      <c r="AF28" s="502"/>
      <c r="AG28" s="503"/>
      <c r="AH28" s="523" t="s">
        <v>179</v>
      </c>
      <c r="AI28" s="524"/>
      <c r="AJ28" s="524"/>
      <c r="AK28" s="524"/>
      <c r="AL28" s="566"/>
      <c r="AM28" s="523" t="s">
        <v>179</v>
      </c>
      <c r="AN28" s="524"/>
      <c r="AO28" s="524"/>
      <c r="AP28" s="524"/>
      <c r="AQ28" s="524"/>
      <c r="AR28" s="566"/>
      <c r="AS28" s="523" t="s">
        <v>179</v>
      </c>
      <c r="AT28" s="524"/>
      <c r="AU28" s="524"/>
      <c r="AV28" s="524"/>
      <c r="AW28" s="524"/>
      <c r="AX28" s="525"/>
      <c r="AY28" s="651" t="s">
        <v>182</v>
      </c>
      <c r="AZ28" s="652"/>
      <c r="BA28" s="652"/>
      <c r="BB28" s="653"/>
      <c r="BC28" s="432" t="s">
        <v>46</v>
      </c>
      <c r="BD28" s="433"/>
      <c r="BE28" s="433"/>
      <c r="BF28" s="433"/>
      <c r="BG28" s="433"/>
      <c r="BH28" s="433"/>
      <c r="BI28" s="433"/>
      <c r="BJ28" s="433"/>
      <c r="BK28" s="433"/>
      <c r="BL28" s="433"/>
      <c r="BM28" s="434"/>
      <c r="BN28" s="435">
        <v>9599704</v>
      </c>
      <c r="BO28" s="436"/>
      <c r="BP28" s="436"/>
      <c r="BQ28" s="436"/>
      <c r="BR28" s="436"/>
      <c r="BS28" s="436"/>
      <c r="BT28" s="436"/>
      <c r="BU28" s="437"/>
      <c r="BV28" s="435">
        <v>9947141</v>
      </c>
      <c r="BW28" s="436"/>
      <c r="BX28" s="436"/>
      <c r="BY28" s="436"/>
      <c r="BZ28" s="436"/>
      <c r="CA28" s="436"/>
      <c r="CB28" s="436"/>
      <c r="CC28" s="437"/>
      <c r="CD28" s="204"/>
      <c r="CE28" s="582"/>
      <c r="CF28" s="582"/>
      <c r="CG28" s="582"/>
      <c r="CH28" s="582"/>
      <c r="CI28" s="582"/>
      <c r="CJ28" s="582"/>
      <c r="CK28" s="582"/>
      <c r="CL28" s="582"/>
      <c r="CM28" s="582"/>
      <c r="CN28" s="582"/>
      <c r="CO28" s="582"/>
      <c r="CP28" s="582"/>
      <c r="CQ28" s="582"/>
      <c r="CR28" s="582"/>
      <c r="CS28" s="583"/>
      <c r="CT28" s="469"/>
      <c r="CU28" s="470"/>
      <c r="CV28" s="470"/>
      <c r="CW28" s="470"/>
      <c r="CX28" s="470"/>
      <c r="CY28" s="470"/>
      <c r="CZ28" s="470"/>
      <c r="DA28" s="471"/>
      <c r="DB28" s="469"/>
      <c r="DC28" s="470"/>
      <c r="DD28" s="470"/>
      <c r="DE28" s="470"/>
      <c r="DF28" s="470"/>
      <c r="DG28" s="470"/>
      <c r="DH28" s="470"/>
      <c r="DI28" s="471"/>
      <c r="DJ28" s="189"/>
      <c r="DK28" s="189"/>
      <c r="DL28" s="189"/>
      <c r="DM28" s="189"/>
      <c r="DN28" s="189"/>
      <c r="DO28" s="189"/>
    </row>
    <row r="29" spans="1:119" ht="18.75" customHeight="1" x14ac:dyDescent="0.2">
      <c r="A29" s="190"/>
      <c r="B29" s="612"/>
      <c r="C29" s="613"/>
      <c r="D29" s="614"/>
      <c r="E29" s="522" t="s">
        <v>183</v>
      </c>
      <c r="F29" s="502"/>
      <c r="G29" s="502"/>
      <c r="H29" s="502"/>
      <c r="I29" s="502"/>
      <c r="J29" s="502"/>
      <c r="K29" s="503"/>
      <c r="L29" s="523">
        <v>28</v>
      </c>
      <c r="M29" s="524"/>
      <c r="N29" s="524"/>
      <c r="O29" s="524"/>
      <c r="P29" s="566"/>
      <c r="Q29" s="523">
        <v>4850</v>
      </c>
      <c r="R29" s="524"/>
      <c r="S29" s="524"/>
      <c r="T29" s="524"/>
      <c r="U29" s="524"/>
      <c r="V29" s="566"/>
      <c r="W29" s="626"/>
      <c r="X29" s="627"/>
      <c r="Y29" s="628"/>
      <c r="Z29" s="522" t="s">
        <v>184</v>
      </c>
      <c r="AA29" s="502"/>
      <c r="AB29" s="502"/>
      <c r="AC29" s="502"/>
      <c r="AD29" s="502"/>
      <c r="AE29" s="502"/>
      <c r="AF29" s="502"/>
      <c r="AG29" s="503"/>
      <c r="AH29" s="523">
        <v>1365</v>
      </c>
      <c r="AI29" s="524"/>
      <c r="AJ29" s="524"/>
      <c r="AK29" s="524"/>
      <c r="AL29" s="566"/>
      <c r="AM29" s="523">
        <v>4518924</v>
      </c>
      <c r="AN29" s="524"/>
      <c r="AO29" s="524"/>
      <c r="AP29" s="524"/>
      <c r="AQ29" s="524"/>
      <c r="AR29" s="566"/>
      <c r="AS29" s="523">
        <v>3311</v>
      </c>
      <c r="AT29" s="524"/>
      <c r="AU29" s="524"/>
      <c r="AV29" s="524"/>
      <c r="AW29" s="524"/>
      <c r="AX29" s="525"/>
      <c r="AY29" s="654"/>
      <c r="AZ29" s="655"/>
      <c r="BA29" s="655"/>
      <c r="BB29" s="656"/>
      <c r="BC29" s="506" t="s">
        <v>185</v>
      </c>
      <c r="BD29" s="507"/>
      <c r="BE29" s="507"/>
      <c r="BF29" s="507"/>
      <c r="BG29" s="507"/>
      <c r="BH29" s="507"/>
      <c r="BI29" s="507"/>
      <c r="BJ29" s="507"/>
      <c r="BK29" s="507"/>
      <c r="BL29" s="507"/>
      <c r="BM29" s="508"/>
      <c r="BN29" s="472">
        <v>782584</v>
      </c>
      <c r="BO29" s="473"/>
      <c r="BP29" s="473"/>
      <c r="BQ29" s="473"/>
      <c r="BR29" s="473"/>
      <c r="BS29" s="473"/>
      <c r="BT29" s="473"/>
      <c r="BU29" s="474"/>
      <c r="BV29" s="472">
        <v>1182561</v>
      </c>
      <c r="BW29" s="473"/>
      <c r="BX29" s="473"/>
      <c r="BY29" s="473"/>
      <c r="BZ29" s="473"/>
      <c r="CA29" s="473"/>
      <c r="CB29" s="473"/>
      <c r="CC29" s="474"/>
      <c r="CD29" s="206"/>
      <c r="CE29" s="582"/>
      <c r="CF29" s="582"/>
      <c r="CG29" s="582"/>
      <c r="CH29" s="582"/>
      <c r="CI29" s="582"/>
      <c r="CJ29" s="582"/>
      <c r="CK29" s="582"/>
      <c r="CL29" s="582"/>
      <c r="CM29" s="582"/>
      <c r="CN29" s="582"/>
      <c r="CO29" s="582"/>
      <c r="CP29" s="582"/>
      <c r="CQ29" s="582"/>
      <c r="CR29" s="582"/>
      <c r="CS29" s="583"/>
      <c r="CT29" s="469"/>
      <c r="CU29" s="470"/>
      <c r="CV29" s="470"/>
      <c r="CW29" s="470"/>
      <c r="CX29" s="470"/>
      <c r="CY29" s="470"/>
      <c r="CZ29" s="470"/>
      <c r="DA29" s="471"/>
      <c r="DB29" s="469"/>
      <c r="DC29" s="470"/>
      <c r="DD29" s="470"/>
      <c r="DE29" s="470"/>
      <c r="DF29" s="470"/>
      <c r="DG29" s="470"/>
      <c r="DH29" s="470"/>
      <c r="DI29" s="471"/>
      <c r="DJ29" s="189"/>
      <c r="DK29" s="189"/>
      <c r="DL29" s="189"/>
      <c r="DM29" s="189"/>
      <c r="DN29" s="189"/>
      <c r="DO29" s="189"/>
    </row>
    <row r="30" spans="1:119" ht="18.75" customHeight="1" thickBot="1" x14ac:dyDescent="0.25">
      <c r="A30" s="190"/>
      <c r="B30" s="615"/>
      <c r="C30" s="616"/>
      <c r="D30" s="617"/>
      <c r="E30" s="526"/>
      <c r="F30" s="527"/>
      <c r="G30" s="527"/>
      <c r="H30" s="527"/>
      <c r="I30" s="527"/>
      <c r="J30" s="527"/>
      <c r="K30" s="528"/>
      <c r="L30" s="629"/>
      <c r="M30" s="630"/>
      <c r="N30" s="630"/>
      <c r="O30" s="630"/>
      <c r="P30" s="631"/>
      <c r="Q30" s="629"/>
      <c r="R30" s="630"/>
      <c r="S30" s="630"/>
      <c r="T30" s="630"/>
      <c r="U30" s="630"/>
      <c r="V30" s="631"/>
      <c r="W30" s="632" t="s">
        <v>186</v>
      </c>
      <c r="X30" s="633"/>
      <c r="Y30" s="633"/>
      <c r="Z30" s="633"/>
      <c r="AA30" s="633"/>
      <c r="AB30" s="633"/>
      <c r="AC30" s="633"/>
      <c r="AD30" s="633"/>
      <c r="AE30" s="633"/>
      <c r="AF30" s="633"/>
      <c r="AG30" s="634"/>
      <c r="AH30" s="591">
        <v>99.9</v>
      </c>
      <c r="AI30" s="592"/>
      <c r="AJ30" s="592"/>
      <c r="AK30" s="592"/>
      <c r="AL30" s="592"/>
      <c r="AM30" s="592"/>
      <c r="AN30" s="592"/>
      <c r="AO30" s="592"/>
      <c r="AP30" s="592"/>
      <c r="AQ30" s="592"/>
      <c r="AR30" s="592"/>
      <c r="AS30" s="592"/>
      <c r="AT30" s="592"/>
      <c r="AU30" s="592"/>
      <c r="AV30" s="592"/>
      <c r="AW30" s="592"/>
      <c r="AX30" s="594"/>
      <c r="AY30" s="657"/>
      <c r="AZ30" s="658"/>
      <c r="BA30" s="658"/>
      <c r="BB30" s="659"/>
      <c r="BC30" s="645" t="s">
        <v>48</v>
      </c>
      <c r="BD30" s="646"/>
      <c r="BE30" s="646"/>
      <c r="BF30" s="646"/>
      <c r="BG30" s="646"/>
      <c r="BH30" s="646"/>
      <c r="BI30" s="646"/>
      <c r="BJ30" s="646"/>
      <c r="BK30" s="646"/>
      <c r="BL30" s="646"/>
      <c r="BM30" s="647"/>
      <c r="BN30" s="648">
        <v>511265</v>
      </c>
      <c r="BO30" s="649"/>
      <c r="BP30" s="649"/>
      <c r="BQ30" s="649"/>
      <c r="BR30" s="649"/>
      <c r="BS30" s="649"/>
      <c r="BT30" s="649"/>
      <c r="BU30" s="650"/>
      <c r="BV30" s="648">
        <v>314161</v>
      </c>
      <c r="BW30" s="649"/>
      <c r="BX30" s="649"/>
      <c r="BY30" s="649"/>
      <c r="BZ30" s="649"/>
      <c r="CA30" s="649"/>
      <c r="CB30" s="649"/>
      <c r="CC30" s="650"/>
      <c r="CD30" s="207"/>
      <c r="CE30" s="208"/>
      <c r="CF30" s="208"/>
      <c r="CG30" s="208"/>
      <c r="CH30" s="208"/>
      <c r="CI30" s="208"/>
      <c r="CJ30" s="208"/>
      <c r="CK30" s="208"/>
      <c r="CL30" s="208"/>
      <c r="CM30" s="208"/>
      <c r="CN30" s="208"/>
      <c r="CO30" s="208"/>
      <c r="CP30" s="208"/>
      <c r="CQ30" s="208"/>
      <c r="CR30" s="208"/>
      <c r="CS30" s="209"/>
      <c r="CT30" s="210"/>
      <c r="CU30" s="211"/>
      <c r="CV30" s="211"/>
      <c r="CW30" s="211"/>
      <c r="CX30" s="211"/>
      <c r="CY30" s="211"/>
      <c r="CZ30" s="211"/>
      <c r="DA30" s="212"/>
      <c r="DB30" s="210"/>
      <c r="DC30" s="211"/>
      <c r="DD30" s="211"/>
      <c r="DE30" s="211"/>
      <c r="DF30" s="211"/>
      <c r="DG30" s="211"/>
      <c r="DH30" s="211"/>
      <c r="DI30" s="212"/>
      <c r="DJ30" s="189"/>
      <c r="DK30" s="189"/>
      <c r="DL30" s="189"/>
      <c r="DM30" s="189"/>
      <c r="DN30" s="189"/>
      <c r="DO30" s="189"/>
    </row>
    <row r="31" spans="1:119" ht="13.5" customHeight="1" x14ac:dyDescent="0.2">
      <c r="A31" s="190"/>
      <c r="B31" s="21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5"/>
      <c r="DJ31" s="189"/>
      <c r="DK31" s="189"/>
      <c r="DL31" s="189"/>
      <c r="DM31" s="189"/>
      <c r="DN31" s="189"/>
      <c r="DO31" s="189"/>
    </row>
    <row r="32" spans="1:119" ht="13.5" customHeight="1" x14ac:dyDescent="0.2">
      <c r="A32" s="190"/>
      <c r="B32" s="216"/>
      <c r="C32" s="217" t="s">
        <v>187</v>
      </c>
      <c r="D32" s="217"/>
      <c r="E32" s="217"/>
      <c r="F32" s="214"/>
      <c r="G32" s="214"/>
      <c r="H32" s="214"/>
      <c r="I32" s="214"/>
      <c r="J32" s="214"/>
      <c r="K32" s="214"/>
      <c r="L32" s="214"/>
      <c r="M32" s="214"/>
      <c r="N32" s="214"/>
      <c r="O32" s="214"/>
      <c r="P32" s="214"/>
      <c r="Q32" s="214"/>
      <c r="R32" s="214"/>
      <c r="S32" s="214"/>
      <c r="T32" s="214"/>
      <c r="U32" s="214" t="s">
        <v>188</v>
      </c>
      <c r="V32" s="214"/>
      <c r="W32" s="214"/>
      <c r="X32" s="214"/>
      <c r="Y32" s="214"/>
      <c r="Z32" s="214"/>
      <c r="AA32" s="214"/>
      <c r="AB32" s="214"/>
      <c r="AC32" s="214"/>
      <c r="AD32" s="214"/>
      <c r="AE32" s="214"/>
      <c r="AF32" s="214"/>
      <c r="AG32" s="214"/>
      <c r="AH32" s="214"/>
      <c r="AI32" s="214"/>
      <c r="AJ32" s="214"/>
      <c r="AK32" s="214"/>
      <c r="AL32" s="214"/>
      <c r="AM32" s="218" t="s">
        <v>189</v>
      </c>
      <c r="AN32" s="214"/>
      <c r="AO32" s="214"/>
      <c r="AP32" s="214"/>
      <c r="AQ32" s="214"/>
      <c r="AR32" s="214"/>
      <c r="AS32" s="218"/>
      <c r="AT32" s="218"/>
      <c r="AU32" s="218"/>
      <c r="AV32" s="218"/>
      <c r="AW32" s="218"/>
      <c r="AX32" s="218"/>
      <c r="AY32" s="218"/>
      <c r="AZ32" s="218"/>
      <c r="BA32" s="218"/>
      <c r="BB32" s="214"/>
      <c r="BC32" s="218"/>
      <c r="BD32" s="214"/>
      <c r="BE32" s="218" t="s">
        <v>190</v>
      </c>
      <c r="BF32" s="214"/>
      <c r="BG32" s="214"/>
      <c r="BH32" s="214"/>
      <c r="BI32" s="214"/>
      <c r="BJ32" s="218"/>
      <c r="BK32" s="218"/>
      <c r="BL32" s="218"/>
      <c r="BM32" s="218"/>
      <c r="BN32" s="218"/>
      <c r="BO32" s="218"/>
      <c r="BP32" s="218"/>
      <c r="BQ32" s="218"/>
      <c r="BR32" s="214"/>
      <c r="BS32" s="214"/>
      <c r="BT32" s="214"/>
      <c r="BU32" s="214"/>
      <c r="BV32" s="214"/>
      <c r="BW32" s="214" t="s">
        <v>191</v>
      </c>
      <c r="BX32" s="214"/>
      <c r="BY32" s="214"/>
      <c r="BZ32" s="214"/>
      <c r="CA32" s="214"/>
      <c r="CB32" s="218"/>
      <c r="CC32" s="218"/>
      <c r="CD32" s="218"/>
      <c r="CE32" s="218"/>
      <c r="CF32" s="218"/>
      <c r="CG32" s="218"/>
      <c r="CH32" s="218"/>
      <c r="CI32" s="218"/>
      <c r="CJ32" s="218"/>
      <c r="CK32" s="218"/>
      <c r="CL32" s="218"/>
      <c r="CM32" s="218"/>
      <c r="CN32" s="218"/>
      <c r="CO32" s="218" t="s">
        <v>192</v>
      </c>
      <c r="CP32" s="218"/>
      <c r="CQ32" s="218"/>
      <c r="CR32" s="218"/>
      <c r="CS32" s="218"/>
      <c r="CT32" s="218"/>
      <c r="CU32" s="218"/>
      <c r="CV32" s="218"/>
      <c r="CW32" s="218"/>
      <c r="CX32" s="218"/>
      <c r="CY32" s="218"/>
      <c r="CZ32" s="218"/>
      <c r="DA32" s="218"/>
      <c r="DB32" s="218"/>
      <c r="DC32" s="218"/>
      <c r="DD32" s="218"/>
      <c r="DE32" s="218"/>
      <c r="DF32" s="218"/>
      <c r="DG32" s="218"/>
      <c r="DH32" s="218"/>
      <c r="DI32" s="215"/>
      <c r="DJ32" s="189"/>
      <c r="DK32" s="189"/>
      <c r="DL32" s="189"/>
      <c r="DM32" s="189"/>
      <c r="DN32" s="189"/>
      <c r="DO32" s="189"/>
    </row>
    <row r="33" spans="1:119" ht="13.5" customHeight="1" x14ac:dyDescent="0.2">
      <c r="A33" s="190"/>
      <c r="B33" s="216"/>
      <c r="C33" s="496" t="s">
        <v>193</v>
      </c>
      <c r="D33" s="496"/>
      <c r="E33" s="461" t="s">
        <v>194</v>
      </c>
      <c r="F33" s="461"/>
      <c r="G33" s="461"/>
      <c r="H33" s="461"/>
      <c r="I33" s="461"/>
      <c r="J33" s="461"/>
      <c r="K33" s="461"/>
      <c r="L33" s="461"/>
      <c r="M33" s="461"/>
      <c r="N33" s="461"/>
      <c r="O33" s="461"/>
      <c r="P33" s="461"/>
      <c r="Q33" s="461"/>
      <c r="R33" s="461"/>
      <c r="S33" s="461"/>
      <c r="T33" s="219"/>
      <c r="U33" s="496" t="s">
        <v>193</v>
      </c>
      <c r="V33" s="496"/>
      <c r="W33" s="461" t="s">
        <v>195</v>
      </c>
      <c r="X33" s="461"/>
      <c r="Y33" s="461"/>
      <c r="Z33" s="461"/>
      <c r="AA33" s="461"/>
      <c r="AB33" s="461"/>
      <c r="AC33" s="461"/>
      <c r="AD33" s="461"/>
      <c r="AE33" s="461"/>
      <c r="AF33" s="461"/>
      <c r="AG33" s="461"/>
      <c r="AH33" s="461"/>
      <c r="AI33" s="461"/>
      <c r="AJ33" s="461"/>
      <c r="AK33" s="461"/>
      <c r="AL33" s="219"/>
      <c r="AM33" s="496" t="s">
        <v>196</v>
      </c>
      <c r="AN33" s="496"/>
      <c r="AO33" s="461" t="s">
        <v>197</v>
      </c>
      <c r="AP33" s="461"/>
      <c r="AQ33" s="461"/>
      <c r="AR33" s="461"/>
      <c r="AS33" s="461"/>
      <c r="AT33" s="461"/>
      <c r="AU33" s="461"/>
      <c r="AV33" s="461"/>
      <c r="AW33" s="461"/>
      <c r="AX33" s="461"/>
      <c r="AY33" s="461"/>
      <c r="AZ33" s="461"/>
      <c r="BA33" s="461"/>
      <c r="BB33" s="461"/>
      <c r="BC33" s="461"/>
      <c r="BD33" s="220"/>
      <c r="BE33" s="461" t="s">
        <v>198</v>
      </c>
      <c r="BF33" s="461"/>
      <c r="BG33" s="461" t="s">
        <v>199</v>
      </c>
      <c r="BH33" s="461"/>
      <c r="BI33" s="461"/>
      <c r="BJ33" s="461"/>
      <c r="BK33" s="461"/>
      <c r="BL33" s="461"/>
      <c r="BM33" s="461"/>
      <c r="BN33" s="461"/>
      <c r="BO33" s="461"/>
      <c r="BP33" s="461"/>
      <c r="BQ33" s="461"/>
      <c r="BR33" s="461"/>
      <c r="BS33" s="461"/>
      <c r="BT33" s="461"/>
      <c r="BU33" s="461"/>
      <c r="BV33" s="220"/>
      <c r="BW33" s="496" t="s">
        <v>198</v>
      </c>
      <c r="BX33" s="496"/>
      <c r="BY33" s="461" t="s">
        <v>200</v>
      </c>
      <c r="BZ33" s="461"/>
      <c r="CA33" s="461"/>
      <c r="CB33" s="461"/>
      <c r="CC33" s="461"/>
      <c r="CD33" s="461"/>
      <c r="CE33" s="461"/>
      <c r="CF33" s="461"/>
      <c r="CG33" s="461"/>
      <c r="CH33" s="461"/>
      <c r="CI33" s="461"/>
      <c r="CJ33" s="461"/>
      <c r="CK33" s="461"/>
      <c r="CL33" s="461"/>
      <c r="CM33" s="461"/>
      <c r="CN33" s="219"/>
      <c r="CO33" s="496" t="s">
        <v>196</v>
      </c>
      <c r="CP33" s="496"/>
      <c r="CQ33" s="461" t="s">
        <v>201</v>
      </c>
      <c r="CR33" s="461"/>
      <c r="CS33" s="461"/>
      <c r="CT33" s="461"/>
      <c r="CU33" s="461"/>
      <c r="CV33" s="461"/>
      <c r="CW33" s="461"/>
      <c r="CX33" s="461"/>
      <c r="CY33" s="461"/>
      <c r="CZ33" s="461"/>
      <c r="DA33" s="461"/>
      <c r="DB33" s="461"/>
      <c r="DC33" s="461"/>
      <c r="DD33" s="461"/>
      <c r="DE33" s="461"/>
      <c r="DF33" s="219"/>
      <c r="DG33" s="660" t="s">
        <v>202</v>
      </c>
      <c r="DH33" s="660"/>
      <c r="DI33" s="221"/>
      <c r="DJ33" s="189"/>
      <c r="DK33" s="189"/>
      <c r="DL33" s="189"/>
      <c r="DM33" s="189"/>
      <c r="DN33" s="189"/>
      <c r="DO33" s="189"/>
    </row>
    <row r="34" spans="1:119" ht="32.25" customHeight="1" x14ac:dyDescent="0.2">
      <c r="A34" s="190"/>
      <c r="B34" s="216"/>
      <c r="C34" s="661">
        <f>IF(E34="","",1)</f>
        <v>1</v>
      </c>
      <c r="D34" s="661"/>
      <c r="E34" s="662" t="str">
        <f>IF('各会計、関係団体の財政状況及び健全化判断比率'!B7="","",'各会計、関係団体の財政状況及び健全化判断比率'!B7)</f>
        <v>一般会計</v>
      </c>
      <c r="F34" s="662"/>
      <c r="G34" s="662"/>
      <c r="H34" s="662"/>
      <c r="I34" s="662"/>
      <c r="J34" s="662"/>
      <c r="K34" s="662"/>
      <c r="L34" s="662"/>
      <c r="M34" s="662"/>
      <c r="N34" s="662"/>
      <c r="O34" s="662"/>
      <c r="P34" s="662"/>
      <c r="Q34" s="662"/>
      <c r="R34" s="662"/>
      <c r="S34" s="662"/>
      <c r="T34" s="217"/>
      <c r="U34" s="661">
        <f>IF(W34="","",MAX(C34:D43)+1)</f>
        <v>4</v>
      </c>
      <c r="V34" s="661"/>
      <c r="W34" s="662" t="str">
        <f>IF('各会計、関係団体の財政状況及び健全化判断比率'!B28="","",'各会計、関係団体の財政状況及び健全化判断比率'!B28)</f>
        <v>国民健康保険特別会計</v>
      </c>
      <c r="X34" s="662"/>
      <c r="Y34" s="662"/>
      <c r="Z34" s="662"/>
      <c r="AA34" s="662"/>
      <c r="AB34" s="662"/>
      <c r="AC34" s="662"/>
      <c r="AD34" s="662"/>
      <c r="AE34" s="662"/>
      <c r="AF34" s="662"/>
      <c r="AG34" s="662"/>
      <c r="AH34" s="662"/>
      <c r="AI34" s="662"/>
      <c r="AJ34" s="662"/>
      <c r="AK34" s="662"/>
      <c r="AL34" s="217"/>
      <c r="AM34" s="661">
        <f>IF(AO34="","",MAX(C34:D43,U34:V43)+1)</f>
        <v>7</v>
      </c>
      <c r="AN34" s="661"/>
      <c r="AO34" s="662" t="str">
        <f>IF('各会計、関係団体の財政状況及び健全化判断比率'!B31="","",'各会計、関係団体の財政状況及び健全化判断比率'!B31)</f>
        <v>下水道事業等会計</v>
      </c>
      <c r="AP34" s="662"/>
      <c r="AQ34" s="662"/>
      <c r="AR34" s="662"/>
      <c r="AS34" s="662"/>
      <c r="AT34" s="662"/>
      <c r="AU34" s="662"/>
      <c r="AV34" s="662"/>
      <c r="AW34" s="662"/>
      <c r="AX34" s="662"/>
      <c r="AY34" s="662"/>
      <c r="AZ34" s="662"/>
      <c r="BA34" s="662"/>
      <c r="BB34" s="662"/>
      <c r="BC34" s="662"/>
      <c r="BD34" s="217"/>
      <c r="BE34" s="661">
        <f>IF(BG34="","",MAX(C34:D43,U34:V43,AM34:AN43)+1)</f>
        <v>8</v>
      </c>
      <c r="BF34" s="661"/>
      <c r="BG34" s="662" t="str">
        <f>IF('各会計、関係団体の財政状況及び健全化判断比率'!B32="","",'各会計、関係団体の財政状況及び健全化判断比率'!B32)</f>
        <v>太陽光発電事業特別会計</v>
      </c>
      <c r="BH34" s="662"/>
      <c r="BI34" s="662"/>
      <c r="BJ34" s="662"/>
      <c r="BK34" s="662"/>
      <c r="BL34" s="662"/>
      <c r="BM34" s="662"/>
      <c r="BN34" s="662"/>
      <c r="BO34" s="662"/>
      <c r="BP34" s="662"/>
      <c r="BQ34" s="662"/>
      <c r="BR34" s="662"/>
      <c r="BS34" s="662"/>
      <c r="BT34" s="662"/>
      <c r="BU34" s="662"/>
      <c r="BV34" s="217"/>
      <c r="BW34" s="661">
        <f>IF(BY34="","",MAX(C34:D43,U34:V43,AM34:AN43,BE34:BF43)+1)</f>
        <v>9</v>
      </c>
      <c r="BX34" s="661"/>
      <c r="BY34" s="662" t="str">
        <f>IF('各会計、関係団体の財政状況及び健全化判断比率'!B68="","",'各会計、関係団体の財政状況及び健全化判断比率'!B68)</f>
        <v>太田市外三町広域清掃組合</v>
      </c>
      <c r="BZ34" s="662"/>
      <c r="CA34" s="662"/>
      <c r="CB34" s="662"/>
      <c r="CC34" s="662"/>
      <c r="CD34" s="662"/>
      <c r="CE34" s="662"/>
      <c r="CF34" s="662"/>
      <c r="CG34" s="662"/>
      <c r="CH34" s="662"/>
      <c r="CI34" s="662"/>
      <c r="CJ34" s="662"/>
      <c r="CK34" s="662"/>
      <c r="CL34" s="662"/>
      <c r="CM34" s="662"/>
      <c r="CN34" s="217"/>
      <c r="CO34" s="661">
        <f>IF(CQ34="","",MAX(C34:D43,U34:V43,AM34:AN43,BE34:BF43,BW34:BX43)+1)</f>
        <v>15</v>
      </c>
      <c r="CP34" s="661"/>
      <c r="CQ34" s="662" t="str">
        <f>IF('各会計、関係団体の財政状況及び健全化判断比率'!BS7="","",'各会計、関係団体の財政状況及び健全化判断比率'!BS7)</f>
        <v>太田市健診センター</v>
      </c>
      <c r="CR34" s="662"/>
      <c r="CS34" s="662"/>
      <c r="CT34" s="662"/>
      <c r="CU34" s="662"/>
      <c r="CV34" s="662"/>
      <c r="CW34" s="662"/>
      <c r="CX34" s="662"/>
      <c r="CY34" s="662"/>
      <c r="CZ34" s="662"/>
      <c r="DA34" s="662"/>
      <c r="DB34" s="662"/>
      <c r="DC34" s="662"/>
      <c r="DD34" s="662"/>
      <c r="DE34" s="662"/>
      <c r="DF34" s="214"/>
      <c r="DG34" s="663" t="str">
        <f>IF('各会計、関係団体の財政状況及び健全化判断比率'!BR7="","",'各会計、関係団体の財政状況及び健全化判断比率'!BR7)</f>
        <v/>
      </c>
      <c r="DH34" s="663"/>
      <c r="DI34" s="221"/>
      <c r="DJ34" s="189"/>
      <c r="DK34" s="189"/>
      <c r="DL34" s="189"/>
      <c r="DM34" s="189"/>
      <c r="DN34" s="189"/>
      <c r="DO34" s="189"/>
    </row>
    <row r="35" spans="1:119" ht="32.25" customHeight="1" x14ac:dyDescent="0.2">
      <c r="A35" s="190"/>
      <c r="B35" s="216"/>
      <c r="C35" s="661">
        <f>IF(E35="","",C34+1)</f>
        <v>2</v>
      </c>
      <c r="D35" s="661"/>
      <c r="E35" s="662" t="str">
        <f>IF('各会計、関係団体の財政状況及び健全化判断比率'!B8="","",'各会計、関係団体の財政状況及び健全化判断比率'!B8)</f>
        <v>住宅新築資金等貸付特別会計</v>
      </c>
      <c r="F35" s="662"/>
      <c r="G35" s="662"/>
      <c r="H35" s="662"/>
      <c r="I35" s="662"/>
      <c r="J35" s="662"/>
      <c r="K35" s="662"/>
      <c r="L35" s="662"/>
      <c r="M35" s="662"/>
      <c r="N35" s="662"/>
      <c r="O35" s="662"/>
      <c r="P35" s="662"/>
      <c r="Q35" s="662"/>
      <c r="R35" s="662"/>
      <c r="S35" s="662"/>
      <c r="T35" s="217"/>
      <c r="U35" s="661">
        <f>IF(W35="","",U34+1)</f>
        <v>5</v>
      </c>
      <c r="V35" s="661"/>
      <c r="W35" s="662" t="str">
        <f>IF('各会計、関係団体の財政状況及び健全化判断比率'!B29="","",'各会計、関係団体の財政状況及び健全化判断比率'!B29)</f>
        <v>後期高齢者医療特別会計</v>
      </c>
      <c r="X35" s="662"/>
      <c r="Y35" s="662"/>
      <c r="Z35" s="662"/>
      <c r="AA35" s="662"/>
      <c r="AB35" s="662"/>
      <c r="AC35" s="662"/>
      <c r="AD35" s="662"/>
      <c r="AE35" s="662"/>
      <c r="AF35" s="662"/>
      <c r="AG35" s="662"/>
      <c r="AH35" s="662"/>
      <c r="AI35" s="662"/>
      <c r="AJ35" s="662"/>
      <c r="AK35" s="662"/>
      <c r="AL35" s="217"/>
      <c r="AM35" s="661" t="str">
        <f t="shared" ref="AM35:AM43" si="0">IF(AO35="","",AM34+1)</f>
        <v/>
      </c>
      <c r="AN35" s="661"/>
      <c r="AO35" s="662"/>
      <c r="AP35" s="662"/>
      <c r="AQ35" s="662"/>
      <c r="AR35" s="662"/>
      <c r="AS35" s="662"/>
      <c r="AT35" s="662"/>
      <c r="AU35" s="662"/>
      <c r="AV35" s="662"/>
      <c r="AW35" s="662"/>
      <c r="AX35" s="662"/>
      <c r="AY35" s="662"/>
      <c r="AZ35" s="662"/>
      <c r="BA35" s="662"/>
      <c r="BB35" s="662"/>
      <c r="BC35" s="662"/>
      <c r="BD35" s="217"/>
      <c r="BE35" s="661" t="str">
        <f t="shared" ref="BE35:BE43" si="1">IF(BG35="","",BE34+1)</f>
        <v/>
      </c>
      <c r="BF35" s="661"/>
      <c r="BG35" s="662"/>
      <c r="BH35" s="662"/>
      <c r="BI35" s="662"/>
      <c r="BJ35" s="662"/>
      <c r="BK35" s="662"/>
      <c r="BL35" s="662"/>
      <c r="BM35" s="662"/>
      <c r="BN35" s="662"/>
      <c r="BO35" s="662"/>
      <c r="BP35" s="662"/>
      <c r="BQ35" s="662"/>
      <c r="BR35" s="662"/>
      <c r="BS35" s="662"/>
      <c r="BT35" s="662"/>
      <c r="BU35" s="662"/>
      <c r="BV35" s="217"/>
      <c r="BW35" s="661">
        <f t="shared" ref="BW35:BW43" si="2">IF(BY35="","",BW34+1)</f>
        <v>10</v>
      </c>
      <c r="BX35" s="661"/>
      <c r="BY35" s="662" t="str">
        <f>IF('各会計、関係団体の財政状況及び健全化判断比率'!B69="","",'各会計、関係団体の財政状況及び健全化判断比率'!B69)</f>
        <v>群馬県市町村総合事務組合</v>
      </c>
      <c r="BZ35" s="662"/>
      <c r="CA35" s="662"/>
      <c r="CB35" s="662"/>
      <c r="CC35" s="662"/>
      <c r="CD35" s="662"/>
      <c r="CE35" s="662"/>
      <c r="CF35" s="662"/>
      <c r="CG35" s="662"/>
      <c r="CH35" s="662"/>
      <c r="CI35" s="662"/>
      <c r="CJ35" s="662"/>
      <c r="CK35" s="662"/>
      <c r="CL35" s="662"/>
      <c r="CM35" s="662"/>
      <c r="CN35" s="217"/>
      <c r="CO35" s="661">
        <f t="shared" ref="CO35:CO43" si="3">IF(CQ35="","",CO34+1)</f>
        <v>16</v>
      </c>
      <c r="CP35" s="661"/>
      <c r="CQ35" s="662" t="str">
        <f>IF('各会計、関係団体の財政状況及び健全化判断比率'!BS8="","",'各会計、関係団体の財政状況及び健全化判断比率'!BS8)</f>
        <v>太田市文化スポーツ振興財団</v>
      </c>
      <c r="CR35" s="662"/>
      <c r="CS35" s="662"/>
      <c r="CT35" s="662"/>
      <c r="CU35" s="662"/>
      <c r="CV35" s="662"/>
      <c r="CW35" s="662"/>
      <c r="CX35" s="662"/>
      <c r="CY35" s="662"/>
      <c r="CZ35" s="662"/>
      <c r="DA35" s="662"/>
      <c r="DB35" s="662"/>
      <c r="DC35" s="662"/>
      <c r="DD35" s="662"/>
      <c r="DE35" s="662"/>
      <c r="DF35" s="214"/>
      <c r="DG35" s="663" t="str">
        <f>IF('各会計、関係団体の財政状況及び健全化判断比率'!BR8="","",'各会計、関係団体の財政状況及び健全化判断比率'!BR8)</f>
        <v/>
      </c>
      <c r="DH35" s="663"/>
      <c r="DI35" s="221"/>
      <c r="DJ35" s="189"/>
      <c r="DK35" s="189"/>
      <c r="DL35" s="189"/>
      <c r="DM35" s="189"/>
      <c r="DN35" s="189"/>
      <c r="DO35" s="189"/>
    </row>
    <row r="36" spans="1:119" ht="32.25" customHeight="1" x14ac:dyDescent="0.2">
      <c r="A36" s="190"/>
      <c r="B36" s="216"/>
      <c r="C36" s="661">
        <f>IF(E36="","",C35+1)</f>
        <v>3</v>
      </c>
      <c r="D36" s="661"/>
      <c r="E36" s="662" t="str">
        <f>IF('各会計、関係団体の財政状況及び健全化判断比率'!B9="","",'各会計、関係団体の財政状況及び健全化判断比率'!B9)</f>
        <v>八王子山墓園特別会計</v>
      </c>
      <c r="F36" s="662"/>
      <c r="G36" s="662"/>
      <c r="H36" s="662"/>
      <c r="I36" s="662"/>
      <c r="J36" s="662"/>
      <c r="K36" s="662"/>
      <c r="L36" s="662"/>
      <c r="M36" s="662"/>
      <c r="N36" s="662"/>
      <c r="O36" s="662"/>
      <c r="P36" s="662"/>
      <c r="Q36" s="662"/>
      <c r="R36" s="662"/>
      <c r="S36" s="662"/>
      <c r="T36" s="217"/>
      <c r="U36" s="661">
        <f t="shared" ref="U36:U43" si="4">IF(W36="","",U35+1)</f>
        <v>6</v>
      </c>
      <c r="V36" s="661"/>
      <c r="W36" s="662" t="str">
        <f>IF('各会計、関係団体の財政状況及び健全化判断比率'!B30="","",'各会計、関係団体の財政状況及び健全化判断比率'!B30)</f>
        <v>介護保険特別会計</v>
      </c>
      <c r="X36" s="662"/>
      <c r="Y36" s="662"/>
      <c r="Z36" s="662"/>
      <c r="AA36" s="662"/>
      <c r="AB36" s="662"/>
      <c r="AC36" s="662"/>
      <c r="AD36" s="662"/>
      <c r="AE36" s="662"/>
      <c r="AF36" s="662"/>
      <c r="AG36" s="662"/>
      <c r="AH36" s="662"/>
      <c r="AI36" s="662"/>
      <c r="AJ36" s="662"/>
      <c r="AK36" s="662"/>
      <c r="AL36" s="217"/>
      <c r="AM36" s="661" t="str">
        <f t="shared" si="0"/>
        <v/>
      </c>
      <c r="AN36" s="661"/>
      <c r="AO36" s="662"/>
      <c r="AP36" s="662"/>
      <c r="AQ36" s="662"/>
      <c r="AR36" s="662"/>
      <c r="AS36" s="662"/>
      <c r="AT36" s="662"/>
      <c r="AU36" s="662"/>
      <c r="AV36" s="662"/>
      <c r="AW36" s="662"/>
      <c r="AX36" s="662"/>
      <c r="AY36" s="662"/>
      <c r="AZ36" s="662"/>
      <c r="BA36" s="662"/>
      <c r="BB36" s="662"/>
      <c r="BC36" s="662"/>
      <c r="BD36" s="217"/>
      <c r="BE36" s="661" t="str">
        <f t="shared" si="1"/>
        <v/>
      </c>
      <c r="BF36" s="661"/>
      <c r="BG36" s="662"/>
      <c r="BH36" s="662"/>
      <c r="BI36" s="662"/>
      <c r="BJ36" s="662"/>
      <c r="BK36" s="662"/>
      <c r="BL36" s="662"/>
      <c r="BM36" s="662"/>
      <c r="BN36" s="662"/>
      <c r="BO36" s="662"/>
      <c r="BP36" s="662"/>
      <c r="BQ36" s="662"/>
      <c r="BR36" s="662"/>
      <c r="BS36" s="662"/>
      <c r="BT36" s="662"/>
      <c r="BU36" s="662"/>
      <c r="BV36" s="217"/>
      <c r="BW36" s="661">
        <f t="shared" si="2"/>
        <v>11</v>
      </c>
      <c r="BX36" s="661"/>
      <c r="BY36" s="662" t="str">
        <f>IF('各会計、関係団体の財政状況及び健全化判断比率'!B70="","",'各会計、関係団体の財政状況及び健全化判断比率'!B70)</f>
        <v>群馬県市町村会館管理組合</v>
      </c>
      <c r="BZ36" s="662"/>
      <c r="CA36" s="662"/>
      <c r="CB36" s="662"/>
      <c r="CC36" s="662"/>
      <c r="CD36" s="662"/>
      <c r="CE36" s="662"/>
      <c r="CF36" s="662"/>
      <c r="CG36" s="662"/>
      <c r="CH36" s="662"/>
      <c r="CI36" s="662"/>
      <c r="CJ36" s="662"/>
      <c r="CK36" s="662"/>
      <c r="CL36" s="662"/>
      <c r="CM36" s="662"/>
      <c r="CN36" s="217"/>
      <c r="CO36" s="661">
        <f t="shared" si="3"/>
        <v>17</v>
      </c>
      <c r="CP36" s="661"/>
      <c r="CQ36" s="662" t="str">
        <f>IF('各会計、関係団体の財政状況及び健全化判断比率'!BS9="","",'各会計、関係団体の財政状況及び健全化判断比率'!BS9)</f>
        <v>夢麦酒太田</v>
      </c>
      <c r="CR36" s="662"/>
      <c r="CS36" s="662"/>
      <c r="CT36" s="662"/>
      <c r="CU36" s="662"/>
      <c r="CV36" s="662"/>
      <c r="CW36" s="662"/>
      <c r="CX36" s="662"/>
      <c r="CY36" s="662"/>
      <c r="CZ36" s="662"/>
      <c r="DA36" s="662"/>
      <c r="DB36" s="662"/>
      <c r="DC36" s="662"/>
      <c r="DD36" s="662"/>
      <c r="DE36" s="662"/>
      <c r="DF36" s="214"/>
      <c r="DG36" s="663" t="str">
        <f>IF('各会計、関係団体の財政状況及び健全化判断比率'!BR9="","",'各会計、関係団体の財政状況及び健全化判断比率'!BR9)</f>
        <v/>
      </c>
      <c r="DH36" s="663"/>
      <c r="DI36" s="221"/>
      <c r="DJ36" s="189"/>
      <c r="DK36" s="189"/>
      <c r="DL36" s="189"/>
      <c r="DM36" s="189"/>
      <c r="DN36" s="189"/>
      <c r="DO36" s="189"/>
    </row>
    <row r="37" spans="1:119" ht="32.25" customHeight="1" x14ac:dyDescent="0.2">
      <c r="A37" s="190"/>
      <c r="B37" s="216"/>
      <c r="C37" s="661" t="str">
        <f>IF(E37="","",C36+1)</f>
        <v/>
      </c>
      <c r="D37" s="661"/>
      <c r="E37" s="662" t="str">
        <f>IF('各会計、関係団体の財政状況及び健全化判断比率'!B10="","",'各会計、関係団体の財政状況及び健全化判断比率'!B10)</f>
        <v/>
      </c>
      <c r="F37" s="662"/>
      <c r="G37" s="662"/>
      <c r="H37" s="662"/>
      <c r="I37" s="662"/>
      <c r="J37" s="662"/>
      <c r="K37" s="662"/>
      <c r="L37" s="662"/>
      <c r="M37" s="662"/>
      <c r="N37" s="662"/>
      <c r="O37" s="662"/>
      <c r="P37" s="662"/>
      <c r="Q37" s="662"/>
      <c r="R37" s="662"/>
      <c r="S37" s="662"/>
      <c r="T37" s="217"/>
      <c r="U37" s="661" t="str">
        <f t="shared" si="4"/>
        <v/>
      </c>
      <c r="V37" s="661"/>
      <c r="W37" s="662"/>
      <c r="X37" s="662"/>
      <c r="Y37" s="662"/>
      <c r="Z37" s="662"/>
      <c r="AA37" s="662"/>
      <c r="AB37" s="662"/>
      <c r="AC37" s="662"/>
      <c r="AD37" s="662"/>
      <c r="AE37" s="662"/>
      <c r="AF37" s="662"/>
      <c r="AG37" s="662"/>
      <c r="AH37" s="662"/>
      <c r="AI37" s="662"/>
      <c r="AJ37" s="662"/>
      <c r="AK37" s="662"/>
      <c r="AL37" s="217"/>
      <c r="AM37" s="661" t="str">
        <f t="shared" si="0"/>
        <v/>
      </c>
      <c r="AN37" s="661"/>
      <c r="AO37" s="662"/>
      <c r="AP37" s="662"/>
      <c r="AQ37" s="662"/>
      <c r="AR37" s="662"/>
      <c r="AS37" s="662"/>
      <c r="AT37" s="662"/>
      <c r="AU37" s="662"/>
      <c r="AV37" s="662"/>
      <c r="AW37" s="662"/>
      <c r="AX37" s="662"/>
      <c r="AY37" s="662"/>
      <c r="AZ37" s="662"/>
      <c r="BA37" s="662"/>
      <c r="BB37" s="662"/>
      <c r="BC37" s="662"/>
      <c r="BD37" s="217"/>
      <c r="BE37" s="661" t="str">
        <f t="shared" si="1"/>
        <v/>
      </c>
      <c r="BF37" s="661"/>
      <c r="BG37" s="662"/>
      <c r="BH37" s="662"/>
      <c r="BI37" s="662"/>
      <c r="BJ37" s="662"/>
      <c r="BK37" s="662"/>
      <c r="BL37" s="662"/>
      <c r="BM37" s="662"/>
      <c r="BN37" s="662"/>
      <c r="BO37" s="662"/>
      <c r="BP37" s="662"/>
      <c r="BQ37" s="662"/>
      <c r="BR37" s="662"/>
      <c r="BS37" s="662"/>
      <c r="BT37" s="662"/>
      <c r="BU37" s="662"/>
      <c r="BV37" s="217"/>
      <c r="BW37" s="661">
        <f t="shared" si="2"/>
        <v>12</v>
      </c>
      <c r="BX37" s="661"/>
      <c r="BY37" s="662" t="str">
        <f>IF('各会計、関係団体の財政状況及び健全化判断比率'!B71="","",'各会計、関係団体の財政状況及び健全化判断比率'!B71)</f>
        <v>群馬県後期高齢者医療広域連合（一般会計）</v>
      </c>
      <c r="BZ37" s="662"/>
      <c r="CA37" s="662"/>
      <c r="CB37" s="662"/>
      <c r="CC37" s="662"/>
      <c r="CD37" s="662"/>
      <c r="CE37" s="662"/>
      <c r="CF37" s="662"/>
      <c r="CG37" s="662"/>
      <c r="CH37" s="662"/>
      <c r="CI37" s="662"/>
      <c r="CJ37" s="662"/>
      <c r="CK37" s="662"/>
      <c r="CL37" s="662"/>
      <c r="CM37" s="662"/>
      <c r="CN37" s="217"/>
      <c r="CO37" s="661">
        <f t="shared" si="3"/>
        <v>18</v>
      </c>
      <c r="CP37" s="661"/>
      <c r="CQ37" s="662" t="str">
        <f>IF('各会計、関係団体の財政状況及び健全化判断比率'!BS10="","",'各会計、関係団体の財政状況及び健全化判断比率'!BS10)</f>
        <v>おおたコミュニティ放送</v>
      </c>
      <c r="CR37" s="662"/>
      <c r="CS37" s="662"/>
      <c r="CT37" s="662"/>
      <c r="CU37" s="662"/>
      <c r="CV37" s="662"/>
      <c r="CW37" s="662"/>
      <c r="CX37" s="662"/>
      <c r="CY37" s="662"/>
      <c r="CZ37" s="662"/>
      <c r="DA37" s="662"/>
      <c r="DB37" s="662"/>
      <c r="DC37" s="662"/>
      <c r="DD37" s="662"/>
      <c r="DE37" s="662"/>
      <c r="DF37" s="214"/>
      <c r="DG37" s="663" t="str">
        <f>IF('各会計、関係団体の財政状況及び健全化判断比率'!BR10="","",'各会計、関係団体の財政状況及び健全化判断比率'!BR10)</f>
        <v/>
      </c>
      <c r="DH37" s="663"/>
      <c r="DI37" s="221"/>
      <c r="DJ37" s="189"/>
      <c r="DK37" s="189"/>
      <c r="DL37" s="189"/>
      <c r="DM37" s="189"/>
      <c r="DN37" s="189"/>
      <c r="DO37" s="189"/>
    </row>
    <row r="38" spans="1:119" ht="32.25" customHeight="1" x14ac:dyDescent="0.2">
      <c r="A38" s="190"/>
      <c r="B38" s="216"/>
      <c r="C38" s="661" t="str">
        <f t="shared" ref="C38:C43" si="5">IF(E38="","",C37+1)</f>
        <v/>
      </c>
      <c r="D38" s="661"/>
      <c r="E38" s="662" t="str">
        <f>IF('各会計、関係団体の財政状況及び健全化判断比率'!B11="","",'各会計、関係団体の財政状況及び健全化判断比率'!B11)</f>
        <v/>
      </c>
      <c r="F38" s="662"/>
      <c r="G38" s="662"/>
      <c r="H38" s="662"/>
      <c r="I38" s="662"/>
      <c r="J38" s="662"/>
      <c r="K38" s="662"/>
      <c r="L38" s="662"/>
      <c r="M38" s="662"/>
      <c r="N38" s="662"/>
      <c r="O38" s="662"/>
      <c r="P38" s="662"/>
      <c r="Q38" s="662"/>
      <c r="R38" s="662"/>
      <c r="S38" s="662"/>
      <c r="T38" s="217"/>
      <c r="U38" s="661" t="str">
        <f t="shared" si="4"/>
        <v/>
      </c>
      <c r="V38" s="661"/>
      <c r="W38" s="662"/>
      <c r="X38" s="662"/>
      <c r="Y38" s="662"/>
      <c r="Z38" s="662"/>
      <c r="AA38" s="662"/>
      <c r="AB38" s="662"/>
      <c r="AC38" s="662"/>
      <c r="AD38" s="662"/>
      <c r="AE38" s="662"/>
      <c r="AF38" s="662"/>
      <c r="AG38" s="662"/>
      <c r="AH38" s="662"/>
      <c r="AI38" s="662"/>
      <c r="AJ38" s="662"/>
      <c r="AK38" s="662"/>
      <c r="AL38" s="217"/>
      <c r="AM38" s="661" t="str">
        <f t="shared" si="0"/>
        <v/>
      </c>
      <c r="AN38" s="661"/>
      <c r="AO38" s="662"/>
      <c r="AP38" s="662"/>
      <c r="AQ38" s="662"/>
      <c r="AR38" s="662"/>
      <c r="AS38" s="662"/>
      <c r="AT38" s="662"/>
      <c r="AU38" s="662"/>
      <c r="AV38" s="662"/>
      <c r="AW38" s="662"/>
      <c r="AX38" s="662"/>
      <c r="AY38" s="662"/>
      <c r="AZ38" s="662"/>
      <c r="BA38" s="662"/>
      <c r="BB38" s="662"/>
      <c r="BC38" s="662"/>
      <c r="BD38" s="217"/>
      <c r="BE38" s="661" t="str">
        <f t="shared" si="1"/>
        <v/>
      </c>
      <c r="BF38" s="661"/>
      <c r="BG38" s="662"/>
      <c r="BH38" s="662"/>
      <c r="BI38" s="662"/>
      <c r="BJ38" s="662"/>
      <c r="BK38" s="662"/>
      <c r="BL38" s="662"/>
      <c r="BM38" s="662"/>
      <c r="BN38" s="662"/>
      <c r="BO38" s="662"/>
      <c r="BP38" s="662"/>
      <c r="BQ38" s="662"/>
      <c r="BR38" s="662"/>
      <c r="BS38" s="662"/>
      <c r="BT38" s="662"/>
      <c r="BU38" s="662"/>
      <c r="BV38" s="217"/>
      <c r="BW38" s="661">
        <f t="shared" si="2"/>
        <v>13</v>
      </c>
      <c r="BX38" s="661"/>
      <c r="BY38" s="662" t="str">
        <f>IF('各会計、関係団体の財政状況及び健全化判断比率'!B72="","",'各会計、関係団体の財政状況及び健全化判断比率'!B72)</f>
        <v>群馬県後期高齢者医療広域連合（事業会計）</v>
      </c>
      <c r="BZ38" s="662"/>
      <c r="CA38" s="662"/>
      <c r="CB38" s="662"/>
      <c r="CC38" s="662"/>
      <c r="CD38" s="662"/>
      <c r="CE38" s="662"/>
      <c r="CF38" s="662"/>
      <c r="CG38" s="662"/>
      <c r="CH38" s="662"/>
      <c r="CI38" s="662"/>
      <c r="CJ38" s="662"/>
      <c r="CK38" s="662"/>
      <c r="CL38" s="662"/>
      <c r="CM38" s="662"/>
      <c r="CN38" s="217"/>
      <c r="CO38" s="661">
        <f t="shared" si="3"/>
        <v>19</v>
      </c>
      <c r="CP38" s="661"/>
      <c r="CQ38" s="662" t="str">
        <f>IF('各会計、関係団体の財政状況及び健全化判断比率'!BS11="","",'各会計、関係団体の財政状況及び健全化判断比率'!BS11)</f>
        <v>太田国際貨物ターミナル</v>
      </c>
      <c r="CR38" s="662"/>
      <c r="CS38" s="662"/>
      <c r="CT38" s="662"/>
      <c r="CU38" s="662"/>
      <c r="CV38" s="662"/>
      <c r="CW38" s="662"/>
      <c r="CX38" s="662"/>
      <c r="CY38" s="662"/>
      <c r="CZ38" s="662"/>
      <c r="DA38" s="662"/>
      <c r="DB38" s="662"/>
      <c r="DC38" s="662"/>
      <c r="DD38" s="662"/>
      <c r="DE38" s="662"/>
      <c r="DF38" s="214"/>
      <c r="DG38" s="663" t="str">
        <f>IF('各会計、関係団体の財政状況及び健全化判断比率'!BR11="","",'各会計、関係団体の財政状況及び健全化判断比率'!BR11)</f>
        <v/>
      </c>
      <c r="DH38" s="663"/>
      <c r="DI38" s="221"/>
      <c r="DJ38" s="189"/>
      <c r="DK38" s="189"/>
      <c r="DL38" s="189"/>
      <c r="DM38" s="189"/>
      <c r="DN38" s="189"/>
      <c r="DO38" s="189"/>
    </row>
    <row r="39" spans="1:119" ht="32.25" customHeight="1" x14ac:dyDescent="0.2">
      <c r="A39" s="190"/>
      <c r="B39" s="216"/>
      <c r="C39" s="661" t="str">
        <f t="shared" si="5"/>
        <v/>
      </c>
      <c r="D39" s="661"/>
      <c r="E39" s="662" t="str">
        <f>IF('各会計、関係団体の財政状況及び健全化判断比率'!B12="","",'各会計、関係団体の財政状況及び健全化判断比率'!B12)</f>
        <v/>
      </c>
      <c r="F39" s="662"/>
      <c r="G39" s="662"/>
      <c r="H39" s="662"/>
      <c r="I39" s="662"/>
      <c r="J39" s="662"/>
      <c r="K39" s="662"/>
      <c r="L39" s="662"/>
      <c r="M39" s="662"/>
      <c r="N39" s="662"/>
      <c r="O39" s="662"/>
      <c r="P39" s="662"/>
      <c r="Q39" s="662"/>
      <c r="R39" s="662"/>
      <c r="S39" s="662"/>
      <c r="T39" s="217"/>
      <c r="U39" s="661" t="str">
        <f t="shared" si="4"/>
        <v/>
      </c>
      <c r="V39" s="661"/>
      <c r="W39" s="662"/>
      <c r="X39" s="662"/>
      <c r="Y39" s="662"/>
      <c r="Z39" s="662"/>
      <c r="AA39" s="662"/>
      <c r="AB39" s="662"/>
      <c r="AC39" s="662"/>
      <c r="AD39" s="662"/>
      <c r="AE39" s="662"/>
      <c r="AF39" s="662"/>
      <c r="AG39" s="662"/>
      <c r="AH39" s="662"/>
      <c r="AI39" s="662"/>
      <c r="AJ39" s="662"/>
      <c r="AK39" s="662"/>
      <c r="AL39" s="217"/>
      <c r="AM39" s="661" t="str">
        <f t="shared" si="0"/>
        <v/>
      </c>
      <c r="AN39" s="661"/>
      <c r="AO39" s="662"/>
      <c r="AP39" s="662"/>
      <c r="AQ39" s="662"/>
      <c r="AR39" s="662"/>
      <c r="AS39" s="662"/>
      <c r="AT39" s="662"/>
      <c r="AU39" s="662"/>
      <c r="AV39" s="662"/>
      <c r="AW39" s="662"/>
      <c r="AX39" s="662"/>
      <c r="AY39" s="662"/>
      <c r="AZ39" s="662"/>
      <c r="BA39" s="662"/>
      <c r="BB39" s="662"/>
      <c r="BC39" s="662"/>
      <c r="BD39" s="217"/>
      <c r="BE39" s="661" t="str">
        <f t="shared" si="1"/>
        <v/>
      </c>
      <c r="BF39" s="661"/>
      <c r="BG39" s="662"/>
      <c r="BH39" s="662"/>
      <c r="BI39" s="662"/>
      <c r="BJ39" s="662"/>
      <c r="BK39" s="662"/>
      <c r="BL39" s="662"/>
      <c r="BM39" s="662"/>
      <c r="BN39" s="662"/>
      <c r="BO39" s="662"/>
      <c r="BP39" s="662"/>
      <c r="BQ39" s="662"/>
      <c r="BR39" s="662"/>
      <c r="BS39" s="662"/>
      <c r="BT39" s="662"/>
      <c r="BU39" s="662"/>
      <c r="BV39" s="217"/>
      <c r="BW39" s="661">
        <f t="shared" si="2"/>
        <v>14</v>
      </c>
      <c r="BX39" s="661"/>
      <c r="BY39" s="662" t="str">
        <f>IF('各会計、関係団体の財政状況及び健全化判断比率'!B73="","",'各会計、関係団体の財政状況及び健全化判断比率'!B73)</f>
        <v>群馬東部水道企業団</v>
      </c>
      <c r="BZ39" s="662"/>
      <c r="CA39" s="662"/>
      <c r="CB39" s="662"/>
      <c r="CC39" s="662"/>
      <c r="CD39" s="662"/>
      <c r="CE39" s="662"/>
      <c r="CF39" s="662"/>
      <c r="CG39" s="662"/>
      <c r="CH39" s="662"/>
      <c r="CI39" s="662"/>
      <c r="CJ39" s="662"/>
      <c r="CK39" s="662"/>
      <c r="CL39" s="662"/>
      <c r="CM39" s="662"/>
      <c r="CN39" s="217"/>
      <c r="CO39" s="661">
        <f t="shared" si="3"/>
        <v>20</v>
      </c>
      <c r="CP39" s="661"/>
      <c r="CQ39" s="662" t="str">
        <f>IF('各会計、関係団体の財政状況及び健全化判断比率'!BS12="","",'各会計、関係団体の財政状況及び健全化判断比率'!BS12)</f>
        <v>太田市土地開発公社</v>
      </c>
      <c r="CR39" s="662"/>
      <c r="CS39" s="662"/>
      <c r="CT39" s="662"/>
      <c r="CU39" s="662"/>
      <c r="CV39" s="662"/>
      <c r="CW39" s="662"/>
      <c r="CX39" s="662"/>
      <c r="CY39" s="662"/>
      <c r="CZ39" s="662"/>
      <c r="DA39" s="662"/>
      <c r="DB39" s="662"/>
      <c r="DC39" s="662"/>
      <c r="DD39" s="662"/>
      <c r="DE39" s="662"/>
      <c r="DF39" s="214"/>
      <c r="DG39" s="663" t="str">
        <f>IF('各会計、関係団体の財政状況及び健全化判断比率'!BR12="","",'各会計、関係団体の財政状況及び健全化判断比率'!BR12)</f>
        <v>〇</v>
      </c>
      <c r="DH39" s="663"/>
      <c r="DI39" s="221"/>
      <c r="DJ39" s="189"/>
      <c r="DK39" s="189"/>
      <c r="DL39" s="189"/>
      <c r="DM39" s="189"/>
      <c r="DN39" s="189"/>
      <c r="DO39" s="189"/>
    </row>
    <row r="40" spans="1:119" ht="32.25" customHeight="1" x14ac:dyDescent="0.2">
      <c r="A40" s="190"/>
      <c r="B40" s="216"/>
      <c r="C40" s="661" t="str">
        <f t="shared" si="5"/>
        <v/>
      </c>
      <c r="D40" s="661"/>
      <c r="E40" s="662" t="str">
        <f>IF('各会計、関係団体の財政状況及び健全化判断比率'!B13="","",'各会計、関係団体の財政状況及び健全化判断比率'!B13)</f>
        <v/>
      </c>
      <c r="F40" s="662"/>
      <c r="G40" s="662"/>
      <c r="H40" s="662"/>
      <c r="I40" s="662"/>
      <c r="J40" s="662"/>
      <c r="K40" s="662"/>
      <c r="L40" s="662"/>
      <c r="M40" s="662"/>
      <c r="N40" s="662"/>
      <c r="O40" s="662"/>
      <c r="P40" s="662"/>
      <c r="Q40" s="662"/>
      <c r="R40" s="662"/>
      <c r="S40" s="662"/>
      <c r="T40" s="217"/>
      <c r="U40" s="661" t="str">
        <f t="shared" si="4"/>
        <v/>
      </c>
      <c r="V40" s="661"/>
      <c r="W40" s="662"/>
      <c r="X40" s="662"/>
      <c r="Y40" s="662"/>
      <c r="Z40" s="662"/>
      <c r="AA40" s="662"/>
      <c r="AB40" s="662"/>
      <c r="AC40" s="662"/>
      <c r="AD40" s="662"/>
      <c r="AE40" s="662"/>
      <c r="AF40" s="662"/>
      <c r="AG40" s="662"/>
      <c r="AH40" s="662"/>
      <c r="AI40" s="662"/>
      <c r="AJ40" s="662"/>
      <c r="AK40" s="662"/>
      <c r="AL40" s="217"/>
      <c r="AM40" s="661" t="str">
        <f t="shared" si="0"/>
        <v/>
      </c>
      <c r="AN40" s="661"/>
      <c r="AO40" s="662"/>
      <c r="AP40" s="662"/>
      <c r="AQ40" s="662"/>
      <c r="AR40" s="662"/>
      <c r="AS40" s="662"/>
      <c r="AT40" s="662"/>
      <c r="AU40" s="662"/>
      <c r="AV40" s="662"/>
      <c r="AW40" s="662"/>
      <c r="AX40" s="662"/>
      <c r="AY40" s="662"/>
      <c r="AZ40" s="662"/>
      <c r="BA40" s="662"/>
      <c r="BB40" s="662"/>
      <c r="BC40" s="662"/>
      <c r="BD40" s="217"/>
      <c r="BE40" s="661" t="str">
        <f t="shared" si="1"/>
        <v/>
      </c>
      <c r="BF40" s="661"/>
      <c r="BG40" s="662"/>
      <c r="BH40" s="662"/>
      <c r="BI40" s="662"/>
      <c r="BJ40" s="662"/>
      <c r="BK40" s="662"/>
      <c r="BL40" s="662"/>
      <c r="BM40" s="662"/>
      <c r="BN40" s="662"/>
      <c r="BO40" s="662"/>
      <c r="BP40" s="662"/>
      <c r="BQ40" s="662"/>
      <c r="BR40" s="662"/>
      <c r="BS40" s="662"/>
      <c r="BT40" s="662"/>
      <c r="BU40" s="662"/>
      <c r="BV40" s="217"/>
      <c r="BW40" s="661" t="str">
        <f t="shared" si="2"/>
        <v/>
      </c>
      <c r="BX40" s="661"/>
      <c r="BY40" s="662" t="str">
        <f>IF('各会計、関係団体の財政状況及び健全化判断比率'!B74="","",'各会計、関係団体の財政状況及び健全化判断比率'!B74)</f>
        <v/>
      </c>
      <c r="BZ40" s="662"/>
      <c r="CA40" s="662"/>
      <c r="CB40" s="662"/>
      <c r="CC40" s="662"/>
      <c r="CD40" s="662"/>
      <c r="CE40" s="662"/>
      <c r="CF40" s="662"/>
      <c r="CG40" s="662"/>
      <c r="CH40" s="662"/>
      <c r="CI40" s="662"/>
      <c r="CJ40" s="662"/>
      <c r="CK40" s="662"/>
      <c r="CL40" s="662"/>
      <c r="CM40" s="662"/>
      <c r="CN40" s="217"/>
      <c r="CO40" s="661">
        <f t="shared" si="3"/>
        <v>21</v>
      </c>
      <c r="CP40" s="661"/>
      <c r="CQ40" s="662" t="str">
        <f>IF('各会計、関係団体の財政状況及び健全化判断比率'!BS13="","",'各会計、関係団体の財政状況及び健全化判断比率'!BS13)</f>
        <v>地域産学官連携ものづくり研究機構</v>
      </c>
      <c r="CR40" s="662"/>
      <c r="CS40" s="662"/>
      <c r="CT40" s="662"/>
      <c r="CU40" s="662"/>
      <c r="CV40" s="662"/>
      <c r="CW40" s="662"/>
      <c r="CX40" s="662"/>
      <c r="CY40" s="662"/>
      <c r="CZ40" s="662"/>
      <c r="DA40" s="662"/>
      <c r="DB40" s="662"/>
      <c r="DC40" s="662"/>
      <c r="DD40" s="662"/>
      <c r="DE40" s="662"/>
      <c r="DF40" s="214"/>
      <c r="DG40" s="663" t="str">
        <f>IF('各会計、関係団体の財政状況及び健全化判断比率'!BR13="","",'各会計、関係団体の財政状況及び健全化判断比率'!BR13)</f>
        <v/>
      </c>
      <c r="DH40" s="663"/>
      <c r="DI40" s="221"/>
      <c r="DJ40" s="189"/>
      <c r="DK40" s="189"/>
      <c r="DL40" s="189"/>
      <c r="DM40" s="189"/>
      <c r="DN40" s="189"/>
      <c r="DO40" s="189"/>
    </row>
    <row r="41" spans="1:119" ht="32.25" customHeight="1" x14ac:dyDescent="0.2">
      <c r="A41" s="190"/>
      <c r="B41" s="216"/>
      <c r="C41" s="661" t="str">
        <f t="shared" si="5"/>
        <v/>
      </c>
      <c r="D41" s="661"/>
      <c r="E41" s="662" t="str">
        <f>IF('各会計、関係団体の財政状況及び健全化判断比率'!B14="","",'各会計、関係団体の財政状況及び健全化判断比率'!B14)</f>
        <v/>
      </c>
      <c r="F41" s="662"/>
      <c r="G41" s="662"/>
      <c r="H41" s="662"/>
      <c r="I41" s="662"/>
      <c r="J41" s="662"/>
      <c r="K41" s="662"/>
      <c r="L41" s="662"/>
      <c r="M41" s="662"/>
      <c r="N41" s="662"/>
      <c r="O41" s="662"/>
      <c r="P41" s="662"/>
      <c r="Q41" s="662"/>
      <c r="R41" s="662"/>
      <c r="S41" s="662"/>
      <c r="T41" s="217"/>
      <c r="U41" s="661" t="str">
        <f t="shared" si="4"/>
        <v/>
      </c>
      <c r="V41" s="661"/>
      <c r="W41" s="662"/>
      <c r="X41" s="662"/>
      <c r="Y41" s="662"/>
      <c r="Z41" s="662"/>
      <c r="AA41" s="662"/>
      <c r="AB41" s="662"/>
      <c r="AC41" s="662"/>
      <c r="AD41" s="662"/>
      <c r="AE41" s="662"/>
      <c r="AF41" s="662"/>
      <c r="AG41" s="662"/>
      <c r="AH41" s="662"/>
      <c r="AI41" s="662"/>
      <c r="AJ41" s="662"/>
      <c r="AK41" s="662"/>
      <c r="AL41" s="217"/>
      <c r="AM41" s="661" t="str">
        <f t="shared" si="0"/>
        <v/>
      </c>
      <c r="AN41" s="661"/>
      <c r="AO41" s="662"/>
      <c r="AP41" s="662"/>
      <c r="AQ41" s="662"/>
      <c r="AR41" s="662"/>
      <c r="AS41" s="662"/>
      <c r="AT41" s="662"/>
      <c r="AU41" s="662"/>
      <c r="AV41" s="662"/>
      <c r="AW41" s="662"/>
      <c r="AX41" s="662"/>
      <c r="AY41" s="662"/>
      <c r="AZ41" s="662"/>
      <c r="BA41" s="662"/>
      <c r="BB41" s="662"/>
      <c r="BC41" s="662"/>
      <c r="BD41" s="217"/>
      <c r="BE41" s="661" t="str">
        <f t="shared" si="1"/>
        <v/>
      </c>
      <c r="BF41" s="661"/>
      <c r="BG41" s="662"/>
      <c r="BH41" s="662"/>
      <c r="BI41" s="662"/>
      <c r="BJ41" s="662"/>
      <c r="BK41" s="662"/>
      <c r="BL41" s="662"/>
      <c r="BM41" s="662"/>
      <c r="BN41" s="662"/>
      <c r="BO41" s="662"/>
      <c r="BP41" s="662"/>
      <c r="BQ41" s="662"/>
      <c r="BR41" s="662"/>
      <c r="BS41" s="662"/>
      <c r="BT41" s="662"/>
      <c r="BU41" s="662"/>
      <c r="BV41" s="217"/>
      <c r="BW41" s="661" t="str">
        <f t="shared" si="2"/>
        <v/>
      </c>
      <c r="BX41" s="661"/>
      <c r="BY41" s="662" t="str">
        <f>IF('各会計、関係団体の財政状況及び健全化判断比率'!B75="","",'各会計、関係団体の財政状況及び健全化判断比率'!B75)</f>
        <v/>
      </c>
      <c r="BZ41" s="662"/>
      <c r="CA41" s="662"/>
      <c r="CB41" s="662"/>
      <c r="CC41" s="662"/>
      <c r="CD41" s="662"/>
      <c r="CE41" s="662"/>
      <c r="CF41" s="662"/>
      <c r="CG41" s="662"/>
      <c r="CH41" s="662"/>
      <c r="CI41" s="662"/>
      <c r="CJ41" s="662"/>
      <c r="CK41" s="662"/>
      <c r="CL41" s="662"/>
      <c r="CM41" s="662"/>
      <c r="CN41" s="217"/>
      <c r="CO41" s="661">
        <f t="shared" si="3"/>
        <v>22</v>
      </c>
      <c r="CP41" s="661"/>
      <c r="CQ41" s="662" t="str">
        <f>IF('各会計、関係団体の財政状況及び健全化判断比率'!BS14="","",'各会計、関係団体の財政状況及び健全化判断比率'!BS14)</f>
        <v>太田市行政管理公社</v>
      </c>
      <c r="CR41" s="662"/>
      <c r="CS41" s="662"/>
      <c r="CT41" s="662"/>
      <c r="CU41" s="662"/>
      <c r="CV41" s="662"/>
      <c r="CW41" s="662"/>
      <c r="CX41" s="662"/>
      <c r="CY41" s="662"/>
      <c r="CZ41" s="662"/>
      <c r="DA41" s="662"/>
      <c r="DB41" s="662"/>
      <c r="DC41" s="662"/>
      <c r="DD41" s="662"/>
      <c r="DE41" s="662"/>
      <c r="DF41" s="214"/>
      <c r="DG41" s="663" t="str">
        <f>IF('各会計、関係団体の財政状況及び健全化判断比率'!BR14="","",'各会計、関係団体の財政状況及び健全化判断比率'!BR14)</f>
        <v/>
      </c>
      <c r="DH41" s="663"/>
      <c r="DI41" s="221"/>
      <c r="DJ41" s="189"/>
      <c r="DK41" s="189"/>
      <c r="DL41" s="189"/>
      <c r="DM41" s="189"/>
      <c r="DN41" s="189"/>
      <c r="DO41" s="189"/>
    </row>
    <row r="42" spans="1:119" ht="32.25" customHeight="1" x14ac:dyDescent="0.2">
      <c r="A42" s="189"/>
      <c r="B42" s="216"/>
      <c r="C42" s="661" t="str">
        <f t="shared" si="5"/>
        <v/>
      </c>
      <c r="D42" s="661"/>
      <c r="E42" s="662" t="str">
        <f>IF('各会計、関係団体の財政状況及び健全化判断比率'!B15="","",'各会計、関係団体の財政状況及び健全化判断比率'!B15)</f>
        <v/>
      </c>
      <c r="F42" s="662"/>
      <c r="G42" s="662"/>
      <c r="H42" s="662"/>
      <c r="I42" s="662"/>
      <c r="J42" s="662"/>
      <c r="K42" s="662"/>
      <c r="L42" s="662"/>
      <c r="M42" s="662"/>
      <c r="N42" s="662"/>
      <c r="O42" s="662"/>
      <c r="P42" s="662"/>
      <c r="Q42" s="662"/>
      <c r="R42" s="662"/>
      <c r="S42" s="662"/>
      <c r="T42" s="217"/>
      <c r="U42" s="661" t="str">
        <f t="shared" si="4"/>
        <v/>
      </c>
      <c r="V42" s="661"/>
      <c r="W42" s="662"/>
      <c r="X42" s="662"/>
      <c r="Y42" s="662"/>
      <c r="Z42" s="662"/>
      <c r="AA42" s="662"/>
      <c r="AB42" s="662"/>
      <c r="AC42" s="662"/>
      <c r="AD42" s="662"/>
      <c r="AE42" s="662"/>
      <c r="AF42" s="662"/>
      <c r="AG42" s="662"/>
      <c r="AH42" s="662"/>
      <c r="AI42" s="662"/>
      <c r="AJ42" s="662"/>
      <c r="AK42" s="662"/>
      <c r="AL42" s="217"/>
      <c r="AM42" s="661" t="str">
        <f t="shared" si="0"/>
        <v/>
      </c>
      <c r="AN42" s="661"/>
      <c r="AO42" s="662"/>
      <c r="AP42" s="662"/>
      <c r="AQ42" s="662"/>
      <c r="AR42" s="662"/>
      <c r="AS42" s="662"/>
      <c r="AT42" s="662"/>
      <c r="AU42" s="662"/>
      <c r="AV42" s="662"/>
      <c r="AW42" s="662"/>
      <c r="AX42" s="662"/>
      <c r="AY42" s="662"/>
      <c r="AZ42" s="662"/>
      <c r="BA42" s="662"/>
      <c r="BB42" s="662"/>
      <c r="BC42" s="662"/>
      <c r="BD42" s="217"/>
      <c r="BE42" s="661" t="str">
        <f t="shared" si="1"/>
        <v/>
      </c>
      <c r="BF42" s="661"/>
      <c r="BG42" s="662"/>
      <c r="BH42" s="662"/>
      <c r="BI42" s="662"/>
      <c r="BJ42" s="662"/>
      <c r="BK42" s="662"/>
      <c r="BL42" s="662"/>
      <c r="BM42" s="662"/>
      <c r="BN42" s="662"/>
      <c r="BO42" s="662"/>
      <c r="BP42" s="662"/>
      <c r="BQ42" s="662"/>
      <c r="BR42" s="662"/>
      <c r="BS42" s="662"/>
      <c r="BT42" s="662"/>
      <c r="BU42" s="662"/>
      <c r="BV42" s="217"/>
      <c r="BW42" s="661" t="str">
        <f t="shared" si="2"/>
        <v/>
      </c>
      <c r="BX42" s="661"/>
      <c r="BY42" s="662" t="str">
        <f>IF('各会計、関係団体の財政状況及び健全化判断比率'!B76="","",'各会計、関係団体の財政状況及び健全化判断比率'!B76)</f>
        <v/>
      </c>
      <c r="BZ42" s="662"/>
      <c r="CA42" s="662"/>
      <c r="CB42" s="662"/>
      <c r="CC42" s="662"/>
      <c r="CD42" s="662"/>
      <c r="CE42" s="662"/>
      <c r="CF42" s="662"/>
      <c r="CG42" s="662"/>
      <c r="CH42" s="662"/>
      <c r="CI42" s="662"/>
      <c r="CJ42" s="662"/>
      <c r="CK42" s="662"/>
      <c r="CL42" s="662"/>
      <c r="CM42" s="662"/>
      <c r="CN42" s="217"/>
      <c r="CO42" s="661">
        <f t="shared" si="3"/>
        <v>23</v>
      </c>
      <c r="CP42" s="661"/>
      <c r="CQ42" s="662" t="str">
        <f>IF('各会計、関係団体の財政状況及び健全化判断比率'!BS15="","",'各会計、関係団体の財政状況及び健全化判断比率'!BS15)</f>
        <v>おおた電力</v>
      </c>
      <c r="CR42" s="662"/>
      <c r="CS42" s="662"/>
      <c r="CT42" s="662"/>
      <c r="CU42" s="662"/>
      <c r="CV42" s="662"/>
      <c r="CW42" s="662"/>
      <c r="CX42" s="662"/>
      <c r="CY42" s="662"/>
      <c r="CZ42" s="662"/>
      <c r="DA42" s="662"/>
      <c r="DB42" s="662"/>
      <c r="DC42" s="662"/>
      <c r="DD42" s="662"/>
      <c r="DE42" s="662"/>
      <c r="DF42" s="214"/>
      <c r="DG42" s="663" t="str">
        <f>IF('各会計、関係団体の財政状況及び健全化判断比率'!BR15="","",'各会計、関係団体の財政状況及び健全化判断比率'!BR15)</f>
        <v/>
      </c>
      <c r="DH42" s="663"/>
      <c r="DI42" s="221"/>
      <c r="DJ42" s="189"/>
      <c r="DK42" s="189"/>
      <c r="DL42" s="189"/>
      <c r="DM42" s="189"/>
      <c r="DN42" s="189"/>
      <c r="DO42" s="189"/>
    </row>
    <row r="43" spans="1:119" ht="32.25" customHeight="1" x14ac:dyDescent="0.2">
      <c r="A43" s="189"/>
      <c r="B43" s="216"/>
      <c r="C43" s="661" t="str">
        <f t="shared" si="5"/>
        <v/>
      </c>
      <c r="D43" s="661"/>
      <c r="E43" s="662" t="str">
        <f>IF('各会計、関係団体の財政状況及び健全化判断比率'!B16="","",'各会計、関係団体の財政状況及び健全化判断比率'!B16)</f>
        <v/>
      </c>
      <c r="F43" s="662"/>
      <c r="G43" s="662"/>
      <c r="H43" s="662"/>
      <c r="I43" s="662"/>
      <c r="J43" s="662"/>
      <c r="K43" s="662"/>
      <c r="L43" s="662"/>
      <c r="M43" s="662"/>
      <c r="N43" s="662"/>
      <c r="O43" s="662"/>
      <c r="P43" s="662"/>
      <c r="Q43" s="662"/>
      <c r="R43" s="662"/>
      <c r="S43" s="662"/>
      <c r="T43" s="217"/>
      <c r="U43" s="661" t="str">
        <f t="shared" si="4"/>
        <v/>
      </c>
      <c r="V43" s="661"/>
      <c r="W43" s="662"/>
      <c r="X43" s="662"/>
      <c r="Y43" s="662"/>
      <c r="Z43" s="662"/>
      <c r="AA43" s="662"/>
      <c r="AB43" s="662"/>
      <c r="AC43" s="662"/>
      <c r="AD43" s="662"/>
      <c r="AE43" s="662"/>
      <c r="AF43" s="662"/>
      <c r="AG43" s="662"/>
      <c r="AH43" s="662"/>
      <c r="AI43" s="662"/>
      <c r="AJ43" s="662"/>
      <c r="AK43" s="662"/>
      <c r="AL43" s="217"/>
      <c r="AM43" s="661" t="str">
        <f t="shared" si="0"/>
        <v/>
      </c>
      <c r="AN43" s="661"/>
      <c r="AO43" s="662"/>
      <c r="AP43" s="662"/>
      <c r="AQ43" s="662"/>
      <c r="AR43" s="662"/>
      <c r="AS43" s="662"/>
      <c r="AT43" s="662"/>
      <c r="AU43" s="662"/>
      <c r="AV43" s="662"/>
      <c r="AW43" s="662"/>
      <c r="AX43" s="662"/>
      <c r="AY43" s="662"/>
      <c r="AZ43" s="662"/>
      <c r="BA43" s="662"/>
      <c r="BB43" s="662"/>
      <c r="BC43" s="662"/>
      <c r="BD43" s="217"/>
      <c r="BE43" s="661" t="str">
        <f t="shared" si="1"/>
        <v/>
      </c>
      <c r="BF43" s="661"/>
      <c r="BG43" s="662"/>
      <c r="BH43" s="662"/>
      <c r="BI43" s="662"/>
      <c r="BJ43" s="662"/>
      <c r="BK43" s="662"/>
      <c r="BL43" s="662"/>
      <c r="BM43" s="662"/>
      <c r="BN43" s="662"/>
      <c r="BO43" s="662"/>
      <c r="BP43" s="662"/>
      <c r="BQ43" s="662"/>
      <c r="BR43" s="662"/>
      <c r="BS43" s="662"/>
      <c r="BT43" s="662"/>
      <c r="BU43" s="662"/>
      <c r="BV43" s="217"/>
      <c r="BW43" s="661" t="str">
        <f t="shared" si="2"/>
        <v/>
      </c>
      <c r="BX43" s="661"/>
      <c r="BY43" s="662" t="str">
        <f>IF('各会計、関係団体の財政状況及び健全化判断比率'!B77="","",'各会計、関係団体の財政状況及び健全化判断比率'!B77)</f>
        <v/>
      </c>
      <c r="BZ43" s="662"/>
      <c r="CA43" s="662"/>
      <c r="CB43" s="662"/>
      <c r="CC43" s="662"/>
      <c r="CD43" s="662"/>
      <c r="CE43" s="662"/>
      <c r="CF43" s="662"/>
      <c r="CG43" s="662"/>
      <c r="CH43" s="662"/>
      <c r="CI43" s="662"/>
      <c r="CJ43" s="662"/>
      <c r="CK43" s="662"/>
      <c r="CL43" s="662"/>
      <c r="CM43" s="662"/>
      <c r="CN43" s="217"/>
      <c r="CO43" s="661" t="str">
        <f t="shared" si="3"/>
        <v/>
      </c>
      <c r="CP43" s="661"/>
      <c r="CQ43" s="662" t="str">
        <f>IF('各会計、関係団体の財政状況及び健全化判断比率'!BS16="","",'各会計、関係団体の財政状況及び健全化判断比率'!BS16)</f>
        <v/>
      </c>
      <c r="CR43" s="662"/>
      <c r="CS43" s="662"/>
      <c r="CT43" s="662"/>
      <c r="CU43" s="662"/>
      <c r="CV43" s="662"/>
      <c r="CW43" s="662"/>
      <c r="CX43" s="662"/>
      <c r="CY43" s="662"/>
      <c r="CZ43" s="662"/>
      <c r="DA43" s="662"/>
      <c r="DB43" s="662"/>
      <c r="DC43" s="662"/>
      <c r="DD43" s="662"/>
      <c r="DE43" s="662"/>
      <c r="DF43" s="214"/>
      <c r="DG43" s="663" t="str">
        <f>IF('各会計、関係団体の財政状況及び健全化判断比率'!BR16="","",'各会計、関係団体の財政状況及び健全化判断比率'!BR16)</f>
        <v/>
      </c>
      <c r="DH43" s="663"/>
      <c r="DI43" s="221"/>
      <c r="DJ43" s="189"/>
      <c r="DK43" s="189"/>
      <c r="DL43" s="189"/>
      <c r="DM43" s="189"/>
      <c r="DN43" s="189"/>
      <c r="DO43" s="189"/>
    </row>
    <row r="44" spans="1:119" ht="13.5" customHeight="1" thickBot="1" x14ac:dyDescent="0.25">
      <c r="A44" s="189"/>
      <c r="B44" s="222"/>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4"/>
      <c r="DJ44" s="189"/>
      <c r="DK44" s="189"/>
      <c r="DL44" s="189"/>
      <c r="DM44" s="189"/>
      <c r="DN44" s="189"/>
      <c r="DO44" s="189"/>
    </row>
    <row r="45" spans="1:119" x14ac:dyDescent="0.2">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row>
    <row r="46" spans="1:119" x14ac:dyDescent="0.2">
      <c r="B46" s="189" t="s">
        <v>203</v>
      </c>
      <c r="C46" s="189"/>
      <c r="D46" s="189"/>
      <c r="E46" s="189" t="s">
        <v>204</v>
      </c>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189"/>
      <c r="BS46" s="189"/>
      <c r="BT46" s="189"/>
      <c r="BU46" s="189"/>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9"/>
      <c r="DF46" s="189"/>
      <c r="DG46" s="189"/>
      <c r="DH46" s="189"/>
      <c r="DI46" s="189"/>
    </row>
    <row r="47" spans="1:119" x14ac:dyDescent="0.2">
      <c r="B47" s="189"/>
      <c r="C47" s="189"/>
      <c r="D47" s="189"/>
      <c r="E47" s="189" t="s">
        <v>205</v>
      </c>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189"/>
      <c r="DH47" s="189"/>
      <c r="DI47" s="189"/>
    </row>
    <row r="48" spans="1:119" x14ac:dyDescent="0.2">
      <c r="B48" s="189"/>
      <c r="C48" s="189"/>
      <c r="D48" s="189"/>
      <c r="E48" s="189" t="s">
        <v>206</v>
      </c>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row>
    <row r="49" spans="5:5" x14ac:dyDescent="0.2">
      <c r="E49" s="225" t="s">
        <v>207</v>
      </c>
    </row>
    <row r="50" spans="5:5" x14ac:dyDescent="0.2">
      <c r="E50" s="191" t="s">
        <v>208</v>
      </c>
    </row>
    <row r="51" spans="5:5" x14ac:dyDescent="0.2">
      <c r="E51" s="191" t="s">
        <v>209</v>
      </c>
    </row>
    <row r="52" spans="5:5" x14ac:dyDescent="0.2">
      <c r="E52" s="191" t="s">
        <v>210</v>
      </c>
    </row>
    <row r="53" spans="5:5" x14ac:dyDescent="0.2"/>
    <row r="54" spans="5:5" x14ac:dyDescent="0.2"/>
    <row r="55" spans="5:5" x14ac:dyDescent="0.2"/>
    <row r="56" spans="5:5" x14ac:dyDescent="0.2"/>
  </sheetData>
  <sheetProtection algorithmName="SHA-512" hashValue="4fSbnfe7dzh7vqCGlra+WAYlmYQq7UuvJdB7C3v8Eh1/rY7Fn50bTSgc6IVFClJsQBJsJIGV2gdOH1z95wHA9A==" saltValue="wApcz6283xDwDQWobfuU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53" t="s">
        <v>576</v>
      </c>
      <c r="D34" s="1253"/>
      <c r="E34" s="1254"/>
      <c r="F34" s="32">
        <v>6.74</v>
      </c>
      <c r="G34" s="33">
        <v>4.83</v>
      </c>
      <c r="H34" s="33">
        <v>4.16</v>
      </c>
      <c r="I34" s="33">
        <v>4.24</v>
      </c>
      <c r="J34" s="34">
        <v>4.83</v>
      </c>
      <c r="K34" s="22"/>
      <c r="L34" s="22"/>
      <c r="M34" s="22"/>
      <c r="N34" s="22"/>
      <c r="O34" s="22"/>
      <c r="P34" s="22"/>
    </row>
    <row r="35" spans="1:16" ht="39" customHeight="1" x14ac:dyDescent="0.2">
      <c r="A35" s="22"/>
      <c r="B35" s="35"/>
      <c r="C35" s="1247" t="s">
        <v>577</v>
      </c>
      <c r="D35" s="1248"/>
      <c r="E35" s="1249"/>
      <c r="F35" s="36">
        <v>1.77</v>
      </c>
      <c r="G35" s="37">
        <v>1.52</v>
      </c>
      <c r="H35" s="37">
        <v>2.09</v>
      </c>
      <c r="I35" s="37">
        <v>1.93</v>
      </c>
      <c r="J35" s="38">
        <v>1.95</v>
      </c>
      <c r="K35" s="22"/>
      <c r="L35" s="22"/>
      <c r="M35" s="22"/>
      <c r="N35" s="22"/>
      <c r="O35" s="22"/>
      <c r="P35" s="22"/>
    </row>
    <row r="36" spans="1:16" ht="39" customHeight="1" x14ac:dyDescent="0.2">
      <c r="A36" s="22"/>
      <c r="B36" s="35"/>
      <c r="C36" s="1247" t="s">
        <v>578</v>
      </c>
      <c r="D36" s="1248"/>
      <c r="E36" s="1249"/>
      <c r="F36" s="36">
        <v>0.81</v>
      </c>
      <c r="G36" s="37">
        <v>0.9</v>
      </c>
      <c r="H36" s="37">
        <v>0.83</v>
      </c>
      <c r="I36" s="37">
        <v>0.78</v>
      </c>
      <c r="J36" s="38">
        <v>1.44</v>
      </c>
      <c r="K36" s="22"/>
      <c r="L36" s="22"/>
      <c r="M36" s="22"/>
      <c r="N36" s="22"/>
      <c r="O36" s="22"/>
      <c r="P36" s="22"/>
    </row>
    <row r="37" spans="1:16" ht="39" customHeight="1" x14ac:dyDescent="0.2">
      <c r="A37" s="22"/>
      <c r="B37" s="35"/>
      <c r="C37" s="1247" t="s">
        <v>579</v>
      </c>
      <c r="D37" s="1248"/>
      <c r="E37" s="1249"/>
      <c r="F37" s="36">
        <v>0</v>
      </c>
      <c r="G37" s="37">
        <v>0.15</v>
      </c>
      <c r="H37" s="37">
        <v>0.2</v>
      </c>
      <c r="I37" s="37">
        <v>0.47</v>
      </c>
      <c r="J37" s="38">
        <v>0.94</v>
      </c>
      <c r="K37" s="22"/>
      <c r="L37" s="22"/>
      <c r="M37" s="22"/>
      <c r="N37" s="22"/>
      <c r="O37" s="22"/>
      <c r="P37" s="22"/>
    </row>
    <row r="38" spans="1:16" ht="39" customHeight="1" x14ac:dyDescent="0.2">
      <c r="A38" s="22"/>
      <c r="B38" s="35"/>
      <c r="C38" s="1247" t="s">
        <v>580</v>
      </c>
      <c r="D38" s="1248"/>
      <c r="E38" s="1249"/>
      <c r="F38" s="36">
        <v>0.04</v>
      </c>
      <c r="G38" s="37">
        <v>0.05</v>
      </c>
      <c r="H38" s="37">
        <v>0.04</v>
      </c>
      <c r="I38" s="37">
        <v>0.04</v>
      </c>
      <c r="J38" s="38">
        <v>0.03</v>
      </c>
      <c r="K38" s="22"/>
      <c r="L38" s="22"/>
      <c r="M38" s="22"/>
      <c r="N38" s="22"/>
      <c r="O38" s="22"/>
      <c r="P38" s="22"/>
    </row>
    <row r="39" spans="1:16" ht="39" customHeight="1" x14ac:dyDescent="0.2">
      <c r="A39" s="22"/>
      <c r="B39" s="35"/>
      <c r="C39" s="1247" t="s">
        <v>581</v>
      </c>
      <c r="D39" s="1248"/>
      <c r="E39" s="1249"/>
      <c r="F39" s="36">
        <v>0.02</v>
      </c>
      <c r="G39" s="37">
        <v>0.01</v>
      </c>
      <c r="H39" s="37">
        <v>0.01</v>
      </c>
      <c r="I39" s="37">
        <v>0.01</v>
      </c>
      <c r="J39" s="38">
        <v>0.03</v>
      </c>
      <c r="K39" s="22"/>
      <c r="L39" s="22"/>
      <c r="M39" s="22"/>
      <c r="N39" s="22"/>
      <c r="O39" s="22"/>
      <c r="P39" s="22"/>
    </row>
    <row r="40" spans="1:16" ht="39" customHeight="1" x14ac:dyDescent="0.2">
      <c r="A40" s="22"/>
      <c r="B40" s="35"/>
      <c r="C40" s="1247" t="s">
        <v>582</v>
      </c>
      <c r="D40" s="1248"/>
      <c r="E40" s="1249"/>
      <c r="F40" s="36">
        <v>0.01</v>
      </c>
      <c r="G40" s="37">
        <v>0.01</v>
      </c>
      <c r="H40" s="37">
        <v>0.01</v>
      </c>
      <c r="I40" s="37">
        <v>0.02</v>
      </c>
      <c r="J40" s="38">
        <v>0.03</v>
      </c>
      <c r="K40" s="22"/>
      <c r="L40" s="22"/>
      <c r="M40" s="22"/>
      <c r="N40" s="22"/>
      <c r="O40" s="22"/>
      <c r="P40" s="22"/>
    </row>
    <row r="41" spans="1:16" ht="39" customHeight="1" x14ac:dyDescent="0.2">
      <c r="A41" s="22"/>
      <c r="B41" s="35"/>
      <c r="C41" s="1247" t="s">
        <v>583</v>
      </c>
      <c r="D41" s="1248"/>
      <c r="E41" s="1249"/>
      <c r="F41" s="36">
        <v>0.01</v>
      </c>
      <c r="G41" s="37">
        <v>0</v>
      </c>
      <c r="H41" s="37">
        <v>0</v>
      </c>
      <c r="I41" s="37">
        <v>0</v>
      </c>
      <c r="J41" s="38">
        <v>0</v>
      </c>
      <c r="K41" s="22"/>
      <c r="L41" s="22"/>
      <c r="M41" s="22"/>
      <c r="N41" s="22"/>
      <c r="O41" s="22"/>
      <c r="P41" s="22"/>
    </row>
    <row r="42" spans="1:16" ht="39" customHeight="1" x14ac:dyDescent="0.2">
      <c r="A42" s="22"/>
      <c r="B42" s="39"/>
      <c r="C42" s="1247" t="s">
        <v>584</v>
      </c>
      <c r="D42" s="1248"/>
      <c r="E42" s="1249"/>
      <c r="F42" s="36" t="s">
        <v>524</v>
      </c>
      <c r="G42" s="37" t="s">
        <v>524</v>
      </c>
      <c r="H42" s="37" t="s">
        <v>524</v>
      </c>
      <c r="I42" s="37" t="s">
        <v>524</v>
      </c>
      <c r="J42" s="38" t="s">
        <v>524</v>
      </c>
      <c r="K42" s="22"/>
      <c r="L42" s="22"/>
      <c r="M42" s="22"/>
      <c r="N42" s="22"/>
      <c r="O42" s="22"/>
      <c r="P42" s="22"/>
    </row>
    <row r="43" spans="1:16" ht="39" customHeight="1" thickBot="1" x14ac:dyDescent="0.25">
      <c r="A43" s="22"/>
      <c r="B43" s="40"/>
      <c r="C43" s="1250" t="s">
        <v>585</v>
      </c>
      <c r="D43" s="1251"/>
      <c r="E43" s="1252"/>
      <c r="F43" s="41" t="s">
        <v>524</v>
      </c>
      <c r="G43" s="42" t="s">
        <v>524</v>
      </c>
      <c r="H43" s="42" t="s">
        <v>524</v>
      </c>
      <c r="I43" s="42" t="s">
        <v>524</v>
      </c>
      <c r="J43" s="43" t="s">
        <v>524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psIsMiuFOLe0SDC5Lp2nW0MQgyLq8Y4zpujpd7dQ1nG2bhfskubQprU5ZkvwayZTsRxbBRCmgOLHbIGwHqKMQ==" saltValue="8y2JdJDp6JRKMpHuzbOx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55" t="s">
        <v>10</v>
      </c>
      <c r="C45" s="1256"/>
      <c r="D45" s="58"/>
      <c r="E45" s="1261" t="s">
        <v>11</v>
      </c>
      <c r="F45" s="1261"/>
      <c r="G45" s="1261"/>
      <c r="H45" s="1261"/>
      <c r="I45" s="1261"/>
      <c r="J45" s="1262"/>
      <c r="K45" s="59">
        <v>7250</v>
      </c>
      <c r="L45" s="60">
        <v>7461</v>
      </c>
      <c r="M45" s="60">
        <v>7410</v>
      </c>
      <c r="N45" s="60">
        <v>7360</v>
      </c>
      <c r="O45" s="61">
        <v>7425</v>
      </c>
      <c r="P45" s="48"/>
      <c r="Q45" s="48"/>
      <c r="R45" s="48"/>
      <c r="S45" s="48"/>
      <c r="T45" s="48"/>
      <c r="U45" s="48"/>
    </row>
    <row r="46" spans="1:21" ht="30.75" customHeight="1" x14ac:dyDescent="0.2">
      <c r="A46" s="48"/>
      <c r="B46" s="1257"/>
      <c r="C46" s="1258"/>
      <c r="D46" s="62"/>
      <c r="E46" s="1263" t="s">
        <v>12</v>
      </c>
      <c r="F46" s="1263"/>
      <c r="G46" s="1263"/>
      <c r="H46" s="1263"/>
      <c r="I46" s="1263"/>
      <c r="J46" s="1264"/>
      <c r="K46" s="63">
        <v>67</v>
      </c>
      <c r="L46" s="64" t="s">
        <v>524</v>
      </c>
      <c r="M46" s="64" t="s">
        <v>524</v>
      </c>
      <c r="N46" s="64" t="s">
        <v>524</v>
      </c>
      <c r="O46" s="65" t="s">
        <v>524</v>
      </c>
      <c r="P46" s="48"/>
      <c r="Q46" s="48"/>
      <c r="R46" s="48"/>
      <c r="S46" s="48"/>
      <c r="T46" s="48"/>
      <c r="U46" s="48"/>
    </row>
    <row r="47" spans="1:21" ht="30.75" customHeight="1" x14ac:dyDescent="0.2">
      <c r="A47" s="48"/>
      <c r="B47" s="1257"/>
      <c r="C47" s="1258"/>
      <c r="D47" s="62"/>
      <c r="E47" s="1263" t="s">
        <v>13</v>
      </c>
      <c r="F47" s="1263"/>
      <c r="G47" s="1263"/>
      <c r="H47" s="1263"/>
      <c r="I47" s="1263"/>
      <c r="J47" s="1264"/>
      <c r="K47" s="63">
        <v>235</v>
      </c>
      <c r="L47" s="64">
        <v>83</v>
      </c>
      <c r="M47" s="64">
        <v>67</v>
      </c>
      <c r="N47" s="64">
        <v>50</v>
      </c>
      <c r="O47" s="65">
        <v>33</v>
      </c>
      <c r="P47" s="48"/>
      <c r="Q47" s="48"/>
      <c r="R47" s="48"/>
      <c r="S47" s="48"/>
      <c r="T47" s="48"/>
      <c r="U47" s="48"/>
    </row>
    <row r="48" spans="1:21" ht="30.75" customHeight="1" x14ac:dyDescent="0.2">
      <c r="A48" s="48"/>
      <c r="B48" s="1257"/>
      <c r="C48" s="1258"/>
      <c r="D48" s="62"/>
      <c r="E48" s="1263" t="s">
        <v>14</v>
      </c>
      <c r="F48" s="1263"/>
      <c r="G48" s="1263"/>
      <c r="H48" s="1263"/>
      <c r="I48" s="1263"/>
      <c r="J48" s="1264"/>
      <c r="K48" s="63">
        <v>2008</v>
      </c>
      <c r="L48" s="64">
        <v>1708</v>
      </c>
      <c r="M48" s="64">
        <v>1661</v>
      </c>
      <c r="N48" s="64">
        <v>1444</v>
      </c>
      <c r="O48" s="65">
        <v>1351</v>
      </c>
      <c r="P48" s="48"/>
      <c r="Q48" s="48"/>
      <c r="R48" s="48"/>
      <c r="S48" s="48"/>
      <c r="T48" s="48"/>
      <c r="U48" s="48"/>
    </row>
    <row r="49" spans="1:21" ht="30.75" customHeight="1" x14ac:dyDescent="0.2">
      <c r="A49" s="48"/>
      <c r="B49" s="1257"/>
      <c r="C49" s="1258"/>
      <c r="D49" s="62"/>
      <c r="E49" s="1263" t="s">
        <v>15</v>
      </c>
      <c r="F49" s="1263"/>
      <c r="G49" s="1263"/>
      <c r="H49" s="1263"/>
      <c r="I49" s="1263"/>
      <c r="J49" s="1264"/>
      <c r="K49" s="63">
        <v>114</v>
      </c>
      <c r="L49" s="64">
        <v>114</v>
      </c>
      <c r="M49" s="64">
        <v>114</v>
      </c>
      <c r="N49" s="64">
        <v>1</v>
      </c>
      <c r="O49" s="65">
        <v>1</v>
      </c>
      <c r="P49" s="48"/>
      <c r="Q49" s="48"/>
      <c r="R49" s="48"/>
      <c r="S49" s="48"/>
      <c r="T49" s="48"/>
      <c r="U49" s="48"/>
    </row>
    <row r="50" spans="1:21" ht="30.75" customHeight="1" x14ac:dyDescent="0.2">
      <c r="A50" s="48"/>
      <c r="B50" s="1257"/>
      <c r="C50" s="1258"/>
      <c r="D50" s="62"/>
      <c r="E50" s="1263" t="s">
        <v>16</v>
      </c>
      <c r="F50" s="1263"/>
      <c r="G50" s="1263"/>
      <c r="H50" s="1263"/>
      <c r="I50" s="1263"/>
      <c r="J50" s="1264"/>
      <c r="K50" s="63">
        <v>51</v>
      </c>
      <c r="L50" s="64">
        <v>47</v>
      </c>
      <c r="M50" s="64">
        <v>38</v>
      </c>
      <c r="N50" s="64">
        <v>32</v>
      </c>
      <c r="O50" s="65">
        <v>28</v>
      </c>
      <c r="P50" s="48"/>
      <c r="Q50" s="48"/>
      <c r="R50" s="48"/>
      <c r="S50" s="48"/>
      <c r="T50" s="48"/>
      <c r="U50" s="48"/>
    </row>
    <row r="51" spans="1:21" ht="30.75" customHeight="1" x14ac:dyDescent="0.2">
      <c r="A51" s="48"/>
      <c r="B51" s="1259"/>
      <c r="C51" s="1260"/>
      <c r="D51" s="66"/>
      <c r="E51" s="1263" t="s">
        <v>17</v>
      </c>
      <c r="F51" s="1263"/>
      <c r="G51" s="1263"/>
      <c r="H51" s="1263"/>
      <c r="I51" s="1263"/>
      <c r="J51" s="1264"/>
      <c r="K51" s="63">
        <v>0</v>
      </c>
      <c r="L51" s="64" t="s">
        <v>524</v>
      </c>
      <c r="M51" s="64" t="s">
        <v>524</v>
      </c>
      <c r="N51" s="64" t="s">
        <v>524</v>
      </c>
      <c r="O51" s="65" t="s">
        <v>524</v>
      </c>
      <c r="P51" s="48"/>
      <c r="Q51" s="48"/>
      <c r="R51" s="48"/>
      <c r="S51" s="48"/>
      <c r="T51" s="48"/>
      <c r="U51" s="48"/>
    </row>
    <row r="52" spans="1:21" ht="30.75" customHeight="1" x14ac:dyDescent="0.2">
      <c r="A52" s="48"/>
      <c r="B52" s="1265" t="s">
        <v>18</v>
      </c>
      <c r="C52" s="1266"/>
      <c r="D52" s="66"/>
      <c r="E52" s="1263" t="s">
        <v>19</v>
      </c>
      <c r="F52" s="1263"/>
      <c r="G52" s="1263"/>
      <c r="H52" s="1263"/>
      <c r="I52" s="1263"/>
      <c r="J52" s="1264"/>
      <c r="K52" s="63">
        <v>7127</v>
      </c>
      <c r="L52" s="64">
        <v>7066</v>
      </c>
      <c r="M52" s="64">
        <v>6999</v>
      </c>
      <c r="N52" s="64">
        <v>6716</v>
      </c>
      <c r="O52" s="65">
        <v>6785</v>
      </c>
      <c r="P52" s="48"/>
      <c r="Q52" s="48"/>
      <c r="R52" s="48"/>
      <c r="S52" s="48"/>
      <c r="T52" s="48"/>
      <c r="U52" s="48"/>
    </row>
    <row r="53" spans="1:21" ht="30.75" customHeight="1" thickBot="1" x14ac:dyDescent="0.25">
      <c r="A53" s="48"/>
      <c r="B53" s="1267" t="s">
        <v>20</v>
      </c>
      <c r="C53" s="1268"/>
      <c r="D53" s="67"/>
      <c r="E53" s="1269" t="s">
        <v>21</v>
      </c>
      <c r="F53" s="1269"/>
      <c r="G53" s="1269"/>
      <c r="H53" s="1269"/>
      <c r="I53" s="1269"/>
      <c r="J53" s="1270"/>
      <c r="K53" s="68">
        <v>2598</v>
      </c>
      <c r="L53" s="69">
        <v>2347</v>
      </c>
      <c r="M53" s="69">
        <v>2291</v>
      </c>
      <c r="N53" s="69">
        <v>2171</v>
      </c>
      <c r="O53" s="70">
        <v>2053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71" t="s">
        <v>24</v>
      </c>
      <c r="C57" s="1272"/>
      <c r="D57" s="1275" t="s">
        <v>25</v>
      </c>
      <c r="E57" s="1276"/>
      <c r="F57" s="1276"/>
      <c r="G57" s="1276"/>
      <c r="H57" s="1276"/>
      <c r="I57" s="1276"/>
      <c r="J57" s="1277"/>
      <c r="K57" s="83">
        <v>350</v>
      </c>
      <c r="L57" s="84">
        <v>250</v>
      </c>
      <c r="M57" s="84">
        <v>250</v>
      </c>
      <c r="N57" s="84">
        <v>225</v>
      </c>
      <c r="O57" s="85">
        <v>175</v>
      </c>
    </row>
    <row r="58" spans="1:21" ht="31.5" customHeight="1" thickBot="1" x14ac:dyDescent="0.25">
      <c r="B58" s="1273"/>
      <c r="C58" s="1274"/>
      <c r="D58" s="1278" t="s">
        <v>26</v>
      </c>
      <c r="E58" s="1279"/>
      <c r="F58" s="1279"/>
      <c r="G58" s="1279"/>
      <c r="H58" s="1279"/>
      <c r="I58" s="1279"/>
      <c r="J58" s="1280"/>
      <c r="K58" s="86">
        <v>233</v>
      </c>
      <c r="L58" s="87">
        <v>167</v>
      </c>
      <c r="M58" s="87">
        <v>167</v>
      </c>
      <c r="N58" s="87">
        <v>167</v>
      </c>
      <c r="O58" s="88">
        <v>150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fkAJpAgdhpmhq0v3OO0j1tlBWHnd3JkaFx8NU7MqH1F2iiZJ5OINAsZj0x+xYXqfsoUPCMoVd3nasxEdLqmA==" saltValue="QUw9YqQNZWf9NhXApaJw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566</v>
      </c>
      <c r="J40" s="100" t="s">
        <v>567</v>
      </c>
      <c r="K40" s="100" t="s">
        <v>568</v>
      </c>
      <c r="L40" s="100" t="s">
        <v>569</v>
      </c>
      <c r="M40" s="101" t="s">
        <v>570</v>
      </c>
    </row>
    <row r="41" spans="2:13" ht="27.75" customHeight="1" x14ac:dyDescent="0.2">
      <c r="B41" s="1281" t="s">
        <v>29</v>
      </c>
      <c r="C41" s="1282"/>
      <c r="D41" s="102"/>
      <c r="E41" s="1287" t="s">
        <v>30</v>
      </c>
      <c r="F41" s="1287"/>
      <c r="G41" s="1287"/>
      <c r="H41" s="1288"/>
      <c r="I41" s="103">
        <v>73000</v>
      </c>
      <c r="J41" s="104">
        <v>69041</v>
      </c>
      <c r="K41" s="104">
        <v>65140</v>
      </c>
      <c r="L41" s="104">
        <v>60833</v>
      </c>
      <c r="M41" s="105">
        <v>60688</v>
      </c>
    </row>
    <row r="42" spans="2:13" ht="27.75" customHeight="1" x14ac:dyDescent="0.2">
      <c r="B42" s="1283"/>
      <c r="C42" s="1284"/>
      <c r="D42" s="106"/>
      <c r="E42" s="1289" t="s">
        <v>31</v>
      </c>
      <c r="F42" s="1289"/>
      <c r="G42" s="1289"/>
      <c r="H42" s="1290"/>
      <c r="I42" s="107">
        <v>249</v>
      </c>
      <c r="J42" s="108">
        <v>531</v>
      </c>
      <c r="K42" s="108">
        <v>489</v>
      </c>
      <c r="L42" s="108">
        <v>458</v>
      </c>
      <c r="M42" s="109">
        <v>431</v>
      </c>
    </row>
    <row r="43" spans="2:13" ht="27.75" customHeight="1" x14ac:dyDescent="0.2">
      <c r="B43" s="1283"/>
      <c r="C43" s="1284"/>
      <c r="D43" s="106"/>
      <c r="E43" s="1289" t="s">
        <v>32</v>
      </c>
      <c r="F43" s="1289"/>
      <c r="G43" s="1289"/>
      <c r="H43" s="1290"/>
      <c r="I43" s="107">
        <v>26191</v>
      </c>
      <c r="J43" s="108">
        <v>22394</v>
      </c>
      <c r="K43" s="108">
        <v>20451</v>
      </c>
      <c r="L43" s="108">
        <v>18381</v>
      </c>
      <c r="M43" s="109">
        <v>18140</v>
      </c>
    </row>
    <row r="44" spans="2:13" ht="27.75" customHeight="1" x14ac:dyDescent="0.2">
      <c r="B44" s="1283"/>
      <c r="C44" s="1284"/>
      <c r="D44" s="106"/>
      <c r="E44" s="1289" t="s">
        <v>33</v>
      </c>
      <c r="F44" s="1289"/>
      <c r="G44" s="1289"/>
      <c r="H44" s="1290"/>
      <c r="I44" s="107">
        <v>225</v>
      </c>
      <c r="J44" s="108">
        <v>113</v>
      </c>
      <c r="K44" s="108">
        <v>629</v>
      </c>
      <c r="L44" s="108">
        <v>1763</v>
      </c>
      <c r="M44" s="109">
        <v>10063</v>
      </c>
    </row>
    <row r="45" spans="2:13" ht="27.75" customHeight="1" x14ac:dyDescent="0.2">
      <c r="B45" s="1283"/>
      <c r="C45" s="1284"/>
      <c r="D45" s="106"/>
      <c r="E45" s="1289" t="s">
        <v>34</v>
      </c>
      <c r="F45" s="1289"/>
      <c r="G45" s="1289"/>
      <c r="H45" s="1290"/>
      <c r="I45" s="107">
        <v>12178</v>
      </c>
      <c r="J45" s="108">
        <v>11599</v>
      </c>
      <c r="K45" s="108">
        <v>11488</v>
      </c>
      <c r="L45" s="108">
        <v>11518</v>
      </c>
      <c r="M45" s="109">
        <v>11537</v>
      </c>
    </row>
    <row r="46" spans="2:13" ht="27.75" customHeight="1" x14ac:dyDescent="0.2">
      <c r="B46" s="1283"/>
      <c r="C46" s="1284"/>
      <c r="D46" s="110"/>
      <c r="E46" s="1289" t="s">
        <v>35</v>
      </c>
      <c r="F46" s="1289"/>
      <c r="G46" s="1289"/>
      <c r="H46" s="1290"/>
      <c r="I46" s="107">
        <v>105</v>
      </c>
      <c r="J46" s="108">
        <v>90</v>
      </c>
      <c r="K46" s="108">
        <v>96</v>
      </c>
      <c r="L46" s="108">
        <v>38</v>
      </c>
      <c r="M46" s="109">
        <v>37</v>
      </c>
    </row>
    <row r="47" spans="2:13" ht="27.75" customHeight="1" x14ac:dyDescent="0.2">
      <c r="B47" s="1283"/>
      <c r="C47" s="1284"/>
      <c r="D47" s="111"/>
      <c r="E47" s="1291" t="s">
        <v>36</v>
      </c>
      <c r="F47" s="1292"/>
      <c r="G47" s="1292"/>
      <c r="H47" s="1293"/>
      <c r="I47" s="107" t="s">
        <v>524</v>
      </c>
      <c r="J47" s="108" t="s">
        <v>524</v>
      </c>
      <c r="K47" s="108" t="s">
        <v>524</v>
      </c>
      <c r="L47" s="108" t="s">
        <v>524</v>
      </c>
      <c r="M47" s="109" t="s">
        <v>524</v>
      </c>
    </row>
    <row r="48" spans="2:13" ht="27.75" customHeight="1" x14ac:dyDescent="0.2">
      <c r="B48" s="1283"/>
      <c r="C48" s="1284"/>
      <c r="D48" s="106"/>
      <c r="E48" s="1289" t="s">
        <v>37</v>
      </c>
      <c r="F48" s="1289"/>
      <c r="G48" s="1289"/>
      <c r="H48" s="1290"/>
      <c r="I48" s="107" t="s">
        <v>524</v>
      </c>
      <c r="J48" s="108" t="s">
        <v>524</v>
      </c>
      <c r="K48" s="108" t="s">
        <v>524</v>
      </c>
      <c r="L48" s="108" t="s">
        <v>524</v>
      </c>
      <c r="M48" s="109" t="s">
        <v>524</v>
      </c>
    </row>
    <row r="49" spans="2:13" ht="27.75" customHeight="1" x14ac:dyDescent="0.2">
      <c r="B49" s="1285"/>
      <c r="C49" s="1286"/>
      <c r="D49" s="106"/>
      <c r="E49" s="1289" t="s">
        <v>38</v>
      </c>
      <c r="F49" s="1289"/>
      <c r="G49" s="1289"/>
      <c r="H49" s="1290"/>
      <c r="I49" s="107" t="s">
        <v>524</v>
      </c>
      <c r="J49" s="108" t="s">
        <v>524</v>
      </c>
      <c r="K49" s="108" t="s">
        <v>524</v>
      </c>
      <c r="L49" s="108" t="s">
        <v>524</v>
      </c>
      <c r="M49" s="109" t="s">
        <v>524</v>
      </c>
    </row>
    <row r="50" spans="2:13" ht="27.75" customHeight="1" x14ac:dyDescent="0.2">
      <c r="B50" s="1294" t="s">
        <v>39</v>
      </c>
      <c r="C50" s="1295"/>
      <c r="D50" s="112"/>
      <c r="E50" s="1289" t="s">
        <v>40</v>
      </c>
      <c r="F50" s="1289"/>
      <c r="G50" s="1289"/>
      <c r="H50" s="1290"/>
      <c r="I50" s="107">
        <v>13246</v>
      </c>
      <c r="J50" s="108">
        <v>12798</v>
      </c>
      <c r="K50" s="108">
        <v>14608</v>
      </c>
      <c r="L50" s="108">
        <v>12507</v>
      </c>
      <c r="M50" s="109">
        <v>11479</v>
      </c>
    </row>
    <row r="51" spans="2:13" ht="27.75" customHeight="1" x14ac:dyDescent="0.2">
      <c r="B51" s="1283"/>
      <c r="C51" s="1284"/>
      <c r="D51" s="106"/>
      <c r="E51" s="1289" t="s">
        <v>41</v>
      </c>
      <c r="F51" s="1289"/>
      <c r="G51" s="1289"/>
      <c r="H51" s="1290"/>
      <c r="I51" s="107">
        <v>12503</v>
      </c>
      <c r="J51" s="108">
        <v>10058</v>
      </c>
      <c r="K51" s="108">
        <v>9962</v>
      </c>
      <c r="L51" s="108">
        <v>10426</v>
      </c>
      <c r="M51" s="109">
        <v>10604</v>
      </c>
    </row>
    <row r="52" spans="2:13" ht="27.75" customHeight="1" x14ac:dyDescent="0.2">
      <c r="B52" s="1285"/>
      <c r="C52" s="1286"/>
      <c r="D52" s="106"/>
      <c r="E52" s="1289" t="s">
        <v>42</v>
      </c>
      <c r="F52" s="1289"/>
      <c r="G52" s="1289"/>
      <c r="H52" s="1290"/>
      <c r="I52" s="107">
        <v>65142</v>
      </c>
      <c r="J52" s="108">
        <v>62148</v>
      </c>
      <c r="K52" s="108">
        <v>59821</v>
      </c>
      <c r="L52" s="108">
        <v>60653</v>
      </c>
      <c r="M52" s="109">
        <v>61067</v>
      </c>
    </row>
    <row r="53" spans="2:13" ht="27.75" customHeight="1" thickBot="1" x14ac:dyDescent="0.25">
      <c r="B53" s="1296" t="s">
        <v>20</v>
      </c>
      <c r="C53" s="1297"/>
      <c r="D53" s="113"/>
      <c r="E53" s="1298" t="s">
        <v>43</v>
      </c>
      <c r="F53" s="1298"/>
      <c r="G53" s="1298"/>
      <c r="H53" s="1299"/>
      <c r="I53" s="114">
        <v>21057</v>
      </c>
      <c r="J53" s="115">
        <v>18766</v>
      </c>
      <c r="K53" s="115">
        <v>13902</v>
      </c>
      <c r="L53" s="115">
        <v>9406</v>
      </c>
      <c r="M53" s="116">
        <v>17744</v>
      </c>
    </row>
    <row r="54" spans="2:13" ht="27.75" customHeight="1" x14ac:dyDescent="0.25">
      <c r="B54" s="117" t="s">
        <v>44</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m2ahkSVW7yNghTauXa0WaAogCQwK0w2Dzq7XmPEtX8HQyVbdXaCyxL7ey8Jni3ydyvp2C3MHONgmbUMue09dg==" saltValue="XZUO09w3PjyZTn2hxv8W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45</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308" t="s">
        <v>46</v>
      </c>
      <c r="D55" s="1308"/>
      <c r="E55" s="1309"/>
      <c r="F55" s="128">
        <v>11784</v>
      </c>
      <c r="G55" s="128">
        <v>9947</v>
      </c>
      <c r="H55" s="129">
        <v>9600</v>
      </c>
    </row>
    <row r="56" spans="2:8" ht="52.5" customHeight="1" x14ac:dyDescent="0.2">
      <c r="B56" s="130"/>
      <c r="C56" s="1310" t="s">
        <v>47</v>
      </c>
      <c r="D56" s="1310"/>
      <c r="E56" s="1311"/>
      <c r="F56" s="131">
        <v>1382</v>
      </c>
      <c r="G56" s="131">
        <v>1183</v>
      </c>
      <c r="H56" s="132">
        <v>783</v>
      </c>
    </row>
    <row r="57" spans="2:8" ht="53.25" customHeight="1" x14ac:dyDescent="0.2">
      <c r="B57" s="130"/>
      <c r="C57" s="1312" t="s">
        <v>48</v>
      </c>
      <c r="D57" s="1312"/>
      <c r="E57" s="1313"/>
      <c r="F57" s="133">
        <v>312</v>
      </c>
      <c r="G57" s="133">
        <v>314</v>
      </c>
      <c r="H57" s="134">
        <v>511</v>
      </c>
    </row>
    <row r="58" spans="2:8" ht="45.75" customHeight="1" x14ac:dyDescent="0.2">
      <c r="B58" s="135"/>
      <c r="C58" s="1300" t="s">
        <v>594</v>
      </c>
      <c r="D58" s="1301"/>
      <c r="E58" s="1302"/>
      <c r="F58" s="139">
        <v>0</v>
      </c>
      <c r="G58" s="139">
        <v>0</v>
      </c>
      <c r="H58" s="140">
        <v>133</v>
      </c>
    </row>
    <row r="59" spans="2:8" ht="45.75" customHeight="1" x14ac:dyDescent="0.2">
      <c r="B59" s="135"/>
      <c r="C59" s="136" t="s">
        <v>592</v>
      </c>
      <c r="D59" s="137"/>
      <c r="E59" s="138"/>
      <c r="F59" s="139">
        <v>64</v>
      </c>
      <c r="G59" s="139">
        <v>72</v>
      </c>
      <c r="H59" s="140">
        <v>72</v>
      </c>
    </row>
    <row r="60" spans="2:8" ht="45.75" customHeight="1" x14ac:dyDescent="0.2">
      <c r="B60" s="135"/>
      <c r="C60" s="1300" t="s">
        <v>593</v>
      </c>
      <c r="D60" s="1301"/>
      <c r="E60" s="1302"/>
      <c r="F60" s="139">
        <v>39</v>
      </c>
      <c r="G60" s="139">
        <v>39</v>
      </c>
      <c r="H60" s="140">
        <v>71</v>
      </c>
    </row>
    <row r="61" spans="2:8" ht="45.75" customHeight="1" x14ac:dyDescent="0.2">
      <c r="B61" s="135"/>
      <c r="C61" s="1300" t="s">
        <v>595</v>
      </c>
      <c r="D61" s="1301"/>
      <c r="E61" s="1302"/>
      <c r="F61" s="139">
        <v>69</v>
      </c>
      <c r="G61" s="139">
        <v>69</v>
      </c>
      <c r="H61" s="140">
        <v>69</v>
      </c>
    </row>
    <row r="62" spans="2:8" ht="45.75" customHeight="1" thickBot="1" x14ac:dyDescent="0.25">
      <c r="B62" s="141"/>
      <c r="C62" s="1303" t="s">
        <v>596</v>
      </c>
      <c r="D62" s="1304"/>
      <c r="E62" s="1305"/>
      <c r="F62" s="142">
        <v>52</v>
      </c>
      <c r="G62" s="142">
        <v>51</v>
      </c>
      <c r="H62" s="143">
        <v>51</v>
      </c>
    </row>
    <row r="63" spans="2:8" ht="52.5" customHeight="1" thickBot="1" x14ac:dyDescent="0.25">
      <c r="B63" s="144"/>
      <c r="C63" s="1306" t="s">
        <v>49</v>
      </c>
      <c r="D63" s="1306"/>
      <c r="E63" s="1307"/>
      <c r="F63" s="145">
        <v>13478</v>
      </c>
      <c r="G63" s="145">
        <v>11444</v>
      </c>
      <c r="H63" s="146">
        <v>10894</v>
      </c>
    </row>
    <row r="64" spans="2:8" ht="15" customHeight="1" x14ac:dyDescent="0.2"/>
  </sheetData>
  <sheetProtection algorithmName="SHA-512" hashValue="l8jW8MvXQWg4mL6+kzsnhYiUA3sYSk3Y6wiEZ21apv/gsqJYmeQgL8RJ4Xzmwfovlp4XTwrzZBW5XkA4sWBHGQ==" saltValue="eTdahNyl6ZnpAwE3NPfGcQ==" spinCount="100000" sheet="1" objects="1" scenarios="1"/>
  <mergeCells count="8">
    <mergeCell ref="C61:E61"/>
    <mergeCell ref="C62:E62"/>
    <mergeCell ref="C63:E63"/>
    <mergeCell ref="C55:E55"/>
    <mergeCell ref="C56:E56"/>
    <mergeCell ref="C57:E57"/>
    <mergeCell ref="C58:E58"/>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3" customWidth="1"/>
    <col min="2" max="107" width="2.453125" style="393" customWidth="1"/>
    <col min="108" max="108" width="6.08984375" style="401" customWidth="1"/>
    <col min="109" max="109" width="5.90625" style="400" customWidth="1"/>
    <col min="110" max="110" width="19.08984375" style="393" hidden="1"/>
    <col min="111" max="115" width="12.6328125" style="393" hidden="1"/>
    <col min="116" max="349" width="8.6328125" style="393" hidden="1"/>
    <col min="350" max="355" width="14.90625" style="393" hidden="1"/>
    <col min="356" max="357" width="15.90625" style="393" hidden="1"/>
    <col min="358" max="363" width="16.08984375" style="393" hidden="1"/>
    <col min="364" max="364" width="6.08984375" style="393" hidden="1"/>
    <col min="365" max="365" width="3" style="393" hidden="1"/>
    <col min="366" max="605" width="8.6328125" style="393" hidden="1"/>
    <col min="606" max="611" width="14.90625" style="393" hidden="1"/>
    <col min="612" max="613" width="15.90625" style="393" hidden="1"/>
    <col min="614" max="619" width="16.08984375" style="393" hidden="1"/>
    <col min="620" max="620" width="6.08984375" style="393" hidden="1"/>
    <col min="621" max="621" width="3" style="393" hidden="1"/>
    <col min="622" max="861" width="8.6328125" style="393" hidden="1"/>
    <col min="862" max="867" width="14.90625" style="393" hidden="1"/>
    <col min="868" max="869" width="15.90625" style="393" hidden="1"/>
    <col min="870" max="875" width="16.08984375" style="393" hidden="1"/>
    <col min="876" max="876" width="6.08984375" style="393" hidden="1"/>
    <col min="877" max="877" width="3" style="393" hidden="1"/>
    <col min="878" max="1117" width="8.6328125" style="393" hidden="1"/>
    <col min="1118" max="1123" width="14.90625" style="393" hidden="1"/>
    <col min="1124" max="1125" width="15.90625" style="393" hidden="1"/>
    <col min="1126" max="1131" width="16.08984375" style="393" hidden="1"/>
    <col min="1132" max="1132" width="6.08984375" style="393" hidden="1"/>
    <col min="1133" max="1133" width="3" style="393" hidden="1"/>
    <col min="1134" max="1373" width="8.6328125" style="393" hidden="1"/>
    <col min="1374" max="1379" width="14.90625" style="393" hidden="1"/>
    <col min="1380" max="1381" width="15.90625" style="393" hidden="1"/>
    <col min="1382" max="1387" width="16.08984375" style="393" hidden="1"/>
    <col min="1388" max="1388" width="6.08984375" style="393" hidden="1"/>
    <col min="1389" max="1389" width="3" style="393" hidden="1"/>
    <col min="1390" max="1629" width="8.6328125" style="393" hidden="1"/>
    <col min="1630" max="1635" width="14.90625" style="393" hidden="1"/>
    <col min="1636" max="1637" width="15.90625" style="393" hidden="1"/>
    <col min="1638" max="1643" width="16.08984375" style="393" hidden="1"/>
    <col min="1644" max="1644" width="6.08984375" style="393" hidden="1"/>
    <col min="1645" max="1645" width="3" style="393" hidden="1"/>
    <col min="1646" max="1885" width="8.6328125" style="393" hidden="1"/>
    <col min="1886" max="1891" width="14.90625" style="393" hidden="1"/>
    <col min="1892" max="1893" width="15.90625" style="393" hidden="1"/>
    <col min="1894" max="1899" width="16.08984375" style="393" hidden="1"/>
    <col min="1900" max="1900" width="6.08984375" style="393" hidden="1"/>
    <col min="1901" max="1901" width="3" style="393" hidden="1"/>
    <col min="1902" max="2141" width="8.6328125" style="393" hidden="1"/>
    <col min="2142" max="2147" width="14.90625" style="393" hidden="1"/>
    <col min="2148" max="2149" width="15.90625" style="393" hidden="1"/>
    <col min="2150" max="2155" width="16.08984375" style="393" hidden="1"/>
    <col min="2156" max="2156" width="6.08984375" style="393" hidden="1"/>
    <col min="2157" max="2157" width="3" style="393" hidden="1"/>
    <col min="2158" max="2397" width="8.6328125" style="393" hidden="1"/>
    <col min="2398" max="2403" width="14.90625" style="393" hidden="1"/>
    <col min="2404" max="2405" width="15.90625" style="393" hidden="1"/>
    <col min="2406" max="2411" width="16.08984375" style="393" hidden="1"/>
    <col min="2412" max="2412" width="6.08984375" style="393" hidden="1"/>
    <col min="2413" max="2413" width="3" style="393" hidden="1"/>
    <col min="2414" max="2653" width="8.6328125" style="393" hidden="1"/>
    <col min="2654" max="2659" width="14.90625" style="393" hidden="1"/>
    <col min="2660" max="2661" width="15.90625" style="393" hidden="1"/>
    <col min="2662" max="2667" width="16.08984375" style="393" hidden="1"/>
    <col min="2668" max="2668" width="6.08984375" style="393" hidden="1"/>
    <col min="2669" max="2669" width="3" style="393" hidden="1"/>
    <col min="2670" max="2909" width="8.6328125" style="393" hidden="1"/>
    <col min="2910" max="2915" width="14.90625" style="393" hidden="1"/>
    <col min="2916" max="2917" width="15.90625" style="393" hidden="1"/>
    <col min="2918" max="2923" width="16.08984375" style="393" hidden="1"/>
    <col min="2924" max="2924" width="6.08984375" style="393" hidden="1"/>
    <col min="2925" max="2925" width="3" style="393" hidden="1"/>
    <col min="2926" max="3165" width="8.6328125" style="393" hidden="1"/>
    <col min="3166" max="3171" width="14.90625" style="393" hidden="1"/>
    <col min="3172" max="3173" width="15.90625" style="393" hidden="1"/>
    <col min="3174" max="3179" width="16.08984375" style="393" hidden="1"/>
    <col min="3180" max="3180" width="6.08984375" style="393" hidden="1"/>
    <col min="3181" max="3181" width="3" style="393" hidden="1"/>
    <col min="3182" max="3421" width="8.6328125" style="393" hidden="1"/>
    <col min="3422" max="3427" width="14.90625" style="393" hidden="1"/>
    <col min="3428" max="3429" width="15.90625" style="393" hidden="1"/>
    <col min="3430" max="3435" width="16.08984375" style="393" hidden="1"/>
    <col min="3436" max="3436" width="6.08984375" style="393" hidden="1"/>
    <col min="3437" max="3437" width="3" style="393" hidden="1"/>
    <col min="3438" max="3677" width="8.6328125" style="393" hidden="1"/>
    <col min="3678" max="3683" width="14.90625" style="393" hidden="1"/>
    <col min="3684" max="3685" width="15.90625" style="393" hidden="1"/>
    <col min="3686" max="3691" width="16.08984375" style="393" hidden="1"/>
    <col min="3692" max="3692" width="6.08984375" style="393" hidden="1"/>
    <col min="3693" max="3693" width="3" style="393" hidden="1"/>
    <col min="3694" max="3933" width="8.6328125" style="393" hidden="1"/>
    <col min="3934" max="3939" width="14.90625" style="393" hidden="1"/>
    <col min="3940" max="3941" width="15.90625" style="393" hidden="1"/>
    <col min="3942" max="3947" width="16.08984375" style="393" hidden="1"/>
    <col min="3948" max="3948" width="6.08984375" style="393" hidden="1"/>
    <col min="3949" max="3949" width="3" style="393" hidden="1"/>
    <col min="3950" max="4189" width="8.6328125" style="393" hidden="1"/>
    <col min="4190" max="4195" width="14.90625" style="393" hidden="1"/>
    <col min="4196" max="4197" width="15.90625" style="393" hidden="1"/>
    <col min="4198" max="4203" width="16.08984375" style="393" hidden="1"/>
    <col min="4204" max="4204" width="6.08984375" style="393" hidden="1"/>
    <col min="4205" max="4205" width="3" style="393" hidden="1"/>
    <col min="4206" max="4445" width="8.6328125" style="393" hidden="1"/>
    <col min="4446" max="4451" width="14.90625" style="393" hidden="1"/>
    <col min="4452" max="4453" width="15.90625" style="393" hidden="1"/>
    <col min="4454" max="4459" width="16.08984375" style="393" hidden="1"/>
    <col min="4460" max="4460" width="6.08984375" style="393" hidden="1"/>
    <col min="4461" max="4461" width="3" style="393" hidden="1"/>
    <col min="4462" max="4701" width="8.6328125" style="393" hidden="1"/>
    <col min="4702" max="4707" width="14.90625" style="393" hidden="1"/>
    <col min="4708" max="4709" width="15.90625" style="393" hidden="1"/>
    <col min="4710" max="4715" width="16.08984375" style="393" hidden="1"/>
    <col min="4716" max="4716" width="6.08984375" style="393" hidden="1"/>
    <col min="4717" max="4717" width="3" style="393" hidden="1"/>
    <col min="4718" max="4957" width="8.6328125" style="393" hidden="1"/>
    <col min="4958" max="4963" width="14.90625" style="393" hidden="1"/>
    <col min="4964" max="4965" width="15.90625" style="393" hidden="1"/>
    <col min="4966" max="4971" width="16.08984375" style="393" hidden="1"/>
    <col min="4972" max="4972" width="6.08984375" style="393" hidden="1"/>
    <col min="4973" max="4973" width="3" style="393" hidden="1"/>
    <col min="4974" max="5213" width="8.6328125" style="393" hidden="1"/>
    <col min="5214" max="5219" width="14.90625" style="393" hidden="1"/>
    <col min="5220" max="5221" width="15.90625" style="393" hidden="1"/>
    <col min="5222" max="5227" width="16.08984375" style="393" hidden="1"/>
    <col min="5228" max="5228" width="6.08984375" style="393" hidden="1"/>
    <col min="5229" max="5229" width="3" style="393" hidden="1"/>
    <col min="5230" max="5469" width="8.6328125" style="393" hidden="1"/>
    <col min="5470" max="5475" width="14.90625" style="393" hidden="1"/>
    <col min="5476" max="5477" width="15.90625" style="393" hidden="1"/>
    <col min="5478" max="5483" width="16.08984375" style="393" hidden="1"/>
    <col min="5484" max="5484" width="6.08984375" style="393" hidden="1"/>
    <col min="5485" max="5485" width="3" style="393" hidden="1"/>
    <col min="5486" max="5725" width="8.6328125" style="393" hidden="1"/>
    <col min="5726" max="5731" width="14.90625" style="393" hidden="1"/>
    <col min="5732" max="5733" width="15.90625" style="393" hidden="1"/>
    <col min="5734" max="5739" width="16.08984375" style="393" hidden="1"/>
    <col min="5740" max="5740" width="6.08984375" style="393" hidden="1"/>
    <col min="5741" max="5741" width="3" style="393" hidden="1"/>
    <col min="5742" max="5981" width="8.6328125" style="393" hidden="1"/>
    <col min="5982" max="5987" width="14.90625" style="393" hidden="1"/>
    <col min="5988" max="5989" width="15.90625" style="393" hidden="1"/>
    <col min="5990" max="5995" width="16.08984375" style="393" hidden="1"/>
    <col min="5996" max="5996" width="6.08984375" style="393" hidden="1"/>
    <col min="5997" max="5997" width="3" style="393" hidden="1"/>
    <col min="5998" max="6237" width="8.6328125" style="393" hidden="1"/>
    <col min="6238" max="6243" width="14.90625" style="393" hidden="1"/>
    <col min="6244" max="6245" width="15.90625" style="393" hidden="1"/>
    <col min="6246" max="6251" width="16.08984375" style="393" hidden="1"/>
    <col min="6252" max="6252" width="6.08984375" style="393" hidden="1"/>
    <col min="6253" max="6253" width="3" style="393" hidden="1"/>
    <col min="6254" max="6493" width="8.6328125" style="393" hidden="1"/>
    <col min="6494" max="6499" width="14.90625" style="393" hidden="1"/>
    <col min="6500" max="6501" width="15.90625" style="393" hidden="1"/>
    <col min="6502" max="6507" width="16.08984375" style="393" hidden="1"/>
    <col min="6508" max="6508" width="6.08984375" style="393" hidden="1"/>
    <col min="6509" max="6509" width="3" style="393" hidden="1"/>
    <col min="6510" max="6749" width="8.6328125" style="393" hidden="1"/>
    <col min="6750" max="6755" width="14.90625" style="393" hidden="1"/>
    <col min="6756" max="6757" width="15.90625" style="393" hidden="1"/>
    <col min="6758" max="6763" width="16.08984375" style="393" hidden="1"/>
    <col min="6764" max="6764" width="6.08984375" style="393" hidden="1"/>
    <col min="6765" max="6765" width="3" style="393" hidden="1"/>
    <col min="6766" max="7005" width="8.6328125" style="393" hidden="1"/>
    <col min="7006" max="7011" width="14.90625" style="393" hidden="1"/>
    <col min="7012" max="7013" width="15.90625" style="393" hidden="1"/>
    <col min="7014" max="7019" width="16.08984375" style="393" hidden="1"/>
    <col min="7020" max="7020" width="6.08984375" style="393" hidden="1"/>
    <col min="7021" max="7021" width="3" style="393" hidden="1"/>
    <col min="7022" max="7261" width="8.6328125" style="393" hidden="1"/>
    <col min="7262" max="7267" width="14.90625" style="393" hidden="1"/>
    <col min="7268" max="7269" width="15.90625" style="393" hidden="1"/>
    <col min="7270" max="7275" width="16.08984375" style="393" hidden="1"/>
    <col min="7276" max="7276" width="6.08984375" style="393" hidden="1"/>
    <col min="7277" max="7277" width="3" style="393" hidden="1"/>
    <col min="7278" max="7517" width="8.6328125" style="393" hidden="1"/>
    <col min="7518" max="7523" width="14.90625" style="393" hidden="1"/>
    <col min="7524" max="7525" width="15.90625" style="393" hidden="1"/>
    <col min="7526" max="7531" width="16.08984375" style="393" hidden="1"/>
    <col min="7532" max="7532" width="6.08984375" style="393" hidden="1"/>
    <col min="7533" max="7533" width="3" style="393" hidden="1"/>
    <col min="7534" max="7773" width="8.6328125" style="393" hidden="1"/>
    <col min="7774" max="7779" width="14.90625" style="393" hidden="1"/>
    <col min="7780" max="7781" width="15.90625" style="393" hidden="1"/>
    <col min="7782" max="7787" width="16.08984375" style="393" hidden="1"/>
    <col min="7788" max="7788" width="6.08984375" style="393" hidden="1"/>
    <col min="7789" max="7789" width="3" style="393" hidden="1"/>
    <col min="7790" max="8029" width="8.6328125" style="393" hidden="1"/>
    <col min="8030" max="8035" width="14.90625" style="393" hidden="1"/>
    <col min="8036" max="8037" width="15.90625" style="393" hidden="1"/>
    <col min="8038" max="8043" width="16.08984375" style="393" hidden="1"/>
    <col min="8044" max="8044" width="6.08984375" style="393" hidden="1"/>
    <col min="8045" max="8045" width="3" style="393" hidden="1"/>
    <col min="8046" max="8285" width="8.6328125" style="393" hidden="1"/>
    <col min="8286" max="8291" width="14.90625" style="393" hidden="1"/>
    <col min="8292" max="8293" width="15.90625" style="393" hidden="1"/>
    <col min="8294" max="8299" width="16.08984375" style="393" hidden="1"/>
    <col min="8300" max="8300" width="6.08984375" style="393" hidden="1"/>
    <col min="8301" max="8301" width="3" style="393" hidden="1"/>
    <col min="8302" max="8541" width="8.6328125" style="393" hidden="1"/>
    <col min="8542" max="8547" width="14.90625" style="393" hidden="1"/>
    <col min="8548" max="8549" width="15.90625" style="393" hidden="1"/>
    <col min="8550" max="8555" width="16.08984375" style="393" hidden="1"/>
    <col min="8556" max="8556" width="6.08984375" style="393" hidden="1"/>
    <col min="8557" max="8557" width="3" style="393" hidden="1"/>
    <col min="8558" max="8797" width="8.6328125" style="393" hidden="1"/>
    <col min="8798" max="8803" width="14.90625" style="393" hidden="1"/>
    <col min="8804" max="8805" width="15.90625" style="393" hidden="1"/>
    <col min="8806" max="8811" width="16.08984375" style="393" hidden="1"/>
    <col min="8812" max="8812" width="6.08984375" style="393" hidden="1"/>
    <col min="8813" max="8813" width="3" style="393" hidden="1"/>
    <col min="8814" max="9053" width="8.6328125" style="393" hidden="1"/>
    <col min="9054" max="9059" width="14.90625" style="393" hidden="1"/>
    <col min="9060" max="9061" width="15.90625" style="393" hidden="1"/>
    <col min="9062" max="9067" width="16.08984375" style="393" hidden="1"/>
    <col min="9068" max="9068" width="6.08984375" style="393" hidden="1"/>
    <col min="9069" max="9069" width="3" style="393" hidden="1"/>
    <col min="9070" max="9309" width="8.6328125" style="393" hidden="1"/>
    <col min="9310" max="9315" width="14.90625" style="393" hidden="1"/>
    <col min="9316" max="9317" width="15.90625" style="393" hidden="1"/>
    <col min="9318" max="9323" width="16.08984375" style="393" hidden="1"/>
    <col min="9324" max="9324" width="6.08984375" style="393" hidden="1"/>
    <col min="9325" max="9325" width="3" style="393" hidden="1"/>
    <col min="9326" max="9565" width="8.6328125" style="393" hidden="1"/>
    <col min="9566" max="9571" width="14.90625" style="393" hidden="1"/>
    <col min="9572" max="9573" width="15.90625" style="393" hidden="1"/>
    <col min="9574" max="9579" width="16.08984375" style="393" hidden="1"/>
    <col min="9580" max="9580" width="6.08984375" style="393" hidden="1"/>
    <col min="9581" max="9581" width="3" style="393" hidden="1"/>
    <col min="9582" max="9821" width="8.6328125" style="393" hidden="1"/>
    <col min="9822" max="9827" width="14.90625" style="393" hidden="1"/>
    <col min="9828" max="9829" width="15.90625" style="393" hidden="1"/>
    <col min="9830" max="9835" width="16.08984375" style="393" hidden="1"/>
    <col min="9836" max="9836" width="6.08984375" style="393" hidden="1"/>
    <col min="9837" max="9837" width="3" style="393" hidden="1"/>
    <col min="9838" max="10077" width="8.6328125" style="393" hidden="1"/>
    <col min="10078" max="10083" width="14.90625" style="393" hidden="1"/>
    <col min="10084" max="10085" width="15.90625" style="393" hidden="1"/>
    <col min="10086" max="10091" width="16.08984375" style="393" hidden="1"/>
    <col min="10092" max="10092" width="6.08984375" style="393" hidden="1"/>
    <col min="10093" max="10093" width="3" style="393" hidden="1"/>
    <col min="10094" max="10333" width="8.6328125" style="393" hidden="1"/>
    <col min="10334" max="10339" width="14.90625" style="393" hidden="1"/>
    <col min="10340" max="10341" width="15.90625" style="393" hidden="1"/>
    <col min="10342" max="10347" width="16.08984375" style="393" hidden="1"/>
    <col min="10348" max="10348" width="6.08984375" style="393" hidden="1"/>
    <col min="10349" max="10349" width="3" style="393" hidden="1"/>
    <col min="10350" max="10589" width="8.6328125" style="393" hidden="1"/>
    <col min="10590" max="10595" width="14.90625" style="393" hidden="1"/>
    <col min="10596" max="10597" width="15.90625" style="393" hidden="1"/>
    <col min="10598" max="10603" width="16.08984375" style="393" hidden="1"/>
    <col min="10604" max="10604" width="6.08984375" style="393" hidden="1"/>
    <col min="10605" max="10605" width="3" style="393" hidden="1"/>
    <col min="10606" max="10845" width="8.6328125" style="393" hidden="1"/>
    <col min="10846" max="10851" width="14.90625" style="393" hidden="1"/>
    <col min="10852" max="10853" width="15.90625" style="393" hidden="1"/>
    <col min="10854" max="10859" width="16.08984375" style="393" hidden="1"/>
    <col min="10860" max="10860" width="6.08984375" style="393" hidden="1"/>
    <col min="10861" max="10861" width="3" style="393" hidden="1"/>
    <col min="10862" max="11101" width="8.6328125" style="393" hidden="1"/>
    <col min="11102" max="11107" width="14.90625" style="393" hidden="1"/>
    <col min="11108" max="11109" width="15.90625" style="393" hidden="1"/>
    <col min="11110" max="11115" width="16.08984375" style="393" hidden="1"/>
    <col min="11116" max="11116" width="6.08984375" style="393" hidden="1"/>
    <col min="11117" max="11117" width="3" style="393" hidden="1"/>
    <col min="11118" max="11357" width="8.6328125" style="393" hidden="1"/>
    <col min="11358" max="11363" width="14.90625" style="393" hidden="1"/>
    <col min="11364" max="11365" width="15.90625" style="393" hidden="1"/>
    <col min="11366" max="11371" width="16.08984375" style="393" hidden="1"/>
    <col min="11372" max="11372" width="6.08984375" style="393" hidden="1"/>
    <col min="11373" max="11373" width="3" style="393" hidden="1"/>
    <col min="11374" max="11613" width="8.6328125" style="393" hidden="1"/>
    <col min="11614" max="11619" width="14.90625" style="393" hidden="1"/>
    <col min="11620" max="11621" width="15.90625" style="393" hidden="1"/>
    <col min="11622" max="11627" width="16.08984375" style="393" hidden="1"/>
    <col min="11628" max="11628" width="6.08984375" style="393" hidden="1"/>
    <col min="11629" max="11629" width="3" style="393" hidden="1"/>
    <col min="11630" max="11869" width="8.6328125" style="393" hidden="1"/>
    <col min="11870" max="11875" width="14.90625" style="393" hidden="1"/>
    <col min="11876" max="11877" width="15.90625" style="393" hidden="1"/>
    <col min="11878" max="11883" width="16.08984375" style="393" hidden="1"/>
    <col min="11884" max="11884" width="6.08984375" style="393" hidden="1"/>
    <col min="11885" max="11885" width="3" style="393" hidden="1"/>
    <col min="11886" max="12125" width="8.6328125" style="393" hidden="1"/>
    <col min="12126" max="12131" width="14.90625" style="393" hidden="1"/>
    <col min="12132" max="12133" width="15.90625" style="393" hidden="1"/>
    <col min="12134" max="12139" width="16.08984375" style="393" hidden="1"/>
    <col min="12140" max="12140" width="6.08984375" style="393" hidden="1"/>
    <col min="12141" max="12141" width="3" style="393" hidden="1"/>
    <col min="12142" max="12381" width="8.6328125" style="393" hidden="1"/>
    <col min="12382" max="12387" width="14.90625" style="393" hidden="1"/>
    <col min="12388" max="12389" width="15.90625" style="393" hidden="1"/>
    <col min="12390" max="12395" width="16.08984375" style="393" hidden="1"/>
    <col min="12396" max="12396" width="6.08984375" style="393" hidden="1"/>
    <col min="12397" max="12397" width="3" style="393" hidden="1"/>
    <col min="12398" max="12637" width="8.6328125" style="393" hidden="1"/>
    <col min="12638" max="12643" width="14.90625" style="393" hidden="1"/>
    <col min="12644" max="12645" width="15.90625" style="393" hidden="1"/>
    <col min="12646" max="12651" width="16.08984375" style="393" hidden="1"/>
    <col min="12652" max="12652" width="6.08984375" style="393" hidden="1"/>
    <col min="12653" max="12653" width="3" style="393" hidden="1"/>
    <col min="12654" max="12893" width="8.6328125" style="393" hidden="1"/>
    <col min="12894" max="12899" width="14.90625" style="393" hidden="1"/>
    <col min="12900" max="12901" width="15.90625" style="393" hidden="1"/>
    <col min="12902" max="12907" width="16.08984375" style="393" hidden="1"/>
    <col min="12908" max="12908" width="6.08984375" style="393" hidden="1"/>
    <col min="12909" max="12909" width="3" style="393" hidden="1"/>
    <col min="12910" max="13149" width="8.6328125" style="393" hidden="1"/>
    <col min="13150" max="13155" width="14.90625" style="393" hidden="1"/>
    <col min="13156" max="13157" width="15.90625" style="393" hidden="1"/>
    <col min="13158" max="13163" width="16.08984375" style="393" hidden="1"/>
    <col min="13164" max="13164" width="6.08984375" style="393" hidden="1"/>
    <col min="13165" max="13165" width="3" style="393" hidden="1"/>
    <col min="13166" max="13405" width="8.6328125" style="393" hidden="1"/>
    <col min="13406" max="13411" width="14.90625" style="393" hidden="1"/>
    <col min="13412" max="13413" width="15.90625" style="393" hidden="1"/>
    <col min="13414" max="13419" width="16.08984375" style="393" hidden="1"/>
    <col min="13420" max="13420" width="6.08984375" style="393" hidden="1"/>
    <col min="13421" max="13421" width="3" style="393" hidden="1"/>
    <col min="13422" max="13661" width="8.6328125" style="393" hidden="1"/>
    <col min="13662" max="13667" width="14.90625" style="393" hidden="1"/>
    <col min="13668" max="13669" width="15.90625" style="393" hidden="1"/>
    <col min="13670" max="13675" width="16.08984375" style="393" hidden="1"/>
    <col min="13676" max="13676" width="6.08984375" style="393" hidden="1"/>
    <col min="13677" max="13677" width="3" style="393" hidden="1"/>
    <col min="13678" max="13917" width="8.6328125" style="393" hidden="1"/>
    <col min="13918" max="13923" width="14.90625" style="393" hidden="1"/>
    <col min="13924" max="13925" width="15.90625" style="393" hidden="1"/>
    <col min="13926" max="13931" width="16.08984375" style="393" hidden="1"/>
    <col min="13932" max="13932" width="6.08984375" style="393" hidden="1"/>
    <col min="13933" max="13933" width="3" style="393" hidden="1"/>
    <col min="13934" max="14173" width="8.6328125" style="393" hidden="1"/>
    <col min="14174" max="14179" width="14.90625" style="393" hidden="1"/>
    <col min="14180" max="14181" width="15.90625" style="393" hidden="1"/>
    <col min="14182" max="14187" width="16.08984375" style="393" hidden="1"/>
    <col min="14188" max="14188" width="6.08984375" style="393" hidden="1"/>
    <col min="14189" max="14189" width="3" style="393" hidden="1"/>
    <col min="14190" max="14429" width="8.6328125" style="393" hidden="1"/>
    <col min="14430" max="14435" width="14.90625" style="393" hidden="1"/>
    <col min="14436" max="14437" width="15.90625" style="393" hidden="1"/>
    <col min="14438" max="14443" width="16.08984375" style="393" hidden="1"/>
    <col min="14444" max="14444" width="6.08984375" style="393" hidden="1"/>
    <col min="14445" max="14445" width="3" style="393" hidden="1"/>
    <col min="14446" max="14685" width="8.6328125" style="393" hidden="1"/>
    <col min="14686" max="14691" width="14.90625" style="393" hidden="1"/>
    <col min="14692" max="14693" width="15.90625" style="393" hidden="1"/>
    <col min="14694" max="14699" width="16.08984375" style="393" hidden="1"/>
    <col min="14700" max="14700" width="6.08984375" style="393" hidden="1"/>
    <col min="14701" max="14701" width="3" style="393" hidden="1"/>
    <col min="14702" max="14941" width="8.6328125" style="393" hidden="1"/>
    <col min="14942" max="14947" width="14.90625" style="393" hidden="1"/>
    <col min="14948" max="14949" width="15.90625" style="393" hidden="1"/>
    <col min="14950" max="14955" width="16.08984375" style="393" hidden="1"/>
    <col min="14956" max="14956" width="6.08984375" style="393" hidden="1"/>
    <col min="14957" max="14957" width="3" style="393" hidden="1"/>
    <col min="14958" max="15197" width="8.6328125" style="393" hidden="1"/>
    <col min="15198" max="15203" width="14.90625" style="393" hidden="1"/>
    <col min="15204" max="15205" width="15.90625" style="393" hidden="1"/>
    <col min="15206" max="15211" width="16.08984375" style="393" hidden="1"/>
    <col min="15212" max="15212" width="6.08984375" style="393" hidden="1"/>
    <col min="15213" max="15213" width="3" style="393" hidden="1"/>
    <col min="15214" max="15453" width="8.6328125" style="393" hidden="1"/>
    <col min="15454" max="15459" width="14.90625" style="393" hidden="1"/>
    <col min="15460" max="15461" width="15.90625" style="393" hidden="1"/>
    <col min="15462" max="15467" width="16.08984375" style="393" hidden="1"/>
    <col min="15468" max="15468" width="6.08984375" style="393" hidden="1"/>
    <col min="15469" max="15469" width="3" style="393" hidden="1"/>
    <col min="15470" max="15709" width="8.6328125" style="393" hidden="1"/>
    <col min="15710" max="15715" width="14.90625" style="393" hidden="1"/>
    <col min="15716" max="15717" width="15.90625" style="393" hidden="1"/>
    <col min="15718" max="15723" width="16.08984375" style="393" hidden="1"/>
    <col min="15724" max="15724" width="6.08984375" style="393" hidden="1"/>
    <col min="15725" max="15725" width="3" style="393" hidden="1"/>
    <col min="15726" max="15965" width="8.6328125" style="393" hidden="1"/>
    <col min="15966" max="15971" width="14.90625" style="393" hidden="1"/>
    <col min="15972" max="15973" width="15.90625" style="393" hidden="1"/>
    <col min="15974" max="15979" width="16.08984375" style="393" hidden="1"/>
    <col min="15980" max="15980" width="6.08984375" style="393" hidden="1"/>
    <col min="15981" max="15981" width="3" style="393" hidden="1"/>
    <col min="15982" max="16221" width="8.6328125" style="393" hidden="1"/>
    <col min="16222" max="16227" width="14.90625" style="393" hidden="1"/>
    <col min="16228" max="16229" width="15.90625" style="393" hidden="1"/>
    <col min="16230" max="16235" width="16.08984375" style="393" hidden="1"/>
    <col min="16236" max="16236" width="6.08984375" style="393" hidden="1"/>
    <col min="16237" max="16237" width="3" style="393" hidden="1"/>
    <col min="16238" max="16384" width="8.6328125" style="393" hidden="1"/>
  </cols>
  <sheetData>
    <row r="1" spans="1:143" ht="42.75" customHeight="1" x14ac:dyDescent="0.2">
      <c r="A1" s="391"/>
      <c r="B1" s="392"/>
      <c r="DD1" s="393"/>
      <c r="DE1" s="393"/>
    </row>
    <row r="2" spans="1:143" ht="25.5" customHeight="1" x14ac:dyDescent="0.2">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93"/>
      <c r="DE2" s="393"/>
    </row>
    <row r="3" spans="1:143" ht="25.5" customHeight="1" x14ac:dyDescent="0.2">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93"/>
      <c r="DE3" s="393"/>
    </row>
    <row r="4" spans="1:143" s="295" customFormat="1" ht="13" x14ac:dyDescent="0.2">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296"/>
      <c r="DG4" s="296"/>
      <c r="DH4" s="296"/>
      <c r="DI4" s="296"/>
      <c r="DJ4" s="296"/>
      <c r="DK4" s="296"/>
      <c r="DL4" s="296"/>
      <c r="DM4" s="296"/>
      <c r="DN4" s="296"/>
      <c r="DO4" s="296"/>
      <c r="DP4" s="296"/>
      <c r="DQ4" s="296"/>
      <c r="DR4" s="296"/>
      <c r="DS4" s="296"/>
      <c r="DT4" s="296"/>
      <c r="DU4" s="296"/>
      <c r="DV4" s="296"/>
      <c r="DW4" s="296"/>
    </row>
    <row r="5" spans="1:143" s="295" customFormat="1" ht="13"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296"/>
      <c r="DG5" s="296"/>
      <c r="DH5" s="296"/>
      <c r="DI5" s="296"/>
      <c r="DJ5" s="296"/>
      <c r="DK5" s="296"/>
      <c r="DL5" s="296"/>
      <c r="DM5" s="296"/>
      <c r="DN5" s="296"/>
      <c r="DO5" s="296"/>
      <c r="DP5" s="296"/>
      <c r="DQ5" s="296"/>
      <c r="DR5" s="296"/>
      <c r="DS5" s="296"/>
      <c r="DT5" s="296"/>
      <c r="DU5" s="296"/>
      <c r="DV5" s="296"/>
      <c r="DW5" s="296"/>
    </row>
    <row r="6" spans="1:143" s="295" customFormat="1" ht="13" x14ac:dyDescent="0.2">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296"/>
      <c r="DG6" s="296"/>
      <c r="DH6" s="296"/>
      <c r="DI6" s="296"/>
      <c r="DJ6" s="296"/>
      <c r="DK6" s="296"/>
      <c r="DL6" s="296"/>
      <c r="DM6" s="296"/>
      <c r="DN6" s="296"/>
      <c r="DO6" s="296"/>
      <c r="DP6" s="296"/>
      <c r="DQ6" s="296"/>
      <c r="DR6" s="296"/>
      <c r="DS6" s="296"/>
      <c r="DT6" s="296"/>
      <c r="DU6" s="296"/>
      <c r="DV6" s="296"/>
      <c r="DW6" s="296"/>
    </row>
    <row r="7" spans="1:143" s="295" customFormat="1" ht="13" x14ac:dyDescent="0.2">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296"/>
      <c r="DG7" s="296"/>
      <c r="DH7" s="296"/>
      <c r="DI7" s="296"/>
      <c r="DJ7" s="296"/>
      <c r="DK7" s="296"/>
      <c r="DL7" s="296"/>
      <c r="DM7" s="296"/>
      <c r="DN7" s="296"/>
      <c r="DO7" s="296"/>
      <c r="DP7" s="296"/>
      <c r="DQ7" s="296"/>
      <c r="DR7" s="296"/>
      <c r="DS7" s="296"/>
      <c r="DT7" s="296"/>
      <c r="DU7" s="296"/>
      <c r="DV7" s="296"/>
      <c r="DW7" s="296"/>
    </row>
    <row r="8" spans="1:143" s="295" customFormat="1" ht="13" x14ac:dyDescent="0.2">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296"/>
      <c r="DG8" s="296"/>
      <c r="DH8" s="296"/>
      <c r="DI8" s="296"/>
      <c r="DJ8" s="296"/>
      <c r="DK8" s="296"/>
      <c r="DL8" s="296"/>
      <c r="DM8" s="296"/>
      <c r="DN8" s="296"/>
      <c r="DO8" s="296"/>
      <c r="DP8" s="296"/>
      <c r="DQ8" s="296"/>
      <c r="DR8" s="296"/>
      <c r="DS8" s="296"/>
      <c r="DT8" s="296"/>
      <c r="DU8" s="296"/>
      <c r="DV8" s="296"/>
      <c r="DW8" s="296"/>
    </row>
    <row r="9" spans="1:143" s="295" customFormat="1" ht="13" x14ac:dyDescent="0.2">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296"/>
      <c r="DG9" s="296"/>
      <c r="DH9" s="296"/>
      <c r="DI9" s="296"/>
      <c r="DJ9" s="296"/>
      <c r="DK9" s="296"/>
      <c r="DL9" s="296"/>
      <c r="DM9" s="296"/>
      <c r="DN9" s="296"/>
      <c r="DO9" s="296"/>
      <c r="DP9" s="296"/>
      <c r="DQ9" s="296"/>
      <c r="DR9" s="296"/>
      <c r="DS9" s="296"/>
      <c r="DT9" s="296"/>
      <c r="DU9" s="296"/>
      <c r="DV9" s="296"/>
      <c r="DW9" s="296"/>
    </row>
    <row r="10" spans="1:143" s="295" customFormat="1" ht="13" x14ac:dyDescent="0.2">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296"/>
      <c r="DG10" s="296"/>
      <c r="DH10" s="296"/>
      <c r="DI10" s="296"/>
      <c r="DJ10" s="296"/>
      <c r="DK10" s="296"/>
      <c r="DL10" s="296"/>
      <c r="DM10" s="296"/>
      <c r="DN10" s="296"/>
      <c r="DO10" s="296"/>
      <c r="DP10" s="296"/>
      <c r="DQ10" s="296"/>
      <c r="DR10" s="296"/>
      <c r="DS10" s="296"/>
      <c r="DT10" s="296"/>
      <c r="DU10" s="296"/>
      <c r="DV10" s="296"/>
      <c r="DW10" s="296"/>
      <c r="EM10" s="295" t="s">
        <v>626</v>
      </c>
    </row>
    <row r="11" spans="1:143" s="295" customFormat="1" ht="13" x14ac:dyDescent="0.2">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296"/>
      <c r="DG11" s="296"/>
      <c r="DH11" s="296"/>
      <c r="DI11" s="296"/>
      <c r="DJ11" s="296"/>
      <c r="DK11" s="296"/>
      <c r="DL11" s="296"/>
      <c r="DM11" s="296"/>
      <c r="DN11" s="296"/>
      <c r="DO11" s="296"/>
      <c r="DP11" s="296"/>
      <c r="DQ11" s="296"/>
      <c r="DR11" s="296"/>
      <c r="DS11" s="296"/>
      <c r="DT11" s="296"/>
      <c r="DU11" s="296"/>
      <c r="DV11" s="296"/>
      <c r="DW11" s="296"/>
    </row>
    <row r="12" spans="1:143" s="295" customFormat="1" ht="13" x14ac:dyDescent="0.2">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296"/>
      <c r="DG12" s="296"/>
      <c r="DH12" s="296"/>
      <c r="DI12" s="296"/>
      <c r="DJ12" s="296"/>
      <c r="DK12" s="296"/>
      <c r="DL12" s="296"/>
      <c r="DM12" s="296"/>
      <c r="DN12" s="296"/>
      <c r="DO12" s="296"/>
      <c r="DP12" s="296"/>
      <c r="DQ12" s="296"/>
      <c r="DR12" s="296"/>
      <c r="DS12" s="296"/>
      <c r="DT12" s="296"/>
      <c r="DU12" s="296"/>
      <c r="DV12" s="296"/>
      <c r="DW12" s="296"/>
      <c r="EM12" s="295" t="s">
        <v>626</v>
      </c>
    </row>
    <row r="13" spans="1:143" s="295" customFormat="1" ht="13" x14ac:dyDescent="0.2">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296"/>
      <c r="DG13" s="296"/>
      <c r="DH13" s="296"/>
      <c r="DI13" s="296"/>
      <c r="DJ13" s="296"/>
      <c r="DK13" s="296"/>
      <c r="DL13" s="296"/>
      <c r="DM13" s="296"/>
      <c r="DN13" s="296"/>
      <c r="DO13" s="296"/>
      <c r="DP13" s="296"/>
      <c r="DQ13" s="296"/>
      <c r="DR13" s="296"/>
      <c r="DS13" s="296"/>
      <c r="DT13" s="296"/>
      <c r="DU13" s="296"/>
      <c r="DV13" s="296"/>
      <c r="DW13" s="296"/>
    </row>
    <row r="14" spans="1:143" s="295" customFormat="1" ht="13" x14ac:dyDescent="0.2">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296"/>
      <c r="DG14" s="296"/>
      <c r="DH14" s="296"/>
      <c r="DI14" s="296"/>
      <c r="DJ14" s="296"/>
      <c r="DK14" s="296"/>
      <c r="DL14" s="296"/>
      <c r="DM14" s="296"/>
      <c r="DN14" s="296"/>
      <c r="DO14" s="296"/>
      <c r="DP14" s="296"/>
      <c r="DQ14" s="296"/>
      <c r="DR14" s="296"/>
      <c r="DS14" s="296"/>
      <c r="DT14" s="296"/>
      <c r="DU14" s="296"/>
      <c r="DV14" s="296"/>
      <c r="DW14" s="296"/>
    </row>
    <row r="15" spans="1:143" s="295" customFormat="1" ht="13" x14ac:dyDescent="0.2">
      <c r="A15" s="393"/>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296"/>
      <c r="DG15" s="296"/>
      <c r="DH15" s="296"/>
      <c r="DI15" s="296"/>
      <c r="DJ15" s="296"/>
      <c r="DK15" s="296"/>
      <c r="DL15" s="296"/>
      <c r="DM15" s="296"/>
      <c r="DN15" s="296"/>
      <c r="DO15" s="296"/>
      <c r="DP15" s="296"/>
      <c r="DQ15" s="296"/>
      <c r="DR15" s="296"/>
      <c r="DS15" s="296"/>
      <c r="DT15" s="296"/>
      <c r="DU15" s="296"/>
      <c r="DV15" s="296"/>
      <c r="DW15" s="296"/>
    </row>
    <row r="16" spans="1:143" s="295" customFormat="1" ht="13" x14ac:dyDescent="0.2">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296"/>
      <c r="DG16" s="296"/>
      <c r="DH16" s="296"/>
      <c r="DI16" s="296"/>
      <c r="DJ16" s="296"/>
      <c r="DK16" s="296"/>
      <c r="DL16" s="296"/>
      <c r="DM16" s="296"/>
      <c r="DN16" s="296"/>
      <c r="DO16" s="296"/>
      <c r="DP16" s="296"/>
      <c r="DQ16" s="296"/>
      <c r="DR16" s="296"/>
      <c r="DS16" s="296"/>
      <c r="DT16" s="296"/>
      <c r="DU16" s="296"/>
      <c r="DV16" s="296"/>
      <c r="DW16" s="296"/>
    </row>
    <row r="17" spans="1:351" s="295" customFormat="1" ht="13" x14ac:dyDescent="0.2">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296"/>
      <c r="DG17" s="296"/>
      <c r="DH17" s="296"/>
      <c r="DI17" s="296"/>
      <c r="DJ17" s="296"/>
      <c r="DK17" s="296"/>
      <c r="DL17" s="296"/>
      <c r="DM17" s="296"/>
      <c r="DN17" s="296"/>
      <c r="DO17" s="296"/>
      <c r="DP17" s="296"/>
      <c r="DQ17" s="296"/>
      <c r="DR17" s="296"/>
      <c r="DS17" s="296"/>
      <c r="DT17" s="296"/>
      <c r="DU17" s="296"/>
      <c r="DV17" s="296"/>
      <c r="DW17" s="296"/>
    </row>
    <row r="18" spans="1:351" s="295" customFormat="1" ht="13" x14ac:dyDescent="0.2">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296"/>
      <c r="DG18" s="296"/>
      <c r="DH18" s="296"/>
      <c r="DI18" s="296"/>
      <c r="DJ18" s="296"/>
      <c r="DK18" s="296"/>
      <c r="DL18" s="296"/>
      <c r="DM18" s="296"/>
      <c r="DN18" s="296"/>
      <c r="DO18" s="296"/>
      <c r="DP18" s="296"/>
      <c r="DQ18" s="296"/>
      <c r="DR18" s="296"/>
      <c r="DS18" s="296"/>
      <c r="DT18" s="296"/>
      <c r="DU18" s="296"/>
      <c r="DV18" s="296"/>
      <c r="DW18" s="296"/>
    </row>
    <row r="19" spans="1:351" ht="13" x14ac:dyDescent="0.2">
      <c r="DD19" s="393"/>
      <c r="DE19" s="393"/>
    </row>
    <row r="20" spans="1:351" ht="13" x14ac:dyDescent="0.2">
      <c r="DD20" s="393"/>
      <c r="DE20" s="393"/>
    </row>
    <row r="21" spans="1:351" ht="16.5" x14ac:dyDescent="0.2">
      <c r="B21" s="395"/>
      <c r="C21" s="396"/>
      <c r="D21" s="396"/>
      <c r="E21" s="396"/>
      <c r="F21" s="396"/>
      <c r="G21" s="396"/>
      <c r="H21" s="396"/>
      <c r="I21" s="396"/>
      <c r="J21" s="396"/>
      <c r="K21" s="396"/>
      <c r="L21" s="396"/>
      <c r="M21" s="396"/>
      <c r="N21" s="397"/>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7"/>
      <c r="AU21" s="396"/>
      <c r="AV21" s="396"/>
      <c r="AW21" s="396"/>
      <c r="AX21" s="396"/>
      <c r="AY21" s="396"/>
      <c r="AZ21" s="396"/>
      <c r="BA21" s="396"/>
      <c r="BB21" s="396"/>
      <c r="BC21" s="396"/>
      <c r="BD21" s="396"/>
      <c r="BE21" s="396"/>
      <c r="BF21" s="397"/>
      <c r="BG21" s="396"/>
      <c r="BH21" s="396"/>
      <c r="BI21" s="396"/>
      <c r="BJ21" s="396"/>
      <c r="BK21" s="396"/>
      <c r="BL21" s="396"/>
      <c r="BM21" s="396"/>
      <c r="BN21" s="396"/>
      <c r="BO21" s="396"/>
      <c r="BP21" s="396"/>
      <c r="BQ21" s="396"/>
      <c r="BR21" s="397"/>
      <c r="BS21" s="396"/>
      <c r="BT21" s="396"/>
      <c r="BU21" s="396"/>
      <c r="BV21" s="396"/>
      <c r="BW21" s="396"/>
      <c r="BX21" s="396"/>
      <c r="BY21" s="396"/>
      <c r="BZ21" s="396"/>
      <c r="CA21" s="396"/>
      <c r="CB21" s="396"/>
      <c r="CC21" s="396"/>
      <c r="CD21" s="397"/>
      <c r="CE21" s="396"/>
      <c r="CF21" s="396"/>
      <c r="CG21" s="396"/>
      <c r="CH21" s="396"/>
      <c r="CI21" s="396"/>
      <c r="CJ21" s="396"/>
      <c r="CK21" s="396"/>
      <c r="CL21" s="396"/>
      <c r="CM21" s="396"/>
      <c r="CN21" s="396"/>
      <c r="CO21" s="396"/>
      <c r="CP21" s="397"/>
      <c r="CQ21" s="396"/>
      <c r="CR21" s="396"/>
      <c r="CS21" s="396"/>
      <c r="CT21" s="396"/>
      <c r="CU21" s="396"/>
      <c r="CV21" s="396"/>
      <c r="CW21" s="396"/>
      <c r="CX21" s="396"/>
      <c r="CY21" s="396"/>
      <c r="CZ21" s="396"/>
      <c r="DA21" s="396"/>
      <c r="DB21" s="397"/>
      <c r="DC21" s="396"/>
      <c r="DD21" s="398"/>
      <c r="DE21" s="393"/>
      <c r="MM21" s="399"/>
    </row>
    <row r="22" spans="1:351" ht="16.5" x14ac:dyDescent="0.2">
      <c r="B22" s="400"/>
      <c r="MM22" s="399"/>
    </row>
    <row r="23" spans="1:351" ht="13" x14ac:dyDescent="0.2">
      <c r="B23" s="400"/>
    </row>
    <row r="24" spans="1:351" ht="13" x14ac:dyDescent="0.2">
      <c r="B24" s="400"/>
    </row>
    <row r="25" spans="1:351" ht="13" x14ac:dyDescent="0.2">
      <c r="B25" s="400"/>
    </row>
    <row r="26" spans="1:351" ht="13" x14ac:dyDescent="0.2">
      <c r="B26" s="400"/>
    </row>
    <row r="27" spans="1:351" ht="13" x14ac:dyDescent="0.2">
      <c r="B27" s="400"/>
    </row>
    <row r="28" spans="1:351" ht="13" x14ac:dyDescent="0.2">
      <c r="B28" s="400"/>
    </row>
    <row r="29" spans="1:351" ht="13" x14ac:dyDescent="0.2">
      <c r="B29" s="400"/>
    </row>
    <row r="30" spans="1:351" ht="13" x14ac:dyDescent="0.2">
      <c r="B30" s="400"/>
    </row>
    <row r="31" spans="1:351" ht="13" x14ac:dyDescent="0.2">
      <c r="B31" s="400"/>
    </row>
    <row r="32" spans="1:351" ht="13" x14ac:dyDescent="0.2">
      <c r="B32" s="400"/>
    </row>
    <row r="33" spans="2:109" ht="13" x14ac:dyDescent="0.2">
      <c r="B33" s="400"/>
    </row>
    <row r="34" spans="2:109" ht="13" x14ac:dyDescent="0.2">
      <c r="B34" s="400"/>
    </row>
    <row r="35" spans="2:109" ht="13" x14ac:dyDescent="0.2">
      <c r="B35" s="400"/>
    </row>
    <row r="36" spans="2:109" ht="13" x14ac:dyDescent="0.2">
      <c r="B36" s="400"/>
    </row>
    <row r="37" spans="2:109" ht="13" x14ac:dyDescent="0.2">
      <c r="B37" s="400"/>
    </row>
    <row r="38" spans="2:109" ht="13" x14ac:dyDescent="0.2">
      <c r="B38" s="400"/>
    </row>
    <row r="39" spans="2:109" ht="13" x14ac:dyDescent="0.2">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4"/>
    </row>
    <row r="40" spans="2:109" ht="13" x14ac:dyDescent="0.2">
      <c r="B40" s="405"/>
      <c r="DD40" s="405"/>
      <c r="DE40" s="393"/>
    </row>
    <row r="41" spans="2:109" ht="16.5" x14ac:dyDescent="0.2">
      <c r="B41" s="406" t="s">
        <v>627</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8"/>
    </row>
    <row r="42" spans="2:109" ht="13" x14ac:dyDescent="0.2">
      <c r="B42" s="400"/>
      <c r="G42" s="407"/>
      <c r="I42" s="408"/>
      <c r="J42" s="408"/>
      <c r="K42" s="408"/>
      <c r="AM42" s="407"/>
      <c r="AN42" s="407" t="s">
        <v>628</v>
      </c>
      <c r="AP42" s="408"/>
      <c r="AQ42" s="408"/>
      <c r="AR42" s="408"/>
      <c r="AY42" s="407"/>
      <c r="BA42" s="408"/>
      <c r="BB42" s="408"/>
      <c r="BC42" s="408"/>
      <c r="BK42" s="407"/>
      <c r="BM42" s="408"/>
      <c r="BN42" s="408"/>
      <c r="BO42" s="408"/>
      <c r="BW42" s="407"/>
      <c r="BY42" s="408"/>
      <c r="BZ42" s="408"/>
      <c r="CA42" s="408"/>
      <c r="CI42" s="407"/>
      <c r="CK42" s="408"/>
      <c r="CL42" s="408"/>
      <c r="CM42" s="408"/>
      <c r="CU42" s="407"/>
      <c r="CW42" s="408"/>
      <c r="CX42" s="408"/>
      <c r="CY42" s="408"/>
    </row>
    <row r="43" spans="2:109" ht="13.5" customHeight="1" x14ac:dyDescent="0.2">
      <c r="B43" s="400"/>
      <c r="AN43" s="1336" t="s">
        <v>639</v>
      </c>
      <c r="AO43" s="1337"/>
      <c r="AP43" s="1337"/>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1337"/>
      <c r="BM43" s="1337"/>
      <c r="BN43" s="1337"/>
      <c r="BO43" s="1337"/>
      <c r="BP43" s="1337"/>
      <c r="BQ43" s="1337"/>
      <c r="BR43" s="1337"/>
      <c r="BS43" s="1337"/>
      <c r="BT43" s="1337"/>
      <c r="BU43" s="1337"/>
      <c r="BV43" s="1337"/>
      <c r="BW43" s="1337"/>
      <c r="BX43" s="1337"/>
      <c r="BY43" s="1337"/>
      <c r="BZ43" s="1337"/>
      <c r="CA43" s="1337"/>
      <c r="CB43" s="1337"/>
      <c r="CC43" s="1337"/>
      <c r="CD43" s="1337"/>
      <c r="CE43" s="1337"/>
      <c r="CF43" s="1337"/>
      <c r="CG43" s="1337"/>
      <c r="CH43" s="1337"/>
      <c r="CI43" s="1337"/>
      <c r="CJ43" s="1337"/>
      <c r="CK43" s="1337"/>
      <c r="CL43" s="1337"/>
      <c r="CM43" s="1337"/>
      <c r="CN43" s="1337"/>
      <c r="CO43" s="1337"/>
      <c r="CP43" s="1337"/>
      <c r="CQ43" s="1337"/>
      <c r="CR43" s="1337"/>
      <c r="CS43" s="1337"/>
      <c r="CT43" s="1337"/>
      <c r="CU43" s="1337"/>
      <c r="CV43" s="1337"/>
      <c r="CW43" s="1337"/>
      <c r="CX43" s="1337"/>
      <c r="CY43" s="1337"/>
      <c r="CZ43" s="1337"/>
      <c r="DA43" s="1337"/>
      <c r="DB43" s="1337"/>
      <c r="DC43" s="1338"/>
    </row>
    <row r="44" spans="2:109" ht="13" x14ac:dyDescent="0.2">
      <c r="B44" s="400"/>
      <c r="AN44" s="1339"/>
      <c r="AO44" s="1340"/>
      <c r="AP44" s="1340"/>
      <c r="AQ44" s="1340"/>
      <c r="AR44" s="1340"/>
      <c r="AS44" s="1340"/>
      <c r="AT44" s="1340"/>
      <c r="AU44" s="1340"/>
      <c r="AV44" s="1340"/>
      <c r="AW44" s="1340"/>
      <c r="AX44" s="1340"/>
      <c r="AY44" s="1340"/>
      <c r="AZ44" s="1340"/>
      <c r="BA44" s="1340"/>
      <c r="BB44" s="1340"/>
      <c r="BC44" s="1340"/>
      <c r="BD44" s="1340"/>
      <c r="BE44" s="1340"/>
      <c r="BF44" s="1340"/>
      <c r="BG44" s="1340"/>
      <c r="BH44" s="1340"/>
      <c r="BI44" s="1340"/>
      <c r="BJ44" s="1340"/>
      <c r="BK44" s="1340"/>
      <c r="BL44" s="1340"/>
      <c r="BM44" s="1340"/>
      <c r="BN44" s="1340"/>
      <c r="BO44" s="1340"/>
      <c r="BP44" s="1340"/>
      <c r="BQ44" s="1340"/>
      <c r="BR44" s="1340"/>
      <c r="BS44" s="1340"/>
      <c r="BT44" s="1340"/>
      <c r="BU44" s="1340"/>
      <c r="BV44" s="1340"/>
      <c r="BW44" s="1340"/>
      <c r="BX44" s="1340"/>
      <c r="BY44" s="1340"/>
      <c r="BZ44" s="1340"/>
      <c r="CA44" s="1340"/>
      <c r="CB44" s="1340"/>
      <c r="CC44" s="1340"/>
      <c r="CD44" s="1340"/>
      <c r="CE44" s="1340"/>
      <c r="CF44" s="1340"/>
      <c r="CG44" s="1340"/>
      <c r="CH44" s="1340"/>
      <c r="CI44" s="1340"/>
      <c r="CJ44" s="1340"/>
      <c r="CK44" s="1340"/>
      <c r="CL44" s="1340"/>
      <c r="CM44" s="1340"/>
      <c r="CN44" s="1340"/>
      <c r="CO44" s="1340"/>
      <c r="CP44" s="1340"/>
      <c r="CQ44" s="1340"/>
      <c r="CR44" s="1340"/>
      <c r="CS44" s="1340"/>
      <c r="CT44" s="1340"/>
      <c r="CU44" s="1340"/>
      <c r="CV44" s="1340"/>
      <c r="CW44" s="1340"/>
      <c r="CX44" s="1340"/>
      <c r="CY44" s="1340"/>
      <c r="CZ44" s="1340"/>
      <c r="DA44" s="1340"/>
      <c r="DB44" s="1340"/>
      <c r="DC44" s="1341"/>
    </row>
    <row r="45" spans="2:109" ht="13" x14ac:dyDescent="0.2">
      <c r="B45" s="400"/>
      <c r="AN45" s="1339"/>
      <c r="AO45" s="1340"/>
      <c r="AP45" s="1340"/>
      <c r="AQ45" s="1340"/>
      <c r="AR45" s="1340"/>
      <c r="AS45" s="1340"/>
      <c r="AT45" s="1340"/>
      <c r="AU45" s="1340"/>
      <c r="AV45" s="1340"/>
      <c r="AW45" s="1340"/>
      <c r="AX45" s="1340"/>
      <c r="AY45" s="1340"/>
      <c r="AZ45" s="1340"/>
      <c r="BA45" s="1340"/>
      <c r="BB45" s="1340"/>
      <c r="BC45" s="1340"/>
      <c r="BD45" s="1340"/>
      <c r="BE45" s="1340"/>
      <c r="BF45" s="1340"/>
      <c r="BG45" s="1340"/>
      <c r="BH45" s="1340"/>
      <c r="BI45" s="1340"/>
      <c r="BJ45" s="1340"/>
      <c r="BK45" s="1340"/>
      <c r="BL45" s="1340"/>
      <c r="BM45" s="1340"/>
      <c r="BN45" s="1340"/>
      <c r="BO45" s="1340"/>
      <c r="BP45" s="1340"/>
      <c r="BQ45" s="1340"/>
      <c r="BR45" s="1340"/>
      <c r="BS45" s="1340"/>
      <c r="BT45" s="1340"/>
      <c r="BU45" s="1340"/>
      <c r="BV45" s="1340"/>
      <c r="BW45" s="1340"/>
      <c r="BX45" s="1340"/>
      <c r="BY45" s="1340"/>
      <c r="BZ45" s="1340"/>
      <c r="CA45" s="1340"/>
      <c r="CB45" s="1340"/>
      <c r="CC45" s="1340"/>
      <c r="CD45" s="1340"/>
      <c r="CE45" s="1340"/>
      <c r="CF45" s="1340"/>
      <c r="CG45" s="1340"/>
      <c r="CH45" s="1340"/>
      <c r="CI45" s="1340"/>
      <c r="CJ45" s="1340"/>
      <c r="CK45" s="1340"/>
      <c r="CL45" s="1340"/>
      <c r="CM45" s="1340"/>
      <c r="CN45" s="1340"/>
      <c r="CO45" s="1340"/>
      <c r="CP45" s="1340"/>
      <c r="CQ45" s="1340"/>
      <c r="CR45" s="1340"/>
      <c r="CS45" s="1340"/>
      <c r="CT45" s="1340"/>
      <c r="CU45" s="1340"/>
      <c r="CV45" s="1340"/>
      <c r="CW45" s="1340"/>
      <c r="CX45" s="1340"/>
      <c r="CY45" s="1340"/>
      <c r="CZ45" s="1340"/>
      <c r="DA45" s="1340"/>
      <c r="DB45" s="1340"/>
      <c r="DC45" s="1341"/>
    </row>
    <row r="46" spans="2:109" ht="13" x14ac:dyDescent="0.2">
      <c r="B46" s="400"/>
      <c r="AN46" s="1339"/>
      <c r="AO46" s="1340"/>
      <c r="AP46" s="1340"/>
      <c r="AQ46" s="1340"/>
      <c r="AR46" s="1340"/>
      <c r="AS46" s="1340"/>
      <c r="AT46" s="1340"/>
      <c r="AU46" s="1340"/>
      <c r="AV46" s="1340"/>
      <c r="AW46" s="1340"/>
      <c r="AX46" s="1340"/>
      <c r="AY46" s="1340"/>
      <c r="AZ46" s="1340"/>
      <c r="BA46" s="1340"/>
      <c r="BB46" s="1340"/>
      <c r="BC46" s="1340"/>
      <c r="BD46" s="1340"/>
      <c r="BE46" s="1340"/>
      <c r="BF46" s="1340"/>
      <c r="BG46" s="1340"/>
      <c r="BH46" s="1340"/>
      <c r="BI46" s="1340"/>
      <c r="BJ46" s="1340"/>
      <c r="BK46" s="1340"/>
      <c r="BL46" s="1340"/>
      <c r="BM46" s="1340"/>
      <c r="BN46" s="1340"/>
      <c r="BO46" s="1340"/>
      <c r="BP46" s="1340"/>
      <c r="BQ46" s="1340"/>
      <c r="BR46" s="1340"/>
      <c r="BS46" s="1340"/>
      <c r="BT46" s="1340"/>
      <c r="BU46" s="1340"/>
      <c r="BV46" s="1340"/>
      <c r="BW46" s="1340"/>
      <c r="BX46" s="1340"/>
      <c r="BY46" s="1340"/>
      <c r="BZ46" s="1340"/>
      <c r="CA46" s="1340"/>
      <c r="CB46" s="1340"/>
      <c r="CC46" s="1340"/>
      <c r="CD46" s="1340"/>
      <c r="CE46" s="1340"/>
      <c r="CF46" s="1340"/>
      <c r="CG46" s="1340"/>
      <c r="CH46" s="1340"/>
      <c r="CI46" s="1340"/>
      <c r="CJ46" s="1340"/>
      <c r="CK46" s="1340"/>
      <c r="CL46" s="1340"/>
      <c r="CM46" s="1340"/>
      <c r="CN46" s="1340"/>
      <c r="CO46" s="1340"/>
      <c r="CP46" s="1340"/>
      <c r="CQ46" s="1340"/>
      <c r="CR46" s="1340"/>
      <c r="CS46" s="1340"/>
      <c r="CT46" s="1340"/>
      <c r="CU46" s="1340"/>
      <c r="CV46" s="1340"/>
      <c r="CW46" s="1340"/>
      <c r="CX46" s="1340"/>
      <c r="CY46" s="1340"/>
      <c r="CZ46" s="1340"/>
      <c r="DA46" s="1340"/>
      <c r="DB46" s="1340"/>
      <c r="DC46" s="1341"/>
    </row>
    <row r="47" spans="2:109" ht="13" x14ac:dyDescent="0.2">
      <c r="B47" s="400"/>
      <c r="AN47" s="1342"/>
      <c r="AO47" s="1343"/>
      <c r="AP47" s="1343"/>
      <c r="AQ47" s="1343"/>
      <c r="AR47" s="1343"/>
      <c r="AS47" s="1343"/>
      <c r="AT47" s="1343"/>
      <c r="AU47" s="1343"/>
      <c r="AV47" s="1343"/>
      <c r="AW47" s="1343"/>
      <c r="AX47" s="1343"/>
      <c r="AY47" s="1343"/>
      <c r="AZ47" s="1343"/>
      <c r="BA47" s="1343"/>
      <c r="BB47" s="1343"/>
      <c r="BC47" s="1343"/>
      <c r="BD47" s="1343"/>
      <c r="BE47" s="1343"/>
      <c r="BF47" s="1343"/>
      <c r="BG47" s="1343"/>
      <c r="BH47" s="1343"/>
      <c r="BI47" s="1343"/>
      <c r="BJ47" s="1343"/>
      <c r="BK47" s="1343"/>
      <c r="BL47" s="1343"/>
      <c r="BM47" s="1343"/>
      <c r="BN47" s="1343"/>
      <c r="BO47" s="1343"/>
      <c r="BP47" s="1343"/>
      <c r="BQ47" s="1343"/>
      <c r="BR47" s="1343"/>
      <c r="BS47" s="1343"/>
      <c r="BT47" s="1343"/>
      <c r="BU47" s="1343"/>
      <c r="BV47" s="1343"/>
      <c r="BW47" s="1343"/>
      <c r="BX47" s="1343"/>
      <c r="BY47" s="1343"/>
      <c r="BZ47" s="1343"/>
      <c r="CA47" s="1343"/>
      <c r="CB47" s="1343"/>
      <c r="CC47" s="1343"/>
      <c r="CD47" s="1343"/>
      <c r="CE47" s="1343"/>
      <c r="CF47" s="1343"/>
      <c r="CG47" s="1343"/>
      <c r="CH47" s="1343"/>
      <c r="CI47" s="1343"/>
      <c r="CJ47" s="1343"/>
      <c r="CK47" s="1343"/>
      <c r="CL47" s="1343"/>
      <c r="CM47" s="1343"/>
      <c r="CN47" s="1343"/>
      <c r="CO47" s="1343"/>
      <c r="CP47" s="1343"/>
      <c r="CQ47" s="1343"/>
      <c r="CR47" s="1343"/>
      <c r="CS47" s="1343"/>
      <c r="CT47" s="1343"/>
      <c r="CU47" s="1343"/>
      <c r="CV47" s="1343"/>
      <c r="CW47" s="1343"/>
      <c r="CX47" s="1343"/>
      <c r="CY47" s="1343"/>
      <c r="CZ47" s="1343"/>
      <c r="DA47" s="1343"/>
      <c r="DB47" s="1343"/>
      <c r="DC47" s="1344"/>
    </row>
    <row r="48" spans="2:109" ht="13" x14ac:dyDescent="0.2">
      <c r="B48" s="400"/>
      <c r="H48" s="409"/>
      <c r="I48" s="409"/>
      <c r="J48" s="409"/>
      <c r="AN48" s="409"/>
      <c r="AO48" s="409"/>
      <c r="AP48" s="409"/>
      <c r="AZ48" s="409"/>
      <c r="BA48" s="409"/>
      <c r="BB48" s="409"/>
      <c r="BL48" s="409"/>
      <c r="BM48" s="409"/>
      <c r="BN48" s="409"/>
      <c r="BX48" s="409"/>
      <c r="BY48" s="409"/>
      <c r="BZ48" s="409"/>
      <c r="CJ48" s="409"/>
      <c r="CK48" s="409"/>
      <c r="CL48" s="409"/>
      <c r="CV48" s="409"/>
      <c r="CW48" s="409"/>
      <c r="CX48" s="409"/>
    </row>
    <row r="49" spans="1:109" ht="13" x14ac:dyDescent="0.2">
      <c r="B49" s="400"/>
      <c r="AN49" s="393" t="s">
        <v>629</v>
      </c>
    </row>
    <row r="50" spans="1:109" ht="13" x14ac:dyDescent="0.2">
      <c r="B50" s="400"/>
      <c r="G50" s="1314"/>
      <c r="H50" s="1314"/>
      <c r="I50" s="1314"/>
      <c r="J50" s="1314"/>
      <c r="K50" s="410"/>
      <c r="L50" s="410"/>
      <c r="M50" s="411"/>
      <c r="N50" s="411"/>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566</v>
      </c>
      <c r="BQ50" s="1320"/>
      <c r="BR50" s="1320"/>
      <c r="BS50" s="1320"/>
      <c r="BT50" s="1320"/>
      <c r="BU50" s="1320"/>
      <c r="BV50" s="1320"/>
      <c r="BW50" s="1320"/>
      <c r="BX50" s="1320" t="s">
        <v>567</v>
      </c>
      <c r="BY50" s="1320"/>
      <c r="BZ50" s="1320"/>
      <c r="CA50" s="1320"/>
      <c r="CB50" s="1320"/>
      <c r="CC50" s="1320"/>
      <c r="CD50" s="1320"/>
      <c r="CE50" s="1320"/>
      <c r="CF50" s="1320" t="s">
        <v>568</v>
      </c>
      <c r="CG50" s="1320"/>
      <c r="CH50" s="1320"/>
      <c r="CI50" s="1320"/>
      <c r="CJ50" s="1320"/>
      <c r="CK50" s="1320"/>
      <c r="CL50" s="1320"/>
      <c r="CM50" s="1320"/>
      <c r="CN50" s="1320" t="s">
        <v>569</v>
      </c>
      <c r="CO50" s="1320"/>
      <c r="CP50" s="1320"/>
      <c r="CQ50" s="1320"/>
      <c r="CR50" s="1320"/>
      <c r="CS50" s="1320"/>
      <c r="CT50" s="1320"/>
      <c r="CU50" s="1320"/>
      <c r="CV50" s="1320" t="s">
        <v>570</v>
      </c>
      <c r="CW50" s="1320"/>
      <c r="CX50" s="1320"/>
      <c r="CY50" s="1320"/>
      <c r="CZ50" s="1320"/>
      <c r="DA50" s="1320"/>
      <c r="DB50" s="1320"/>
      <c r="DC50" s="1320"/>
    </row>
    <row r="51" spans="1:109" ht="13.5" customHeight="1" x14ac:dyDescent="0.2">
      <c r="B51" s="400"/>
      <c r="G51" s="1331"/>
      <c r="H51" s="1331"/>
      <c r="I51" s="1335"/>
      <c r="J51" s="1335"/>
      <c r="K51" s="1321"/>
      <c r="L51" s="1321"/>
      <c r="M51" s="1321"/>
      <c r="N51" s="1321"/>
      <c r="AM51" s="409"/>
      <c r="AN51" s="1319" t="s">
        <v>630</v>
      </c>
      <c r="AO51" s="1319"/>
      <c r="AP51" s="1319"/>
      <c r="AQ51" s="1319"/>
      <c r="AR51" s="1319"/>
      <c r="AS51" s="1319"/>
      <c r="AT51" s="1319"/>
      <c r="AU51" s="1319"/>
      <c r="AV51" s="1319"/>
      <c r="AW51" s="1319"/>
      <c r="AX51" s="1319"/>
      <c r="AY51" s="1319"/>
      <c r="AZ51" s="1319"/>
      <c r="BA51" s="1319"/>
      <c r="BB51" s="1319" t="s">
        <v>631</v>
      </c>
      <c r="BC51" s="1319"/>
      <c r="BD51" s="1319"/>
      <c r="BE51" s="1319"/>
      <c r="BF51" s="1319"/>
      <c r="BG51" s="1319"/>
      <c r="BH51" s="1319"/>
      <c r="BI51" s="1319"/>
      <c r="BJ51" s="1319"/>
      <c r="BK51" s="1319"/>
      <c r="BL51" s="1319"/>
      <c r="BM51" s="1319"/>
      <c r="BN51" s="1319"/>
      <c r="BO51" s="1319"/>
      <c r="BP51" s="1316">
        <v>50.6</v>
      </c>
      <c r="BQ51" s="1316"/>
      <c r="BR51" s="1316"/>
      <c r="BS51" s="1316"/>
      <c r="BT51" s="1316"/>
      <c r="BU51" s="1316"/>
      <c r="BV51" s="1316"/>
      <c r="BW51" s="1316"/>
      <c r="BX51" s="1316">
        <v>41.8</v>
      </c>
      <c r="BY51" s="1316"/>
      <c r="BZ51" s="1316"/>
      <c r="CA51" s="1316"/>
      <c r="CB51" s="1316"/>
      <c r="CC51" s="1316"/>
      <c r="CD51" s="1316"/>
      <c r="CE51" s="1316"/>
      <c r="CF51" s="1316">
        <v>35.200000000000003</v>
      </c>
      <c r="CG51" s="1316"/>
      <c r="CH51" s="1316"/>
      <c r="CI51" s="1316"/>
      <c r="CJ51" s="1316"/>
      <c r="CK51" s="1316"/>
      <c r="CL51" s="1316"/>
      <c r="CM51" s="1316"/>
      <c r="CN51" s="1316">
        <v>23.4</v>
      </c>
      <c r="CO51" s="1316"/>
      <c r="CP51" s="1316"/>
      <c r="CQ51" s="1316"/>
      <c r="CR51" s="1316"/>
      <c r="CS51" s="1316"/>
      <c r="CT51" s="1316"/>
      <c r="CU51" s="1316"/>
      <c r="CV51" s="1316">
        <v>45.1</v>
      </c>
      <c r="CW51" s="1316"/>
      <c r="CX51" s="1316"/>
      <c r="CY51" s="1316"/>
      <c r="CZ51" s="1316"/>
      <c r="DA51" s="1316"/>
      <c r="DB51" s="1316"/>
      <c r="DC51" s="1316"/>
    </row>
    <row r="52" spans="1:109" ht="13" x14ac:dyDescent="0.2">
      <c r="B52" s="400"/>
      <c r="G52" s="1331"/>
      <c r="H52" s="1331"/>
      <c r="I52" s="1335"/>
      <c r="J52" s="1335"/>
      <c r="K52" s="1321"/>
      <c r="L52" s="1321"/>
      <c r="M52" s="1321"/>
      <c r="N52" s="1321"/>
      <c r="AM52" s="409"/>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8"/>
      <c r="B53" s="400"/>
      <c r="G53" s="1331"/>
      <c r="H53" s="1331"/>
      <c r="I53" s="1314"/>
      <c r="J53" s="1314"/>
      <c r="K53" s="1321"/>
      <c r="L53" s="1321"/>
      <c r="M53" s="1321"/>
      <c r="N53" s="1321"/>
      <c r="AM53" s="409"/>
      <c r="AN53" s="1319"/>
      <c r="AO53" s="1319"/>
      <c r="AP53" s="1319"/>
      <c r="AQ53" s="1319"/>
      <c r="AR53" s="1319"/>
      <c r="AS53" s="1319"/>
      <c r="AT53" s="1319"/>
      <c r="AU53" s="1319"/>
      <c r="AV53" s="1319"/>
      <c r="AW53" s="1319"/>
      <c r="AX53" s="1319"/>
      <c r="AY53" s="1319"/>
      <c r="AZ53" s="1319"/>
      <c r="BA53" s="1319"/>
      <c r="BB53" s="1319" t="s">
        <v>632</v>
      </c>
      <c r="BC53" s="1319"/>
      <c r="BD53" s="1319"/>
      <c r="BE53" s="1319"/>
      <c r="BF53" s="1319"/>
      <c r="BG53" s="1319"/>
      <c r="BH53" s="1319"/>
      <c r="BI53" s="1319"/>
      <c r="BJ53" s="1319"/>
      <c r="BK53" s="1319"/>
      <c r="BL53" s="1319"/>
      <c r="BM53" s="1319"/>
      <c r="BN53" s="1319"/>
      <c r="BO53" s="1319"/>
      <c r="BP53" s="1316">
        <v>53</v>
      </c>
      <c r="BQ53" s="1316"/>
      <c r="BR53" s="1316"/>
      <c r="BS53" s="1316"/>
      <c r="BT53" s="1316"/>
      <c r="BU53" s="1316"/>
      <c r="BV53" s="1316"/>
      <c r="BW53" s="1316"/>
      <c r="BX53" s="1316">
        <v>55.2</v>
      </c>
      <c r="BY53" s="1316"/>
      <c r="BZ53" s="1316"/>
      <c r="CA53" s="1316"/>
      <c r="CB53" s="1316"/>
      <c r="CC53" s="1316"/>
      <c r="CD53" s="1316"/>
      <c r="CE53" s="1316"/>
      <c r="CF53" s="1316">
        <v>56.7</v>
      </c>
      <c r="CG53" s="1316"/>
      <c r="CH53" s="1316"/>
      <c r="CI53" s="1316"/>
      <c r="CJ53" s="1316"/>
      <c r="CK53" s="1316"/>
      <c r="CL53" s="1316"/>
      <c r="CM53" s="1316"/>
      <c r="CN53" s="1316">
        <v>58.5</v>
      </c>
      <c r="CO53" s="1316"/>
      <c r="CP53" s="1316"/>
      <c r="CQ53" s="1316"/>
      <c r="CR53" s="1316"/>
      <c r="CS53" s="1316"/>
      <c r="CT53" s="1316"/>
      <c r="CU53" s="1316"/>
      <c r="CV53" s="1316">
        <v>60</v>
      </c>
      <c r="CW53" s="1316"/>
      <c r="CX53" s="1316"/>
      <c r="CY53" s="1316"/>
      <c r="CZ53" s="1316"/>
      <c r="DA53" s="1316"/>
      <c r="DB53" s="1316"/>
      <c r="DC53" s="1316"/>
    </row>
    <row r="54" spans="1:109" ht="13" x14ac:dyDescent="0.2">
      <c r="A54" s="408"/>
      <c r="B54" s="400"/>
      <c r="G54" s="1331"/>
      <c r="H54" s="1331"/>
      <c r="I54" s="1314"/>
      <c r="J54" s="1314"/>
      <c r="K54" s="1321"/>
      <c r="L54" s="1321"/>
      <c r="M54" s="1321"/>
      <c r="N54" s="1321"/>
      <c r="AM54" s="409"/>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8"/>
      <c r="B55" s="400"/>
      <c r="G55" s="1314"/>
      <c r="H55" s="1314"/>
      <c r="I55" s="1314"/>
      <c r="J55" s="1314"/>
      <c r="K55" s="1321"/>
      <c r="L55" s="1321"/>
      <c r="M55" s="1321"/>
      <c r="N55" s="1321"/>
      <c r="AN55" s="1320" t="s">
        <v>633</v>
      </c>
      <c r="AO55" s="1320"/>
      <c r="AP55" s="1320"/>
      <c r="AQ55" s="1320"/>
      <c r="AR55" s="1320"/>
      <c r="AS55" s="1320"/>
      <c r="AT55" s="1320"/>
      <c r="AU55" s="1320"/>
      <c r="AV55" s="1320"/>
      <c r="AW55" s="1320"/>
      <c r="AX55" s="1320"/>
      <c r="AY55" s="1320"/>
      <c r="AZ55" s="1320"/>
      <c r="BA55" s="1320"/>
      <c r="BB55" s="1319" t="s">
        <v>634</v>
      </c>
      <c r="BC55" s="1319"/>
      <c r="BD55" s="1319"/>
      <c r="BE55" s="1319"/>
      <c r="BF55" s="1319"/>
      <c r="BG55" s="1319"/>
      <c r="BH55" s="1319"/>
      <c r="BI55" s="1319"/>
      <c r="BJ55" s="1319"/>
      <c r="BK55" s="1319"/>
      <c r="BL55" s="1319"/>
      <c r="BM55" s="1319"/>
      <c r="BN55" s="1319"/>
      <c r="BO55" s="1319"/>
      <c r="BP55" s="1316">
        <v>31</v>
      </c>
      <c r="BQ55" s="1316"/>
      <c r="BR55" s="1316"/>
      <c r="BS55" s="1316"/>
      <c r="BT55" s="1316"/>
      <c r="BU55" s="1316"/>
      <c r="BV55" s="1316"/>
      <c r="BW55" s="1316"/>
      <c r="BX55" s="1316">
        <v>30</v>
      </c>
      <c r="BY55" s="1316"/>
      <c r="BZ55" s="1316"/>
      <c r="CA55" s="1316"/>
      <c r="CB55" s="1316"/>
      <c r="CC55" s="1316"/>
      <c r="CD55" s="1316"/>
      <c r="CE55" s="1316"/>
      <c r="CF55" s="1316">
        <v>23.1</v>
      </c>
      <c r="CG55" s="1316"/>
      <c r="CH55" s="1316"/>
      <c r="CI55" s="1316"/>
      <c r="CJ55" s="1316"/>
      <c r="CK55" s="1316"/>
      <c r="CL55" s="1316"/>
      <c r="CM55" s="1316"/>
      <c r="CN55" s="1316">
        <v>19</v>
      </c>
      <c r="CO55" s="1316"/>
      <c r="CP55" s="1316"/>
      <c r="CQ55" s="1316"/>
      <c r="CR55" s="1316"/>
      <c r="CS55" s="1316"/>
      <c r="CT55" s="1316"/>
      <c r="CU55" s="1316"/>
      <c r="CV55" s="1316">
        <v>18</v>
      </c>
      <c r="CW55" s="1316"/>
      <c r="CX55" s="1316"/>
      <c r="CY55" s="1316"/>
      <c r="CZ55" s="1316"/>
      <c r="DA55" s="1316"/>
      <c r="DB55" s="1316"/>
      <c r="DC55" s="1316"/>
    </row>
    <row r="56" spans="1:109" ht="13" x14ac:dyDescent="0.2">
      <c r="A56" s="408"/>
      <c r="B56" s="400"/>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8" customFormat="1" ht="13" x14ac:dyDescent="0.2">
      <c r="B57" s="412"/>
      <c r="G57" s="1314"/>
      <c r="H57" s="1314"/>
      <c r="I57" s="1317"/>
      <c r="J57" s="1317"/>
      <c r="K57" s="1321"/>
      <c r="L57" s="1321"/>
      <c r="M57" s="1321"/>
      <c r="N57" s="1321"/>
      <c r="AM57" s="393"/>
      <c r="AN57" s="1320"/>
      <c r="AO57" s="1320"/>
      <c r="AP57" s="1320"/>
      <c r="AQ57" s="1320"/>
      <c r="AR57" s="1320"/>
      <c r="AS57" s="1320"/>
      <c r="AT57" s="1320"/>
      <c r="AU57" s="1320"/>
      <c r="AV57" s="1320"/>
      <c r="AW57" s="1320"/>
      <c r="AX57" s="1320"/>
      <c r="AY57" s="1320"/>
      <c r="AZ57" s="1320"/>
      <c r="BA57" s="1320"/>
      <c r="BB57" s="1319" t="s">
        <v>632</v>
      </c>
      <c r="BC57" s="1319"/>
      <c r="BD57" s="1319"/>
      <c r="BE57" s="1319"/>
      <c r="BF57" s="1319"/>
      <c r="BG57" s="1319"/>
      <c r="BH57" s="1319"/>
      <c r="BI57" s="1319"/>
      <c r="BJ57" s="1319"/>
      <c r="BK57" s="1319"/>
      <c r="BL57" s="1319"/>
      <c r="BM57" s="1319"/>
      <c r="BN57" s="1319"/>
      <c r="BO57" s="1319"/>
      <c r="BP57" s="1316">
        <v>57.4</v>
      </c>
      <c r="BQ57" s="1316"/>
      <c r="BR57" s="1316"/>
      <c r="BS57" s="1316"/>
      <c r="BT57" s="1316"/>
      <c r="BU57" s="1316"/>
      <c r="BV57" s="1316"/>
      <c r="BW57" s="1316"/>
      <c r="BX57" s="1316">
        <v>58.3</v>
      </c>
      <c r="BY57" s="1316"/>
      <c r="BZ57" s="1316"/>
      <c r="CA57" s="1316"/>
      <c r="CB57" s="1316"/>
      <c r="CC57" s="1316"/>
      <c r="CD57" s="1316"/>
      <c r="CE57" s="1316"/>
      <c r="CF57" s="1316">
        <v>60.4</v>
      </c>
      <c r="CG57" s="1316"/>
      <c r="CH57" s="1316"/>
      <c r="CI57" s="1316"/>
      <c r="CJ57" s="1316"/>
      <c r="CK57" s="1316"/>
      <c r="CL57" s="1316"/>
      <c r="CM57" s="1316"/>
      <c r="CN57" s="1316">
        <v>60.9</v>
      </c>
      <c r="CO57" s="1316"/>
      <c r="CP57" s="1316"/>
      <c r="CQ57" s="1316"/>
      <c r="CR57" s="1316"/>
      <c r="CS57" s="1316"/>
      <c r="CT57" s="1316"/>
      <c r="CU57" s="1316"/>
      <c r="CV57" s="1316">
        <v>61.9</v>
      </c>
      <c r="CW57" s="1316"/>
      <c r="CX57" s="1316"/>
      <c r="CY57" s="1316"/>
      <c r="CZ57" s="1316"/>
      <c r="DA57" s="1316"/>
      <c r="DB57" s="1316"/>
      <c r="DC57" s="1316"/>
      <c r="DD57" s="413"/>
      <c r="DE57" s="412"/>
    </row>
    <row r="58" spans="1:109" s="408" customFormat="1" ht="13" x14ac:dyDescent="0.2">
      <c r="A58" s="393"/>
      <c r="B58" s="412"/>
      <c r="G58" s="1314"/>
      <c r="H58" s="1314"/>
      <c r="I58" s="1317"/>
      <c r="J58" s="1317"/>
      <c r="K58" s="1321"/>
      <c r="L58" s="1321"/>
      <c r="M58" s="1321"/>
      <c r="N58" s="1321"/>
      <c r="AM58" s="393"/>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3"/>
      <c r="DE58" s="412"/>
    </row>
    <row r="59" spans="1:109" s="408" customFormat="1" ht="13" x14ac:dyDescent="0.2">
      <c r="A59" s="393"/>
      <c r="B59" s="412"/>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12"/>
    </row>
    <row r="60" spans="1:109" s="408" customFormat="1" ht="13" x14ac:dyDescent="0.2">
      <c r="A60" s="393"/>
      <c r="B60" s="412"/>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12"/>
    </row>
    <row r="61" spans="1:109" s="408" customFormat="1" ht="13" x14ac:dyDescent="0.2">
      <c r="A61" s="393"/>
      <c r="B61" s="415"/>
      <c r="C61" s="416"/>
      <c r="D61" s="416"/>
      <c r="E61" s="416"/>
      <c r="F61" s="416"/>
      <c r="G61" s="416"/>
      <c r="H61" s="416"/>
      <c r="I61" s="416"/>
      <c r="J61" s="416"/>
      <c r="K61" s="416"/>
      <c r="L61" s="416"/>
      <c r="M61" s="417"/>
      <c r="N61" s="417"/>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7"/>
      <c r="AT61" s="417"/>
      <c r="AU61" s="416"/>
      <c r="AV61" s="416"/>
      <c r="AW61" s="416"/>
      <c r="AX61" s="416"/>
      <c r="AY61" s="416"/>
      <c r="AZ61" s="416"/>
      <c r="BA61" s="416"/>
      <c r="BB61" s="416"/>
      <c r="BC61" s="416"/>
      <c r="BD61" s="416"/>
      <c r="BE61" s="417"/>
      <c r="BF61" s="417"/>
      <c r="BG61" s="416"/>
      <c r="BH61" s="416"/>
      <c r="BI61" s="416"/>
      <c r="BJ61" s="416"/>
      <c r="BK61" s="416"/>
      <c r="BL61" s="416"/>
      <c r="BM61" s="416"/>
      <c r="BN61" s="416"/>
      <c r="BO61" s="416"/>
      <c r="BP61" s="416"/>
      <c r="BQ61" s="417"/>
      <c r="BR61" s="417"/>
      <c r="BS61" s="416"/>
      <c r="BT61" s="416"/>
      <c r="BU61" s="416"/>
      <c r="BV61" s="416"/>
      <c r="BW61" s="416"/>
      <c r="BX61" s="416"/>
      <c r="BY61" s="416"/>
      <c r="BZ61" s="416"/>
      <c r="CA61" s="416"/>
      <c r="CB61" s="416"/>
      <c r="CC61" s="417"/>
      <c r="CD61" s="417"/>
      <c r="CE61" s="416"/>
      <c r="CF61" s="416"/>
      <c r="CG61" s="416"/>
      <c r="CH61" s="416"/>
      <c r="CI61" s="416"/>
      <c r="CJ61" s="416"/>
      <c r="CK61" s="416"/>
      <c r="CL61" s="416"/>
      <c r="CM61" s="416"/>
      <c r="CN61" s="416"/>
      <c r="CO61" s="417"/>
      <c r="CP61" s="417"/>
      <c r="CQ61" s="416"/>
      <c r="CR61" s="416"/>
      <c r="CS61" s="416"/>
      <c r="CT61" s="416"/>
      <c r="CU61" s="416"/>
      <c r="CV61" s="416"/>
      <c r="CW61" s="416"/>
      <c r="CX61" s="416"/>
      <c r="CY61" s="416"/>
      <c r="CZ61" s="416"/>
      <c r="DA61" s="417"/>
      <c r="DB61" s="417"/>
      <c r="DC61" s="417"/>
      <c r="DD61" s="418"/>
      <c r="DE61" s="412"/>
    </row>
    <row r="62" spans="1:109" ht="13" x14ac:dyDescent="0.2">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93"/>
    </row>
    <row r="63" spans="1:109" ht="16.5" x14ac:dyDescent="0.2">
      <c r="B63" s="419" t="s">
        <v>635</v>
      </c>
    </row>
    <row r="64" spans="1:109" ht="13" x14ac:dyDescent="0.2">
      <c r="B64" s="400"/>
      <c r="G64" s="407"/>
      <c r="I64" s="420"/>
      <c r="J64" s="420"/>
      <c r="K64" s="420"/>
      <c r="L64" s="420"/>
      <c r="M64" s="420"/>
      <c r="N64" s="421"/>
      <c r="AM64" s="407"/>
      <c r="AN64" s="407" t="s">
        <v>628</v>
      </c>
      <c r="AP64" s="408"/>
      <c r="AQ64" s="408"/>
      <c r="AR64" s="408"/>
      <c r="AY64" s="407"/>
      <c r="BA64" s="408"/>
      <c r="BB64" s="408"/>
      <c r="BC64" s="408"/>
      <c r="BK64" s="407"/>
      <c r="BM64" s="408"/>
      <c r="BN64" s="408"/>
      <c r="BO64" s="408"/>
      <c r="BW64" s="407"/>
      <c r="BY64" s="408"/>
      <c r="BZ64" s="408"/>
      <c r="CA64" s="408"/>
      <c r="CI64" s="407"/>
      <c r="CK64" s="408"/>
      <c r="CL64" s="408"/>
      <c r="CM64" s="408"/>
      <c r="CU64" s="407"/>
      <c r="CW64" s="408"/>
      <c r="CX64" s="408"/>
      <c r="CY64" s="408"/>
    </row>
    <row r="65" spans="2:107" ht="13" x14ac:dyDescent="0.2">
      <c r="B65" s="400"/>
      <c r="AN65" s="1322" t="s">
        <v>640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40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40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40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40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400"/>
      <c r="H70" s="422"/>
      <c r="I70" s="422"/>
      <c r="J70" s="423"/>
      <c r="K70" s="423"/>
      <c r="L70" s="424"/>
      <c r="M70" s="423"/>
      <c r="N70" s="424"/>
      <c r="AN70" s="409"/>
      <c r="AO70" s="409"/>
      <c r="AP70" s="409"/>
      <c r="AZ70" s="409"/>
      <c r="BA70" s="409"/>
      <c r="BB70" s="409"/>
      <c r="BL70" s="409"/>
      <c r="BM70" s="409"/>
      <c r="BN70" s="409"/>
      <c r="BX70" s="409"/>
      <c r="BY70" s="409"/>
      <c r="BZ70" s="409"/>
      <c r="CJ70" s="409"/>
      <c r="CK70" s="409"/>
      <c r="CL70" s="409"/>
      <c r="CV70" s="409"/>
      <c r="CW70" s="409"/>
      <c r="CX70" s="409"/>
    </row>
    <row r="71" spans="2:107" ht="13" x14ac:dyDescent="0.2">
      <c r="B71" s="400"/>
      <c r="G71" s="425"/>
      <c r="I71" s="426"/>
      <c r="J71" s="423"/>
      <c r="K71" s="423"/>
      <c r="L71" s="424"/>
      <c r="M71" s="423"/>
      <c r="N71" s="424"/>
      <c r="AM71" s="425"/>
      <c r="AN71" s="393" t="s">
        <v>629</v>
      </c>
    </row>
    <row r="72" spans="2:107" ht="13" x14ac:dyDescent="0.2">
      <c r="B72" s="400"/>
      <c r="G72" s="1314"/>
      <c r="H72" s="1314"/>
      <c r="I72" s="1314"/>
      <c r="J72" s="1314"/>
      <c r="K72" s="410"/>
      <c r="L72" s="410"/>
      <c r="M72" s="411"/>
      <c r="N72" s="411"/>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566</v>
      </c>
      <c r="BQ72" s="1320"/>
      <c r="BR72" s="1320"/>
      <c r="BS72" s="1320"/>
      <c r="BT72" s="1320"/>
      <c r="BU72" s="1320"/>
      <c r="BV72" s="1320"/>
      <c r="BW72" s="1320"/>
      <c r="BX72" s="1320" t="s">
        <v>567</v>
      </c>
      <c r="BY72" s="1320"/>
      <c r="BZ72" s="1320"/>
      <c r="CA72" s="1320"/>
      <c r="CB72" s="1320"/>
      <c r="CC72" s="1320"/>
      <c r="CD72" s="1320"/>
      <c r="CE72" s="1320"/>
      <c r="CF72" s="1320" t="s">
        <v>568</v>
      </c>
      <c r="CG72" s="1320"/>
      <c r="CH72" s="1320"/>
      <c r="CI72" s="1320"/>
      <c r="CJ72" s="1320"/>
      <c r="CK72" s="1320"/>
      <c r="CL72" s="1320"/>
      <c r="CM72" s="1320"/>
      <c r="CN72" s="1320" t="s">
        <v>569</v>
      </c>
      <c r="CO72" s="1320"/>
      <c r="CP72" s="1320"/>
      <c r="CQ72" s="1320"/>
      <c r="CR72" s="1320"/>
      <c r="CS72" s="1320"/>
      <c r="CT72" s="1320"/>
      <c r="CU72" s="1320"/>
      <c r="CV72" s="1320" t="s">
        <v>570</v>
      </c>
      <c r="CW72" s="1320"/>
      <c r="CX72" s="1320"/>
      <c r="CY72" s="1320"/>
      <c r="CZ72" s="1320"/>
      <c r="DA72" s="1320"/>
      <c r="DB72" s="1320"/>
      <c r="DC72" s="1320"/>
    </row>
    <row r="73" spans="2:107" ht="13" x14ac:dyDescent="0.2">
      <c r="B73" s="400"/>
      <c r="G73" s="1331"/>
      <c r="H73" s="1331"/>
      <c r="I73" s="1331"/>
      <c r="J73" s="1331"/>
      <c r="K73" s="1315"/>
      <c r="L73" s="1315"/>
      <c r="M73" s="1315"/>
      <c r="N73" s="1315"/>
      <c r="AM73" s="409"/>
      <c r="AN73" s="1319" t="s">
        <v>630</v>
      </c>
      <c r="AO73" s="1319"/>
      <c r="AP73" s="1319"/>
      <c r="AQ73" s="1319"/>
      <c r="AR73" s="1319"/>
      <c r="AS73" s="1319"/>
      <c r="AT73" s="1319"/>
      <c r="AU73" s="1319"/>
      <c r="AV73" s="1319"/>
      <c r="AW73" s="1319"/>
      <c r="AX73" s="1319"/>
      <c r="AY73" s="1319"/>
      <c r="AZ73" s="1319"/>
      <c r="BA73" s="1319"/>
      <c r="BB73" s="1319" t="s">
        <v>634</v>
      </c>
      <c r="BC73" s="1319"/>
      <c r="BD73" s="1319"/>
      <c r="BE73" s="1319"/>
      <c r="BF73" s="1319"/>
      <c r="BG73" s="1319"/>
      <c r="BH73" s="1319"/>
      <c r="BI73" s="1319"/>
      <c r="BJ73" s="1319"/>
      <c r="BK73" s="1319"/>
      <c r="BL73" s="1319"/>
      <c r="BM73" s="1319"/>
      <c r="BN73" s="1319"/>
      <c r="BO73" s="1319"/>
      <c r="BP73" s="1316">
        <v>50.6</v>
      </c>
      <c r="BQ73" s="1316"/>
      <c r="BR73" s="1316"/>
      <c r="BS73" s="1316"/>
      <c r="BT73" s="1316"/>
      <c r="BU73" s="1316"/>
      <c r="BV73" s="1316"/>
      <c r="BW73" s="1316"/>
      <c r="BX73" s="1316">
        <v>41.8</v>
      </c>
      <c r="BY73" s="1316"/>
      <c r="BZ73" s="1316"/>
      <c r="CA73" s="1316"/>
      <c r="CB73" s="1316"/>
      <c r="CC73" s="1316"/>
      <c r="CD73" s="1316"/>
      <c r="CE73" s="1316"/>
      <c r="CF73" s="1316">
        <v>35.200000000000003</v>
      </c>
      <c r="CG73" s="1316"/>
      <c r="CH73" s="1316"/>
      <c r="CI73" s="1316"/>
      <c r="CJ73" s="1316"/>
      <c r="CK73" s="1316"/>
      <c r="CL73" s="1316"/>
      <c r="CM73" s="1316"/>
      <c r="CN73" s="1316">
        <v>23.4</v>
      </c>
      <c r="CO73" s="1316"/>
      <c r="CP73" s="1316"/>
      <c r="CQ73" s="1316"/>
      <c r="CR73" s="1316"/>
      <c r="CS73" s="1316"/>
      <c r="CT73" s="1316"/>
      <c r="CU73" s="1316"/>
      <c r="CV73" s="1316">
        <v>45.1</v>
      </c>
      <c r="CW73" s="1316"/>
      <c r="CX73" s="1316"/>
      <c r="CY73" s="1316"/>
      <c r="CZ73" s="1316"/>
      <c r="DA73" s="1316"/>
      <c r="DB73" s="1316"/>
      <c r="DC73" s="1316"/>
    </row>
    <row r="74" spans="2:107" ht="13" x14ac:dyDescent="0.2">
      <c r="B74" s="400"/>
      <c r="G74" s="1331"/>
      <c r="H74" s="1331"/>
      <c r="I74" s="1331"/>
      <c r="J74" s="1331"/>
      <c r="K74" s="1315"/>
      <c r="L74" s="1315"/>
      <c r="M74" s="1315"/>
      <c r="N74" s="1315"/>
      <c r="AM74" s="409"/>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400"/>
      <c r="G75" s="1331"/>
      <c r="H75" s="1331"/>
      <c r="I75" s="1314"/>
      <c r="J75" s="1314"/>
      <c r="K75" s="1321"/>
      <c r="L75" s="1321"/>
      <c r="M75" s="1321"/>
      <c r="N75" s="1321"/>
      <c r="AM75" s="409"/>
      <c r="AN75" s="1319"/>
      <c r="AO75" s="1319"/>
      <c r="AP75" s="1319"/>
      <c r="AQ75" s="1319"/>
      <c r="AR75" s="1319"/>
      <c r="AS75" s="1319"/>
      <c r="AT75" s="1319"/>
      <c r="AU75" s="1319"/>
      <c r="AV75" s="1319"/>
      <c r="AW75" s="1319"/>
      <c r="AX75" s="1319"/>
      <c r="AY75" s="1319"/>
      <c r="AZ75" s="1319"/>
      <c r="BA75" s="1319"/>
      <c r="BB75" s="1319" t="s">
        <v>636</v>
      </c>
      <c r="BC75" s="1319"/>
      <c r="BD75" s="1319"/>
      <c r="BE75" s="1319"/>
      <c r="BF75" s="1319"/>
      <c r="BG75" s="1319"/>
      <c r="BH75" s="1319"/>
      <c r="BI75" s="1319"/>
      <c r="BJ75" s="1319"/>
      <c r="BK75" s="1319"/>
      <c r="BL75" s="1319"/>
      <c r="BM75" s="1319"/>
      <c r="BN75" s="1319"/>
      <c r="BO75" s="1319"/>
      <c r="BP75" s="1316">
        <v>6.4</v>
      </c>
      <c r="BQ75" s="1316"/>
      <c r="BR75" s="1316"/>
      <c r="BS75" s="1316"/>
      <c r="BT75" s="1316"/>
      <c r="BU75" s="1316"/>
      <c r="BV75" s="1316"/>
      <c r="BW75" s="1316"/>
      <c r="BX75" s="1316">
        <v>5.5</v>
      </c>
      <c r="BY75" s="1316"/>
      <c r="BZ75" s="1316"/>
      <c r="CA75" s="1316"/>
      <c r="CB75" s="1316"/>
      <c r="CC75" s="1316"/>
      <c r="CD75" s="1316"/>
      <c r="CE75" s="1316"/>
      <c r="CF75" s="1316">
        <v>5.6</v>
      </c>
      <c r="CG75" s="1316"/>
      <c r="CH75" s="1316"/>
      <c r="CI75" s="1316"/>
      <c r="CJ75" s="1316"/>
      <c r="CK75" s="1316"/>
      <c r="CL75" s="1316"/>
      <c r="CM75" s="1316"/>
      <c r="CN75" s="1316">
        <v>5.4</v>
      </c>
      <c r="CO75" s="1316"/>
      <c r="CP75" s="1316"/>
      <c r="CQ75" s="1316"/>
      <c r="CR75" s="1316"/>
      <c r="CS75" s="1316"/>
      <c r="CT75" s="1316"/>
      <c r="CU75" s="1316"/>
      <c r="CV75" s="1316">
        <v>5.4</v>
      </c>
      <c r="CW75" s="1316"/>
      <c r="CX75" s="1316"/>
      <c r="CY75" s="1316"/>
      <c r="CZ75" s="1316"/>
      <c r="DA75" s="1316"/>
      <c r="DB75" s="1316"/>
      <c r="DC75" s="1316"/>
    </row>
    <row r="76" spans="2:107" ht="13" x14ac:dyDescent="0.2">
      <c r="B76" s="400"/>
      <c r="G76" s="1331"/>
      <c r="H76" s="1331"/>
      <c r="I76" s="1314"/>
      <c r="J76" s="1314"/>
      <c r="K76" s="1321"/>
      <c r="L76" s="1321"/>
      <c r="M76" s="1321"/>
      <c r="N76" s="1321"/>
      <c r="AM76" s="409"/>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400"/>
      <c r="G77" s="1314"/>
      <c r="H77" s="1314"/>
      <c r="I77" s="1314"/>
      <c r="J77" s="1314"/>
      <c r="K77" s="1315"/>
      <c r="L77" s="1315"/>
      <c r="M77" s="1315"/>
      <c r="N77" s="1315"/>
      <c r="AN77" s="1320" t="s">
        <v>637</v>
      </c>
      <c r="AO77" s="1320"/>
      <c r="AP77" s="1320"/>
      <c r="AQ77" s="1320"/>
      <c r="AR77" s="1320"/>
      <c r="AS77" s="1320"/>
      <c r="AT77" s="1320"/>
      <c r="AU77" s="1320"/>
      <c r="AV77" s="1320"/>
      <c r="AW77" s="1320"/>
      <c r="AX77" s="1320"/>
      <c r="AY77" s="1320"/>
      <c r="AZ77" s="1320"/>
      <c r="BA77" s="1320"/>
      <c r="BB77" s="1319" t="s">
        <v>634</v>
      </c>
      <c r="BC77" s="1319"/>
      <c r="BD77" s="1319"/>
      <c r="BE77" s="1319"/>
      <c r="BF77" s="1319"/>
      <c r="BG77" s="1319"/>
      <c r="BH77" s="1319"/>
      <c r="BI77" s="1319"/>
      <c r="BJ77" s="1319"/>
      <c r="BK77" s="1319"/>
      <c r="BL77" s="1319"/>
      <c r="BM77" s="1319"/>
      <c r="BN77" s="1319"/>
      <c r="BO77" s="1319"/>
      <c r="BP77" s="1316">
        <v>31</v>
      </c>
      <c r="BQ77" s="1316"/>
      <c r="BR77" s="1316"/>
      <c r="BS77" s="1316"/>
      <c r="BT77" s="1316"/>
      <c r="BU77" s="1316"/>
      <c r="BV77" s="1316"/>
      <c r="BW77" s="1316"/>
      <c r="BX77" s="1316">
        <v>30</v>
      </c>
      <c r="BY77" s="1316"/>
      <c r="BZ77" s="1316"/>
      <c r="CA77" s="1316"/>
      <c r="CB77" s="1316"/>
      <c r="CC77" s="1316"/>
      <c r="CD77" s="1316"/>
      <c r="CE77" s="1316"/>
      <c r="CF77" s="1316">
        <v>23.1</v>
      </c>
      <c r="CG77" s="1316"/>
      <c r="CH77" s="1316"/>
      <c r="CI77" s="1316"/>
      <c r="CJ77" s="1316"/>
      <c r="CK77" s="1316"/>
      <c r="CL77" s="1316"/>
      <c r="CM77" s="1316"/>
      <c r="CN77" s="1316">
        <v>19</v>
      </c>
      <c r="CO77" s="1316"/>
      <c r="CP77" s="1316"/>
      <c r="CQ77" s="1316"/>
      <c r="CR77" s="1316"/>
      <c r="CS77" s="1316"/>
      <c r="CT77" s="1316"/>
      <c r="CU77" s="1316"/>
      <c r="CV77" s="1316">
        <v>18</v>
      </c>
      <c r="CW77" s="1316"/>
      <c r="CX77" s="1316"/>
      <c r="CY77" s="1316"/>
      <c r="CZ77" s="1316"/>
      <c r="DA77" s="1316"/>
      <c r="DB77" s="1316"/>
      <c r="DC77" s="1316"/>
    </row>
    <row r="78" spans="2:107" ht="13" x14ac:dyDescent="0.2">
      <c r="B78" s="400"/>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400"/>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636</v>
      </c>
      <c r="BC79" s="1319"/>
      <c r="BD79" s="1319"/>
      <c r="BE79" s="1319"/>
      <c r="BF79" s="1319"/>
      <c r="BG79" s="1319"/>
      <c r="BH79" s="1319"/>
      <c r="BI79" s="1319"/>
      <c r="BJ79" s="1319"/>
      <c r="BK79" s="1319"/>
      <c r="BL79" s="1319"/>
      <c r="BM79" s="1319"/>
      <c r="BN79" s="1319"/>
      <c r="BO79" s="1319"/>
      <c r="BP79" s="1316">
        <v>5.2</v>
      </c>
      <c r="BQ79" s="1316"/>
      <c r="BR79" s="1316"/>
      <c r="BS79" s="1316"/>
      <c r="BT79" s="1316"/>
      <c r="BU79" s="1316"/>
      <c r="BV79" s="1316"/>
      <c r="BW79" s="1316"/>
      <c r="BX79" s="1316">
        <v>5</v>
      </c>
      <c r="BY79" s="1316"/>
      <c r="BZ79" s="1316"/>
      <c r="CA79" s="1316"/>
      <c r="CB79" s="1316"/>
      <c r="CC79" s="1316"/>
      <c r="CD79" s="1316"/>
      <c r="CE79" s="1316"/>
      <c r="CF79" s="1316">
        <v>4.2</v>
      </c>
      <c r="CG79" s="1316"/>
      <c r="CH79" s="1316"/>
      <c r="CI79" s="1316"/>
      <c r="CJ79" s="1316"/>
      <c r="CK79" s="1316"/>
      <c r="CL79" s="1316"/>
      <c r="CM79" s="1316"/>
      <c r="CN79" s="1316">
        <v>3.6</v>
      </c>
      <c r="CO79" s="1316"/>
      <c r="CP79" s="1316"/>
      <c r="CQ79" s="1316"/>
      <c r="CR79" s="1316"/>
      <c r="CS79" s="1316"/>
      <c r="CT79" s="1316"/>
      <c r="CU79" s="1316"/>
      <c r="CV79" s="1316">
        <v>3.5</v>
      </c>
      <c r="CW79" s="1316"/>
      <c r="CX79" s="1316"/>
      <c r="CY79" s="1316"/>
      <c r="CZ79" s="1316"/>
      <c r="DA79" s="1316"/>
      <c r="DB79" s="1316"/>
      <c r="DC79" s="1316"/>
    </row>
    <row r="80" spans="2:107" ht="13" x14ac:dyDescent="0.2">
      <c r="B80" s="400"/>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400"/>
    </row>
    <row r="82" spans="2:109" ht="16.5" x14ac:dyDescent="0.2">
      <c r="B82" s="400"/>
      <c r="K82" s="427"/>
      <c r="L82" s="427"/>
      <c r="M82" s="427"/>
      <c r="N82" s="427"/>
      <c r="AQ82" s="427"/>
      <c r="AR82" s="427"/>
      <c r="AS82" s="427"/>
      <c r="AT82" s="427"/>
      <c r="BC82" s="427"/>
      <c r="BD82" s="427"/>
      <c r="BE82" s="427"/>
      <c r="BF82" s="427"/>
      <c r="BO82" s="427"/>
      <c r="BP82" s="427"/>
      <c r="BQ82" s="427"/>
      <c r="BR82" s="427"/>
      <c r="CA82" s="427"/>
      <c r="CB82" s="427"/>
      <c r="CC82" s="427"/>
      <c r="CD82" s="427"/>
      <c r="CM82" s="427"/>
      <c r="CN82" s="427"/>
      <c r="CO82" s="427"/>
      <c r="CP82" s="427"/>
      <c r="CY82" s="427"/>
      <c r="CZ82" s="427"/>
      <c r="DA82" s="427"/>
      <c r="DB82" s="427"/>
      <c r="DC82" s="427"/>
    </row>
    <row r="83" spans="2:109" ht="13" x14ac:dyDescent="0.2">
      <c r="B83" s="402"/>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4"/>
    </row>
    <row r="84" spans="2:109" ht="13" x14ac:dyDescent="0.2">
      <c r="DD84" s="393"/>
      <c r="DE84" s="393"/>
    </row>
    <row r="85" spans="2:109" ht="13" x14ac:dyDescent="0.2">
      <c r="DD85" s="393"/>
      <c r="DE85" s="393"/>
    </row>
    <row r="86" spans="2:109" ht="13" hidden="1" x14ac:dyDescent="0.2">
      <c r="DD86" s="393"/>
      <c r="DE86" s="393"/>
    </row>
    <row r="87" spans="2:109" ht="13" hidden="1" x14ac:dyDescent="0.2">
      <c r="K87" s="428"/>
      <c r="AQ87" s="428"/>
      <c r="BC87" s="428"/>
      <c r="BO87" s="428"/>
      <c r="CA87" s="428"/>
      <c r="CM87" s="428"/>
      <c r="CY87" s="428"/>
      <c r="DD87" s="393"/>
      <c r="DE87" s="393"/>
    </row>
    <row r="88" spans="2:109" ht="13" hidden="1" x14ac:dyDescent="0.2">
      <c r="DD88" s="393"/>
      <c r="DE88" s="393"/>
    </row>
    <row r="89" spans="2:109" ht="13" hidden="1" x14ac:dyDescent="0.2">
      <c r="DD89" s="393"/>
      <c r="DE89" s="393"/>
    </row>
    <row r="90" spans="2:109" ht="13" hidden="1" x14ac:dyDescent="0.2">
      <c r="DD90" s="393"/>
      <c r="DE90" s="393"/>
    </row>
    <row r="91" spans="2:109" ht="13" hidden="1" x14ac:dyDescent="0.2">
      <c r="DD91" s="393"/>
      <c r="DE91" s="393"/>
    </row>
    <row r="92" spans="2:109" ht="13.5" hidden="1" customHeight="1" x14ac:dyDescent="0.2">
      <c r="DD92" s="393"/>
      <c r="DE92" s="393"/>
    </row>
    <row r="93" spans="2:109" ht="13.5" hidden="1" customHeight="1" x14ac:dyDescent="0.2">
      <c r="DD93" s="393"/>
      <c r="DE93" s="393"/>
    </row>
    <row r="94" spans="2:109" ht="13.5" hidden="1" customHeight="1" x14ac:dyDescent="0.2">
      <c r="DD94" s="393"/>
      <c r="DE94" s="393"/>
    </row>
    <row r="95" spans="2:109" ht="13.5" hidden="1" customHeight="1" x14ac:dyDescent="0.2">
      <c r="DD95" s="393"/>
      <c r="DE95" s="393"/>
    </row>
    <row r="96" spans="2:109" ht="13.5" hidden="1" customHeight="1" x14ac:dyDescent="0.2">
      <c r="DD96" s="393"/>
      <c r="DE96" s="393"/>
    </row>
    <row r="97" s="393" customFormat="1" ht="13.5" hidden="1" customHeight="1" x14ac:dyDescent="0.2"/>
    <row r="98" s="393" customFormat="1" ht="13.5" hidden="1" customHeight="1" x14ac:dyDescent="0.2"/>
    <row r="99" s="393" customFormat="1" ht="13.5" hidden="1" customHeight="1" x14ac:dyDescent="0.2"/>
    <row r="100" s="393" customFormat="1" ht="13.5" hidden="1" customHeight="1" x14ac:dyDescent="0.2"/>
    <row r="101" s="393" customFormat="1" ht="13.5" hidden="1" customHeight="1" x14ac:dyDescent="0.2"/>
    <row r="102" s="393" customFormat="1" ht="13.5" hidden="1" customHeight="1" x14ac:dyDescent="0.2"/>
    <row r="103" s="393" customFormat="1" ht="13.5" hidden="1" customHeight="1" x14ac:dyDescent="0.2"/>
    <row r="104" s="393" customFormat="1" ht="13.5" hidden="1" customHeight="1" x14ac:dyDescent="0.2"/>
    <row r="105" s="393" customFormat="1" ht="13.5" hidden="1" customHeight="1" x14ac:dyDescent="0.2"/>
    <row r="106" s="393" customFormat="1" ht="13.5" hidden="1" customHeight="1" x14ac:dyDescent="0.2"/>
    <row r="107" s="393" customFormat="1" ht="13.5" hidden="1" customHeight="1" x14ac:dyDescent="0.2"/>
    <row r="108" s="393" customFormat="1" ht="13.5" hidden="1" customHeight="1" x14ac:dyDescent="0.2"/>
    <row r="109" s="393" customFormat="1" ht="13.5" hidden="1" customHeight="1" x14ac:dyDescent="0.2"/>
    <row r="110" s="393" customFormat="1" ht="13.5" hidden="1" customHeight="1" x14ac:dyDescent="0.2"/>
    <row r="111" s="393" customFormat="1" ht="13.5" hidden="1" customHeight="1" x14ac:dyDescent="0.2"/>
    <row r="112" s="393" customFormat="1" ht="13.5" hidden="1" customHeight="1" x14ac:dyDescent="0.2"/>
    <row r="113" s="393" customFormat="1" ht="13.5" hidden="1" customHeight="1" x14ac:dyDescent="0.2"/>
    <row r="114" s="393" customFormat="1" ht="13.5" hidden="1" customHeight="1" x14ac:dyDescent="0.2"/>
    <row r="115" s="393" customFormat="1" ht="13.5" hidden="1" customHeight="1" x14ac:dyDescent="0.2"/>
    <row r="116" s="393" customFormat="1" ht="13.5" hidden="1" customHeight="1" x14ac:dyDescent="0.2"/>
    <row r="117" s="393" customFormat="1" ht="13.5" hidden="1" customHeight="1" x14ac:dyDescent="0.2"/>
    <row r="118" s="393" customFormat="1" ht="13.5" hidden="1" customHeight="1" x14ac:dyDescent="0.2"/>
    <row r="119" s="393" customFormat="1" ht="13.5" hidden="1" customHeight="1" x14ac:dyDescent="0.2"/>
    <row r="120" s="393" customFormat="1" ht="13.5" hidden="1" customHeight="1" x14ac:dyDescent="0.2"/>
    <row r="121" s="393" customFormat="1" ht="13.5" hidden="1" customHeight="1" x14ac:dyDescent="0.2"/>
    <row r="122" s="393" customFormat="1" ht="13.5" hidden="1" customHeight="1" x14ac:dyDescent="0.2"/>
    <row r="123" s="393" customFormat="1" ht="13.5" hidden="1" customHeight="1" x14ac:dyDescent="0.2"/>
    <row r="124" s="393" customFormat="1" ht="13.5" hidden="1" customHeight="1" x14ac:dyDescent="0.2"/>
    <row r="125" s="393" customFormat="1" ht="13.5" hidden="1" customHeight="1" x14ac:dyDescent="0.2"/>
    <row r="126" s="393" customFormat="1" ht="13.5" hidden="1" customHeight="1" x14ac:dyDescent="0.2"/>
    <row r="127" s="393" customFormat="1" ht="13.5" hidden="1" customHeight="1" x14ac:dyDescent="0.2"/>
    <row r="128" s="393" customFormat="1" ht="13.5" hidden="1" customHeight="1" x14ac:dyDescent="0.2"/>
    <row r="129" s="393" customFormat="1" ht="13.5" hidden="1" customHeight="1" x14ac:dyDescent="0.2"/>
    <row r="130" s="393" customFormat="1" ht="13.5" hidden="1" customHeight="1" x14ac:dyDescent="0.2"/>
    <row r="131" s="393" customFormat="1" ht="13.5" hidden="1" customHeight="1" x14ac:dyDescent="0.2"/>
    <row r="132" s="393" customFormat="1" ht="13.5" hidden="1" customHeight="1" x14ac:dyDescent="0.2"/>
    <row r="133" s="393" customFormat="1" ht="13.5" hidden="1" customHeight="1" x14ac:dyDescent="0.2"/>
    <row r="134" s="393" customFormat="1" ht="13.5" hidden="1" customHeight="1" x14ac:dyDescent="0.2"/>
    <row r="135" s="393" customFormat="1" ht="13.5" hidden="1" customHeight="1" x14ac:dyDescent="0.2"/>
    <row r="136" s="393" customFormat="1" ht="13.5" hidden="1" customHeight="1" x14ac:dyDescent="0.2"/>
    <row r="137" s="393" customFormat="1" ht="13.5" hidden="1" customHeight="1" x14ac:dyDescent="0.2"/>
    <row r="138" s="393" customFormat="1" ht="13.5" hidden="1" customHeight="1" x14ac:dyDescent="0.2"/>
    <row r="139" s="393" customFormat="1" ht="13.5" hidden="1" customHeight="1" x14ac:dyDescent="0.2"/>
    <row r="140" s="393" customFormat="1" ht="13.5" hidden="1" customHeight="1" x14ac:dyDescent="0.2"/>
    <row r="141" s="393" customFormat="1" ht="13.5" hidden="1" customHeight="1" x14ac:dyDescent="0.2"/>
    <row r="142" s="393" customFormat="1" ht="13.5" hidden="1" customHeight="1" x14ac:dyDescent="0.2"/>
    <row r="143" s="393" customFormat="1" ht="13.5" hidden="1" customHeight="1" x14ac:dyDescent="0.2"/>
    <row r="144" s="393" customFormat="1" ht="13.5" hidden="1" customHeight="1" x14ac:dyDescent="0.2"/>
    <row r="145" s="393" customFormat="1" ht="13.5" hidden="1" customHeight="1" x14ac:dyDescent="0.2"/>
    <row r="146" s="393" customFormat="1" ht="13.5" hidden="1" customHeight="1" x14ac:dyDescent="0.2"/>
    <row r="147" s="393" customFormat="1" ht="13.5" hidden="1" customHeight="1" x14ac:dyDescent="0.2"/>
    <row r="148" s="393" customFormat="1" ht="13.5" hidden="1" customHeight="1" x14ac:dyDescent="0.2"/>
    <row r="149" s="393" customFormat="1" ht="13.5" hidden="1" customHeight="1" x14ac:dyDescent="0.2"/>
    <row r="150" s="393" customFormat="1" ht="13.5" hidden="1" customHeight="1" x14ac:dyDescent="0.2"/>
    <row r="151" s="393" customFormat="1" ht="13.5" hidden="1" customHeight="1" x14ac:dyDescent="0.2"/>
    <row r="152" s="393" customFormat="1" ht="13.5" hidden="1" customHeight="1" x14ac:dyDescent="0.2"/>
    <row r="153" s="393" customFormat="1" ht="13.5" hidden="1" customHeight="1" x14ac:dyDescent="0.2"/>
    <row r="154" s="393" customFormat="1" ht="13.5" hidden="1" customHeight="1" x14ac:dyDescent="0.2"/>
    <row r="155" s="393" customFormat="1" ht="13.5" hidden="1" customHeight="1" x14ac:dyDescent="0.2"/>
    <row r="156" s="393" customFormat="1" ht="13.5" hidden="1" customHeight="1" x14ac:dyDescent="0.2"/>
    <row r="157" s="393" customFormat="1" ht="13.5" hidden="1" customHeight="1" x14ac:dyDescent="0.2"/>
    <row r="158" s="393" customFormat="1" ht="13.5" hidden="1" customHeight="1" x14ac:dyDescent="0.2"/>
    <row r="159" s="393" customFormat="1" ht="13.5" hidden="1" customHeight="1" x14ac:dyDescent="0.2"/>
    <row r="160" s="393" customFormat="1" ht="13.5" hidden="1" customHeight="1" x14ac:dyDescent="0.2"/>
  </sheetData>
  <sheetProtection algorithmName="SHA-512" hashValue="IcfpGQP/E5lYoVt7dNgWbpECj2jerz22o/JdhPYsHdKipMAboCK53HmHOuDBPi8WX3ff66C0bzfc/TilMoFzGA==" saltValue="Lu3yomZMV1UiPsZ1MvC3x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6" customWidth="1"/>
    <col min="35" max="122" width="2.453125" style="295" customWidth="1"/>
    <col min="123" max="16384" width="2.453125" style="295" hidden="1"/>
  </cols>
  <sheetData>
    <row r="1" spans="1:34" ht="13.5" customHeight="1" x14ac:dyDescent="0.2">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row>
    <row r="2" spans="1:34" ht="13" x14ac:dyDescent="0.2">
      <c r="S2" s="295"/>
      <c r="AH2" s="295"/>
    </row>
    <row r="3" spans="1:34" ht="13" x14ac:dyDescent="0.2">
      <c r="C3" s="295"/>
      <c r="D3" s="295"/>
      <c r="E3" s="295"/>
      <c r="F3" s="295"/>
      <c r="G3" s="295"/>
      <c r="H3" s="295"/>
      <c r="I3" s="295"/>
      <c r="J3" s="295"/>
      <c r="K3" s="295"/>
      <c r="L3" s="295"/>
      <c r="M3" s="295"/>
      <c r="N3" s="295"/>
      <c r="O3" s="295"/>
      <c r="P3" s="295"/>
      <c r="Q3" s="295"/>
      <c r="R3" s="295"/>
      <c r="S3" s="295"/>
      <c r="U3" s="295"/>
      <c r="V3" s="295"/>
      <c r="W3" s="295"/>
      <c r="X3" s="295"/>
      <c r="Y3" s="295"/>
      <c r="Z3" s="295"/>
      <c r="AA3" s="295"/>
      <c r="AB3" s="295"/>
      <c r="AC3" s="295"/>
      <c r="AD3" s="295"/>
      <c r="AE3" s="295"/>
      <c r="AF3" s="295"/>
      <c r="AG3" s="295"/>
      <c r="AH3" s="295"/>
    </row>
    <row r="4" spans="1:34" ht="13" x14ac:dyDescent="0.2"/>
    <row r="5" spans="1:34" ht="13" x14ac:dyDescent="0.2"/>
    <row r="6" spans="1:34" ht="13" x14ac:dyDescent="0.2"/>
    <row r="7" spans="1:34" ht="13" x14ac:dyDescent="0.2"/>
    <row r="8" spans="1:34" ht="13" x14ac:dyDescent="0.2"/>
    <row r="9" spans="1:34" ht="13" x14ac:dyDescent="0.2">
      <c r="AH9" s="29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5"/>
    </row>
    <row r="18" spans="12:34" ht="13" x14ac:dyDescent="0.2"/>
    <row r="19" spans="12:34" ht="13" x14ac:dyDescent="0.2"/>
    <row r="20" spans="12:34" ht="13" x14ac:dyDescent="0.2">
      <c r="AH20" s="295"/>
    </row>
    <row r="21" spans="12:34" ht="13" x14ac:dyDescent="0.2">
      <c r="AH21" s="295"/>
    </row>
    <row r="22" spans="12:34" ht="13" x14ac:dyDescent="0.2"/>
    <row r="23" spans="12:34" ht="13" x14ac:dyDescent="0.2"/>
    <row r="24" spans="12:34" ht="13" x14ac:dyDescent="0.2">
      <c r="Q24" s="295"/>
    </row>
    <row r="25" spans="12:34" ht="13" x14ac:dyDescent="0.2"/>
    <row r="26" spans="12:34" ht="13" x14ac:dyDescent="0.2"/>
    <row r="27" spans="12:34" ht="13" x14ac:dyDescent="0.2"/>
    <row r="28" spans="12:34" ht="13" x14ac:dyDescent="0.2">
      <c r="O28" s="295"/>
      <c r="T28" s="295"/>
      <c r="AH28" s="295"/>
    </row>
    <row r="29" spans="12:34" ht="13" x14ac:dyDescent="0.2"/>
    <row r="30" spans="12:34" ht="13" x14ac:dyDescent="0.2"/>
    <row r="31" spans="12:34" ht="13" x14ac:dyDescent="0.2">
      <c r="Q31" s="295"/>
    </row>
    <row r="32" spans="12:34" ht="13" x14ac:dyDescent="0.2">
      <c r="L32" s="295"/>
    </row>
    <row r="33" spans="2:34" ht="13" x14ac:dyDescent="0.2">
      <c r="C33" s="295"/>
      <c r="E33" s="295"/>
      <c r="G33" s="295"/>
      <c r="I33" s="295"/>
      <c r="X33" s="295"/>
    </row>
    <row r="34" spans="2:34" ht="13" x14ac:dyDescent="0.2">
      <c r="B34" s="295"/>
      <c r="P34" s="295"/>
      <c r="R34" s="295"/>
      <c r="T34" s="295"/>
    </row>
    <row r="35" spans="2:34" ht="13" x14ac:dyDescent="0.2">
      <c r="D35" s="295"/>
      <c r="W35" s="295"/>
      <c r="AC35" s="295"/>
      <c r="AD35" s="295"/>
      <c r="AE35" s="295"/>
      <c r="AF35" s="295"/>
      <c r="AG35" s="295"/>
      <c r="AH35" s="295"/>
    </row>
    <row r="36" spans="2:34" ht="13" x14ac:dyDescent="0.2">
      <c r="H36" s="295"/>
      <c r="J36" s="295"/>
      <c r="K36" s="295"/>
      <c r="M36" s="295"/>
      <c r="Y36" s="295"/>
      <c r="Z36" s="295"/>
      <c r="AA36" s="295"/>
      <c r="AB36" s="295"/>
      <c r="AC36" s="295"/>
      <c r="AD36" s="295"/>
      <c r="AE36" s="295"/>
      <c r="AF36" s="295"/>
      <c r="AG36" s="295"/>
      <c r="AH36" s="295"/>
    </row>
    <row r="37" spans="2:34" ht="13" x14ac:dyDescent="0.2">
      <c r="AH37" s="295"/>
    </row>
    <row r="38" spans="2:34" ht="13" x14ac:dyDescent="0.2">
      <c r="AG38" s="295"/>
      <c r="AH38" s="295"/>
    </row>
    <row r="39" spans="2:34" ht="13" x14ac:dyDescent="0.2"/>
    <row r="40" spans="2:34" ht="13" x14ac:dyDescent="0.2">
      <c r="X40" s="295"/>
    </row>
    <row r="41" spans="2:34" ht="13" x14ac:dyDescent="0.2">
      <c r="R41" s="295"/>
    </row>
    <row r="42" spans="2:34" ht="13" x14ac:dyDescent="0.2">
      <c r="W42" s="295"/>
    </row>
    <row r="43" spans="2:34" ht="13" x14ac:dyDescent="0.2">
      <c r="Y43" s="295"/>
      <c r="Z43" s="295"/>
      <c r="AA43" s="295"/>
      <c r="AB43" s="295"/>
      <c r="AC43" s="295"/>
      <c r="AD43" s="295"/>
      <c r="AE43" s="295"/>
      <c r="AF43" s="295"/>
      <c r="AG43" s="295"/>
      <c r="AH43" s="295"/>
    </row>
    <row r="44" spans="2:34" ht="13" x14ac:dyDescent="0.2">
      <c r="AH44" s="295"/>
    </row>
    <row r="45" spans="2:34" ht="13" x14ac:dyDescent="0.2">
      <c r="X45" s="295"/>
    </row>
    <row r="46" spans="2:34" ht="13" x14ac:dyDescent="0.2"/>
    <row r="47" spans="2:34" ht="13" x14ac:dyDescent="0.2"/>
    <row r="48" spans="2:34" ht="13" x14ac:dyDescent="0.2">
      <c r="W48" s="295"/>
      <c r="Y48" s="295"/>
      <c r="Z48" s="295"/>
      <c r="AA48" s="295"/>
      <c r="AB48" s="295"/>
      <c r="AC48" s="295"/>
      <c r="AD48" s="295"/>
      <c r="AE48" s="295"/>
      <c r="AF48" s="295"/>
      <c r="AG48" s="295"/>
      <c r="AH48" s="295"/>
    </row>
    <row r="49" spans="28:34" ht="13" x14ac:dyDescent="0.2"/>
    <row r="50" spans="28:34" ht="13" x14ac:dyDescent="0.2">
      <c r="AE50" s="295"/>
      <c r="AF50" s="295"/>
      <c r="AG50" s="295"/>
      <c r="AH50" s="295"/>
    </row>
    <row r="51" spans="28:34" ht="13" x14ac:dyDescent="0.2">
      <c r="AC51" s="295"/>
      <c r="AD51" s="295"/>
      <c r="AE51" s="295"/>
      <c r="AF51" s="295"/>
      <c r="AG51" s="295"/>
      <c r="AH51" s="295"/>
    </row>
    <row r="52" spans="28:34" ht="13" x14ac:dyDescent="0.2"/>
    <row r="53" spans="28:34" ht="13" x14ac:dyDescent="0.2">
      <c r="AF53" s="295"/>
      <c r="AG53" s="295"/>
      <c r="AH53" s="295"/>
    </row>
    <row r="54" spans="28:34" ht="13" x14ac:dyDescent="0.2">
      <c r="AH54" s="295"/>
    </row>
    <row r="55" spans="28:34" ht="13" x14ac:dyDescent="0.2"/>
    <row r="56" spans="28:34" ht="13" x14ac:dyDescent="0.2">
      <c r="AB56" s="295"/>
      <c r="AC56" s="295"/>
      <c r="AD56" s="295"/>
      <c r="AE56" s="295"/>
      <c r="AF56" s="295"/>
      <c r="AG56" s="295"/>
      <c r="AH56" s="295"/>
    </row>
    <row r="57" spans="28:34" ht="13" x14ac:dyDescent="0.2">
      <c r="AH57" s="295"/>
    </row>
    <row r="58" spans="28:34" ht="13" x14ac:dyDescent="0.2">
      <c r="AH58" s="295"/>
    </row>
    <row r="59" spans="28:34" ht="13" x14ac:dyDescent="0.2"/>
    <row r="60" spans="28:34" ht="13" x14ac:dyDescent="0.2"/>
    <row r="61" spans="28:34" ht="13" x14ac:dyDescent="0.2"/>
    <row r="62" spans="28:34" ht="13" x14ac:dyDescent="0.2"/>
    <row r="63" spans="28:34" ht="13" x14ac:dyDescent="0.2">
      <c r="AH63" s="295"/>
    </row>
    <row r="64" spans="28:34" ht="13" x14ac:dyDescent="0.2">
      <c r="AG64" s="295"/>
      <c r="AH64" s="295"/>
    </row>
    <row r="65" spans="28:34" ht="13" x14ac:dyDescent="0.2"/>
    <row r="66" spans="28:34" ht="13" x14ac:dyDescent="0.2"/>
    <row r="67" spans="28:34" ht="13" x14ac:dyDescent="0.2"/>
    <row r="68" spans="28:34" ht="13" x14ac:dyDescent="0.2">
      <c r="AB68" s="295"/>
      <c r="AC68" s="295"/>
      <c r="AD68" s="295"/>
      <c r="AE68" s="295"/>
      <c r="AF68" s="295"/>
      <c r="AG68" s="295"/>
      <c r="AH68" s="295"/>
    </row>
    <row r="69" spans="28:34" ht="13" x14ac:dyDescent="0.2">
      <c r="AF69" s="295"/>
      <c r="AG69" s="295"/>
      <c r="AH69" s="295"/>
    </row>
    <row r="70" spans="28:34" ht="13" x14ac:dyDescent="0.2"/>
    <row r="71" spans="28:34" ht="13" x14ac:dyDescent="0.2"/>
    <row r="72" spans="28:34" ht="13" x14ac:dyDescent="0.2"/>
    <row r="73" spans="28:34" ht="13" x14ac:dyDescent="0.2"/>
    <row r="74" spans="28:34" ht="13" x14ac:dyDescent="0.2"/>
    <row r="75" spans="28:34" ht="13" x14ac:dyDescent="0.2">
      <c r="AH75" s="295"/>
    </row>
    <row r="76" spans="28:34" ht="13" x14ac:dyDescent="0.2">
      <c r="AF76" s="295"/>
      <c r="AG76" s="295"/>
      <c r="AH76" s="295"/>
    </row>
    <row r="77" spans="28:34" ht="13" x14ac:dyDescent="0.2">
      <c r="AG77" s="295"/>
      <c r="AH77" s="295"/>
    </row>
    <row r="78" spans="28:34" ht="13" x14ac:dyDescent="0.2"/>
    <row r="79" spans="28:34" ht="13" x14ac:dyDescent="0.2"/>
    <row r="80" spans="28:34" ht="13" x14ac:dyDescent="0.2"/>
    <row r="81" spans="25:34" ht="13" x14ac:dyDescent="0.2"/>
    <row r="82" spans="25:34" ht="13" x14ac:dyDescent="0.2">
      <c r="Y82" s="295"/>
    </row>
    <row r="83" spans="25:34" ht="13" x14ac:dyDescent="0.2">
      <c r="Y83" s="295"/>
      <c r="Z83" s="295"/>
      <c r="AA83" s="295"/>
      <c r="AB83" s="295"/>
      <c r="AC83" s="295"/>
      <c r="AD83" s="295"/>
      <c r="AE83" s="295"/>
      <c r="AF83" s="295"/>
      <c r="AG83" s="295"/>
      <c r="AH83" s="295"/>
    </row>
    <row r="84" spans="25:34" ht="13" x14ac:dyDescent="0.2"/>
    <row r="85" spans="25:34" ht="13" x14ac:dyDescent="0.2"/>
    <row r="86" spans="25:34" ht="13" x14ac:dyDescent="0.2"/>
    <row r="87" spans="25:34" ht="13" x14ac:dyDescent="0.2"/>
    <row r="88" spans="25:34" ht="13" x14ac:dyDescent="0.2">
      <c r="AH88" s="29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5"/>
      <c r="AG94" s="295"/>
      <c r="AH94" s="295"/>
    </row>
    <row r="95" spans="25:34" ht="13.5" customHeight="1" x14ac:dyDescent="0.2">
      <c r="AH95" s="2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5"/>
    </row>
    <row r="102" spans="33:34" ht="13.5" customHeight="1" x14ac:dyDescent="0.2"/>
    <row r="103" spans="33:34" ht="13.5" customHeight="1" x14ac:dyDescent="0.2"/>
    <row r="104" spans="33:34" ht="13.5" customHeight="1" x14ac:dyDescent="0.2">
      <c r="AG104" s="295"/>
      <c r="AH104" s="2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5"/>
    </row>
    <row r="117" spans="34:122" ht="13.5" customHeight="1" x14ac:dyDescent="0.2"/>
    <row r="118" spans="34:122" ht="13.5" customHeight="1" x14ac:dyDescent="0.2"/>
    <row r="119" spans="34:122" ht="13.5" customHeight="1" x14ac:dyDescent="0.2"/>
    <row r="120" spans="34:122" ht="13.5" customHeight="1" x14ac:dyDescent="0.2">
      <c r="AH120" s="295"/>
    </row>
    <row r="121" spans="34:122" ht="13.5" customHeight="1" x14ac:dyDescent="0.2">
      <c r="AH121" s="295"/>
    </row>
    <row r="122" spans="34:122" ht="13.5" customHeight="1" x14ac:dyDescent="0.2"/>
    <row r="123" spans="34:122" ht="13.5" customHeight="1" x14ac:dyDescent="0.2"/>
    <row r="124" spans="34:122" ht="13.5" customHeight="1" x14ac:dyDescent="0.2"/>
    <row r="125" spans="34:122" ht="13.5" customHeight="1" x14ac:dyDescent="0.2">
      <c r="DR125" s="295" t="s">
        <v>513</v>
      </c>
    </row>
  </sheetData>
  <sheetProtection algorithmName="SHA-512" hashValue="60FHRu0TKjmu4OUcqajAabhyX2d6w7vVu/q3pgnz+sGJH73mZumgBUyKqUd3dwvGf9b9K2tm9uKa0Sb3py8RWA==" saltValue="HpI6ZmB14nU36lL2oqAR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6" customWidth="1"/>
    <col min="35" max="122" width="2.453125" style="295" customWidth="1"/>
    <col min="123" max="16384" width="2.453125" style="295" hidden="1"/>
  </cols>
  <sheetData>
    <row r="1" spans="2:34" ht="13.5" customHeight="1" x14ac:dyDescent="0.2">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row>
    <row r="2" spans="2:34" ht="13" x14ac:dyDescent="0.2">
      <c r="S2" s="295"/>
      <c r="AH2" s="295"/>
    </row>
    <row r="3" spans="2:34" ht="13" x14ac:dyDescent="0.2">
      <c r="C3" s="295"/>
      <c r="D3" s="295"/>
      <c r="E3" s="295"/>
      <c r="F3" s="295"/>
      <c r="G3" s="295"/>
      <c r="H3" s="295"/>
      <c r="I3" s="295"/>
      <c r="J3" s="295"/>
      <c r="K3" s="295"/>
      <c r="L3" s="295"/>
      <c r="M3" s="295"/>
      <c r="N3" s="295"/>
      <c r="O3" s="295"/>
      <c r="P3" s="295"/>
      <c r="Q3" s="295"/>
      <c r="R3" s="295"/>
      <c r="S3" s="295"/>
      <c r="U3" s="295"/>
      <c r="V3" s="295"/>
      <c r="W3" s="295"/>
      <c r="X3" s="295"/>
      <c r="Y3" s="295"/>
      <c r="Z3" s="295"/>
      <c r="AA3" s="295"/>
      <c r="AB3" s="295"/>
      <c r="AC3" s="295"/>
      <c r="AD3" s="295"/>
      <c r="AE3" s="295"/>
      <c r="AF3" s="295"/>
      <c r="AG3" s="295"/>
      <c r="AH3" s="295"/>
    </row>
    <row r="4" spans="2:34" ht="13" x14ac:dyDescent="0.2"/>
    <row r="5" spans="2:34" ht="13" x14ac:dyDescent="0.2"/>
    <row r="6" spans="2:34" ht="13" x14ac:dyDescent="0.2"/>
    <row r="7" spans="2:34" ht="13" x14ac:dyDescent="0.2"/>
    <row r="8" spans="2:34" ht="13" x14ac:dyDescent="0.2"/>
    <row r="9" spans="2:34" ht="13" x14ac:dyDescent="0.2">
      <c r="AH9" s="29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5"/>
    </row>
    <row r="18" spans="12:34" ht="13" x14ac:dyDescent="0.2"/>
    <row r="19" spans="12:34" ht="13" x14ac:dyDescent="0.2"/>
    <row r="20" spans="12:34" ht="13" x14ac:dyDescent="0.2">
      <c r="AH20" s="295"/>
    </row>
    <row r="21" spans="12:34" ht="13" x14ac:dyDescent="0.2">
      <c r="AH21" s="295"/>
    </row>
    <row r="22" spans="12:34" ht="13" x14ac:dyDescent="0.2"/>
    <row r="23" spans="12:34" ht="13" x14ac:dyDescent="0.2"/>
    <row r="24" spans="12:34" ht="13" x14ac:dyDescent="0.2">
      <c r="Q24" s="295"/>
    </row>
    <row r="25" spans="12:34" ht="13" x14ac:dyDescent="0.2"/>
    <row r="26" spans="12:34" ht="13" x14ac:dyDescent="0.2"/>
    <row r="27" spans="12:34" ht="13" x14ac:dyDescent="0.2"/>
    <row r="28" spans="12:34" ht="13" x14ac:dyDescent="0.2">
      <c r="O28" s="295"/>
      <c r="T28" s="295"/>
      <c r="AH28" s="295"/>
    </row>
    <row r="29" spans="12:34" ht="13" x14ac:dyDescent="0.2"/>
    <row r="30" spans="12:34" ht="13" x14ac:dyDescent="0.2"/>
    <row r="31" spans="12:34" ht="13" x14ac:dyDescent="0.2">
      <c r="Q31" s="295"/>
    </row>
    <row r="32" spans="12:34" ht="13" x14ac:dyDescent="0.2">
      <c r="L32" s="295"/>
    </row>
    <row r="33" spans="2:34" ht="13" x14ac:dyDescent="0.2">
      <c r="C33" s="295"/>
      <c r="E33" s="295"/>
      <c r="G33" s="295"/>
      <c r="I33" s="295"/>
      <c r="X33" s="295"/>
    </row>
    <row r="34" spans="2:34" ht="13" x14ac:dyDescent="0.2">
      <c r="B34" s="295"/>
      <c r="P34" s="295"/>
      <c r="R34" s="295"/>
      <c r="T34" s="295"/>
    </row>
    <row r="35" spans="2:34" ht="13" x14ac:dyDescent="0.2">
      <c r="D35" s="295"/>
      <c r="W35" s="295"/>
      <c r="AC35" s="295"/>
      <c r="AD35" s="295"/>
      <c r="AE35" s="295"/>
      <c r="AF35" s="295"/>
      <c r="AG35" s="295"/>
      <c r="AH35" s="295"/>
    </row>
    <row r="36" spans="2:34" ht="13" x14ac:dyDescent="0.2">
      <c r="H36" s="295"/>
      <c r="J36" s="295"/>
      <c r="K36" s="295"/>
      <c r="M36" s="295"/>
      <c r="Y36" s="295"/>
      <c r="Z36" s="295"/>
      <c r="AA36" s="295"/>
      <c r="AB36" s="295"/>
      <c r="AC36" s="295"/>
      <c r="AD36" s="295"/>
      <c r="AE36" s="295"/>
      <c r="AF36" s="295"/>
      <c r="AG36" s="295"/>
      <c r="AH36" s="295"/>
    </row>
    <row r="37" spans="2:34" ht="13" x14ac:dyDescent="0.2">
      <c r="AH37" s="295"/>
    </row>
    <row r="38" spans="2:34" ht="13" x14ac:dyDescent="0.2">
      <c r="AG38" s="295"/>
      <c r="AH38" s="295"/>
    </row>
    <row r="39" spans="2:34" ht="13" x14ac:dyDescent="0.2"/>
    <row r="40" spans="2:34" ht="13" x14ac:dyDescent="0.2">
      <c r="X40" s="295"/>
    </row>
    <row r="41" spans="2:34" ht="13" x14ac:dyDescent="0.2">
      <c r="R41" s="295"/>
    </row>
    <row r="42" spans="2:34" ht="13" x14ac:dyDescent="0.2">
      <c r="W42" s="295"/>
    </row>
    <row r="43" spans="2:34" ht="13" x14ac:dyDescent="0.2">
      <c r="Y43" s="295"/>
      <c r="Z43" s="295"/>
      <c r="AA43" s="295"/>
      <c r="AB43" s="295"/>
      <c r="AC43" s="295"/>
      <c r="AD43" s="295"/>
      <c r="AE43" s="295"/>
      <c r="AF43" s="295"/>
      <c r="AG43" s="295"/>
      <c r="AH43" s="295"/>
    </row>
    <row r="44" spans="2:34" ht="13" x14ac:dyDescent="0.2">
      <c r="AH44" s="295"/>
    </row>
    <row r="45" spans="2:34" ht="13" x14ac:dyDescent="0.2">
      <c r="X45" s="295"/>
    </row>
    <row r="46" spans="2:34" ht="13" x14ac:dyDescent="0.2"/>
    <row r="47" spans="2:34" ht="13" x14ac:dyDescent="0.2"/>
    <row r="48" spans="2:34" ht="13" x14ac:dyDescent="0.2">
      <c r="W48" s="295"/>
      <c r="Y48" s="295"/>
      <c r="Z48" s="295"/>
      <c r="AA48" s="295"/>
      <c r="AB48" s="295"/>
      <c r="AC48" s="295"/>
      <c r="AD48" s="295"/>
      <c r="AE48" s="295"/>
      <c r="AF48" s="295"/>
      <c r="AG48" s="295"/>
      <c r="AH48" s="295"/>
    </row>
    <row r="49" spans="28:34" ht="13" x14ac:dyDescent="0.2"/>
    <row r="50" spans="28:34" ht="13" x14ac:dyDescent="0.2">
      <c r="AE50" s="295"/>
      <c r="AF50" s="295"/>
      <c r="AG50" s="295"/>
      <c r="AH50" s="295"/>
    </row>
    <row r="51" spans="28:34" ht="13" x14ac:dyDescent="0.2">
      <c r="AC51" s="295"/>
      <c r="AD51" s="295"/>
      <c r="AE51" s="295"/>
      <c r="AF51" s="295"/>
      <c r="AG51" s="295"/>
      <c r="AH51" s="295"/>
    </row>
    <row r="52" spans="28:34" ht="13" x14ac:dyDescent="0.2"/>
    <row r="53" spans="28:34" ht="13" x14ac:dyDescent="0.2">
      <c r="AF53" s="295"/>
      <c r="AG53" s="295"/>
      <c r="AH53" s="295"/>
    </row>
    <row r="54" spans="28:34" ht="13" x14ac:dyDescent="0.2">
      <c r="AH54" s="295"/>
    </row>
    <row r="55" spans="28:34" ht="13" x14ac:dyDescent="0.2"/>
    <row r="56" spans="28:34" ht="13" x14ac:dyDescent="0.2">
      <c r="AB56" s="295"/>
      <c r="AC56" s="295"/>
      <c r="AD56" s="295"/>
      <c r="AE56" s="295"/>
      <c r="AF56" s="295"/>
      <c r="AG56" s="295"/>
      <c r="AH56" s="295"/>
    </row>
    <row r="57" spans="28:34" ht="13" x14ac:dyDescent="0.2">
      <c r="AH57" s="295"/>
    </row>
    <row r="58" spans="28:34" ht="13" x14ac:dyDescent="0.2">
      <c r="AH58" s="295"/>
    </row>
    <row r="59" spans="28:34" ht="13" x14ac:dyDescent="0.2">
      <c r="AG59" s="295"/>
      <c r="AH59" s="295"/>
    </row>
    <row r="60" spans="28:34" ht="13" x14ac:dyDescent="0.2"/>
    <row r="61" spans="28:34" ht="13" x14ac:dyDescent="0.2"/>
    <row r="62" spans="28:34" ht="13" x14ac:dyDescent="0.2"/>
    <row r="63" spans="28:34" ht="13" x14ac:dyDescent="0.2">
      <c r="AH63" s="295"/>
    </row>
    <row r="64" spans="28:34" ht="13" x14ac:dyDescent="0.2">
      <c r="AG64" s="295"/>
      <c r="AH64" s="295"/>
    </row>
    <row r="65" spans="28:34" ht="13" x14ac:dyDescent="0.2"/>
    <row r="66" spans="28:34" ht="13" x14ac:dyDescent="0.2"/>
    <row r="67" spans="28:34" ht="13" x14ac:dyDescent="0.2"/>
    <row r="68" spans="28:34" ht="13" x14ac:dyDescent="0.2">
      <c r="AB68" s="295"/>
      <c r="AC68" s="295"/>
      <c r="AD68" s="295"/>
      <c r="AE68" s="295"/>
      <c r="AF68" s="295"/>
      <c r="AG68" s="295"/>
      <c r="AH68" s="295"/>
    </row>
    <row r="69" spans="28:34" ht="13" x14ac:dyDescent="0.2">
      <c r="AF69" s="295"/>
      <c r="AG69" s="295"/>
      <c r="AH69" s="295"/>
    </row>
    <row r="70" spans="28:34" ht="13" x14ac:dyDescent="0.2"/>
    <row r="71" spans="28:34" ht="13" x14ac:dyDescent="0.2"/>
    <row r="72" spans="28:34" ht="13" x14ac:dyDescent="0.2"/>
    <row r="73" spans="28:34" ht="13" x14ac:dyDescent="0.2"/>
    <row r="74" spans="28:34" ht="13" x14ac:dyDescent="0.2"/>
    <row r="75" spans="28:34" ht="13" x14ac:dyDescent="0.2">
      <c r="AH75" s="295"/>
    </row>
    <row r="76" spans="28:34" ht="13" x14ac:dyDescent="0.2">
      <c r="AF76" s="295"/>
      <c r="AG76" s="295"/>
      <c r="AH76" s="295"/>
    </row>
    <row r="77" spans="28:34" ht="13" x14ac:dyDescent="0.2">
      <c r="AG77" s="295"/>
      <c r="AH77" s="295"/>
    </row>
    <row r="78" spans="28:34" ht="13" x14ac:dyDescent="0.2"/>
    <row r="79" spans="28:34" ht="13" x14ac:dyDescent="0.2"/>
    <row r="80" spans="28:34" ht="13" x14ac:dyDescent="0.2"/>
    <row r="81" spans="25:34" ht="13" x14ac:dyDescent="0.2"/>
    <row r="82" spans="25:34" ht="13" x14ac:dyDescent="0.2">
      <c r="Y82" s="295"/>
    </row>
    <row r="83" spans="25:34" ht="13" x14ac:dyDescent="0.2">
      <c r="Y83" s="295"/>
      <c r="Z83" s="295"/>
      <c r="AA83" s="295"/>
      <c r="AB83" s="295"/>
      <c r="AC83" s="295"/>
      <c r="AD83" s="295"/>
      <c r="AE83" s="295"/>
      <c r="AF83" s="295"/>
      <c r="AG83" s="295"/>
      <c r="AH83" s="295"/>
    </row>
    <row r="84" spans="25:34" ht="13" x14ac:dyDescent="0.2"/>
    <row r="85" spans="25:34" ht="13" x14ac:dyDescent="0.2"/>
    <row r="86" spans="25:34" ht="13" x14ac:dyDescent="0.2"/>
    <row r="87" spans="25:34" ht="13" x14ac:dyDescent="0.2"/>
    <row r="88" spans="25:34" ht="13" x14ac:dyDescent="0.2">
      <c r="AH88" s="29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5"/>
      <c r="AG94" s="295"/>
      <c r="AH94" s="295"/>
    </row>
    <row r="95" spans="25:34" ht="13.5" customHeight="1" x14ac:dyDescent="0.2">
      <c r="AH95" s="2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5"/>
    </row>
    <row r="102" spans="33:34" ht="13.5" customHeight="1" x14ac:dyDescent="0.2"/>
    <row r="103" spans="33:34" ht="13.5" customHeight="1" x14ac:dyDescent="0.2"/>
    <row r="104" spans="33:34" ht="13.5" customHeight="1" x14ac:dyDescent="0.2">
      <c r="AG104" s="295"/>
      <c r="AH104" s="2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5"/>
    </row>
    <row r="117" spans="34:122" ht="13.5" customHeight="1" x14ac:dyDescent="0.2"/>
    <row r="118" spans="34:122" ht="13.5" customHeight="1" x14ac:dyDescent="0.2"/>
    <row r="119" spans="34:122" ht="13.5" customHeight="1" x14ac:dyDescent="0.2"/>
    <row r="120" spans="34:122" ht="13.5" customHeight="1" x14ac:dyDescent="0.2">
      <c r="AH120" s="295"/>
    </row>
    <row r="121" spans="34:122" ht="13.5" customHeight="1" x14ac:dyDescent="0.2">
      <c r="AH121" s="295"/>
    </row>
    <row r="122" spans="34:122" ht="13.5" customHeight="1" x14ac:dyDescent="0.2"/>
    <row r="123" spans="34:122" ht="13.5" customHeight="1" x14ac:dyDescent="0.2"/>
    <row r="124" spans="34:122" ht="13.5" customHeight="1" x14ac:dyDescent="0.2"/>
    <row r="125" spans="34:122" ht="13.5" customHeight="1" x14ac:dyDescent="0.2">
      <c r="DR125" s="295" t="s">
        <v>638</v>
      </c>
    </row>
  </sheetData>
  <sheetProtection algorithmName="SHA-512" hashValue="FGaqntiReyMg2H4k4tK8UcByUOLyG7nWsYY4iep4btiqYKkfSFTHjL52oZvTwMnv/+Ulo7OoLft4LethKpPsUg==" saltValue="6haoTb8oCjfMI53VrV2c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3" customWidth="1"/>
    <col min="2" max="8" width="13.36328125" style="153" customWidth="1"/>
    <col min="9" max="16384" width="11.08984375" style="153"/>
  </cols>
  <sheetData>
    <row r="1" spans="1:8" x14ac:dyDescent="0.2">
      <c r="A1" s="147"/>
      <c r="B1" s="148"/>
      <c r="C1" s="149"/>
      <c r="D1" s="150"/>
      <c r="E1" s="151"/>
      <c r="F1" s="151"/>
      <c r="G1" s="151"/>
      <c r="H1" s="152"/>
    </row>
    <row r="2" spans="1:8" x14ac:dyDescent="0.2">
      <c r="A2" s="154"/>
      <c r="B2" s="155"/>
      <c r="C2" s="156"/>
      <c r="D2" s="157" t="s">
        <v>50</v>
      </c>
      <c r="E2" s="158"/>
      <c r="F2" s="159" t="s">
        <v>563</v>
      </c>
      <c r="G2" s="160"/>
      <c r="H2" s="161"/>
    </row>
    <row r="3" spans="1:8" x14ac:dyDescent="0.2">
      <c r="A3" s="157" t="s">
        <v>556</v>
      </c>
      <c r="B3" s="162"/>
      <c r="C3" s="163"/>
      <c r="D3" s="164">
        <v>61210</v>
      </c>
      <c r="E3" s="165"/>
      <c r="F3" s="166">
        <v>42581</v>
      </c>
      <c r="G3" s="167"/>
      <c r="H3" s="168"/>
    </row>
    <row r="4" spans="1:8" x14ac:dyDescent="0.2">
      <c r="A4" s="169"/>
      <c r="B4" s="170"/>
      <c r="C4" s="171"/>
      <c r="D4" s="172">
        <v>41976</v>
      </c>
      <c r="E4" s="173"/>
      <c r="F4" s="174">
        <v>24354</v>
      </c>
      <c r="G4" s="175"/>
      <c r="H4" s="176"/>
    </row>
    <row r="5" spans="1:8" x14ac:dyDescent="0.2">
      <c r="A5" s="157" t="s">
        <v>558</v>
      </c>
      <c r="B5" s="162"/>
      <c r="C5" s="163"/>
      <c r="D5" s="164">
        <v>45597</v>
      </c>
      <c r="E5" s="165"/>
      <c r="F5" s="166">
        <v>45426</v>
      </c>
      <c r="G5" s="167"/>
      <c r="H5" s="168"/>
    </row>
    <row r="6" spans="1:8" x14ac:dyDescent="0.2">
      <c r="A6" s="169"/>
      <c r="B6" s="170"/>
      <c r="C6" s="171"/>
      <c r="D6" s="172">
        <v>25237</v>
      </c>
      <c r="E6" s="173"/>
      <c r="F6" s="174">
        <v>24508</v>
      </c>
      <c r="G6" s="175"/>
      <c r="H6" s="176"/>
    </row>
    <row r="7" spans="1:8" x14ac:dyDescent="0.2">
      <c r="A7" s="157" t="s">
        <v>559</v>
      </c>
      <c r="B7" s="162"/>
      <c r="C7" s="163"/>
      <c r="D7" s="164">
        <v>32809</v>
      </c>
      <c r="E7" s="165"/>
      <c r="F7" s="166">
        <v>45022</v>
      </c>
      <c r="G7" s="167"/>
      <c r="H7" s="168"/>
    </row>
    <row r="8" spans="1:8" x14ac:dyDescent="0.2">
      <c r="A8" s="169"/>
      <c r="B8" s="170"/>
      <c r="C8" s="171"/>
      <c r="D8" s="172">
        <v>21196</v>
      </c>
      <c r="E8" s="173"/>
      <c r="F8" s="174">
        <v>25247</v>
      </c>
      <c r="G8" s="175"/>
      <c r="H8" s="176"/>
    </row>
    <row r="9" spans="1:8" x14ac:dyDescent="0.2">
      <c r="A9" s="157" t="s">
        <v>560</v>
      </c>
      <c r="B9" s="162"/>
      <c r="C9" s="163"/>
      <c r="D9" s="164">
        <v>31846</v>
      </c>
      <c r="E9" s="165"/>
      <c r="F9" s="166">
        <v>46035</v>
      </c>
      <c r="G9" s="167"/>
      <c r="H9" s="168"/>
    </row>
    <row r="10" spans="1:8" x14ac:dyDescent="0.2">
      <c r="A10" s="169"/>
      <c r="B10" s="170"/>
      <c r="C10" s="171"/>
      <c r="D10" s="172">
        <v>21513</v>
      </c>
      <c r="E10" s="173"/>
      <c r="F10" s="174">
        <v>25158</v>
      </c>
      <c r="G10" s="175"/>
      <c r="H10" s="176"/>
    </row>
    <row r="11" spans="1:8" x14ac:dyDescent="0.2">
      <c r="A11" s="157" t="s">
        <v>561</v>
      </c>
      <c r="B11" s="162"/>
      <c r="C11" s="163"/>
      <c r="D11" s="164">
        <v>46079</v>
      </c>
      <c r="E11" s="165"/>
      <c r="F11" s="166">
        <v>43261</v>
      </c>
      <c r="G11" s="167"/>
      <c r="H11" s="168"/>
    </row>
    <row r="12" spans="1:8" x14ac:dyDescent="0.2">
      <c r="A12" s="169"/>
      <c r="B12" s="170"/>
      <c r="C12" s="177"/>
      <c r="D12" s="172">
        <v>26662</v>
      </c>
      <c r="E12" s="173"/>
      <c r="F12" s="174">
        <v>24721</v>
      </c>
      <c r="G12" s="175"/>
      <c r="H12" s="176"/>
    </row>
    <row r="13" spans="1:8" x14ac:dyDescent="0.2">
      <c r="A13" s="157"/>
      <c r="B13" s="162"/>
      <c r="C13" s="178"/>
      <c r="D13" s="179">
        <v>43508</v>
      </c>
      <c r="E13" s="180"/>
      <c r="F13" s="181">
        <v>44465</v>
      </c>
      <c r="G13" s="182"/>
      <c r="H13" s="168"/>
    </row>
    <row r="14" spans="1:8" x14ac:dyDescent="0.2">
      <c r="A14" s="169"/>
      <c r="B14" s="170"/>
      <c r="C14" s="171"/>
      <c r="D14" s="172">
        <v>27317</v>
      </c>
      <c r="E14" s="173"/>
      <c r="F14" s="174">
        <v>24798</v>
      </c>
      <c r="G14" s="175"/>
      <c r="H14" s="176"/>
    </row>
    <row r="17" spans="1:11" x14ac:dyDescent="0.2">
      <c r="A17" s="153" t="s">
        <v>51</v>
      </c>
    </row>
    <row r="18" spans="1:11" x14ac:dyDescent="0.2">
      <c r="A18" s="183"/>
      <c r="B18" s="183" t="str">
        <f>実質収支比率等に係る経年分析!F$46</f>
        <v>H28</v>
      </c>
      <c r="C18" s="183" t="str">
        <f>実質収支比率等に係る経年分析!G$46</f>
        <v>H29</v>
      </c>
      <c r="D18" s="183" t="str">
        <f>実質収支比率等に係る経年分析!H$46</f>
        <v>H30</v>
      </c>
      <c r="E18" s="183" t="str">
        <f>実質収支比率等に係る経年分析!I$46</f>
        <v>R01</v>
      </c>
      <c r="F18" s="183" t="str">
        <f>実質収支比率等に係る経年分析!J$46</f>
        <v>R02</v>
      </c>
    </row>
    <row r="19" spans="1:11" x14ac:dyDescent="0.2">
      <c r="A19" s="183" t="s">
        <v>52</v>
      </c>
      <c r="B19" s="183">
        <f>ROUND(VALUE(SUBSTITUTE(実質収支比率等に係る経年分析!F$48,"▲","-")),2)</f>
        <v>6.78</v>
      </c>
      <c r="C19" s="183">
        <f>ROUND(VALUE(SUBSTITUTE(実質収支比率等に係る経年分析!G$48,"▲","-")),2)</f>
        <v>4.8499999999999996</v>
      </c>
      <c r="D19" s="183">
        <f>ROUND(VALUE(SUBSTITUTE(実質収支比率等に係る経年分析!H$48,"▲","-")),2)</f>
        <v>4.1900000000000004</v>
      </c>
      <c r="E19" s="183">
        <f>ROUND(VALUE(SUBSTITUTE(実質収支比率等に係る経年分析!I$48,"▲","-")),2)</f>
        <v>4.2699999999999996</v>
      </c>
      <c r="F19" s="183">
        <f>ROUND(VALUE(SUBSTITUTE(実質収支比率等に係る経年分析!J$48,"▲","-")),2)</f>
        <v>4.88</v>
      </c>
    </row>
    <row r="20" spans="1:11" x14ac:dyDescent="0.2">
      <c r="A20" s="183" t="s">
        <v>53</v>
      </c>
      <c r="B20" s="183">
        <f>ROUND(VALUE(SUBSTITUTE(実質収支比率等に係る経年分析!F$47,"▲","-")),2)</f>
        <v>19.12</v>
      </c>
      <c r="C20" s="183">
        <f>ROUND(VALUE(SUBSTITUTE(実質収支比率等に係る経年分析!G$47,"▲","-")),2)</f>
        <v>18.989999999999998</v>
      </c>
      <c r="D20" s="183">
        <f>ROUND(VALUE(SUBSTITUTE(実質収支比率等に係る経年分析!H$47,"▲","-")),2)</f>
        <v>25.98</v>
      </c>
      <c r="E20" s="183">
        <f>ROUND(VALUE(SUBSTITUTE(実質収支比率等に係る経年分析!I$47,"▲","-")),2)</f>
        <v>21.81</v>
      </c>
      <c r="F20" s="183">
        <f>ROUND(VALUE(SUBSTITUTE(実質収支比率等に係る経年分析!J$47,"▲","-")),2)</f>
        <v>21.36</v>
      </c>
    </row>
    <row r="21" spans="1:11" x14ac:dyDescent="0.2">
      <c r="A21" s="183" t="s">
        <v>54</v>
      </c>
      <c r="B21" s="183">
        <f>IF(ISNUMBER(VALUE(SUBSTITUTE(実質収支比率等に係る経年分析!F$49,"▲","-"))),ROUND(VALUE(SUBSTITUTE(実質収支比率等に係る経年分析!F$49,"▲","-")),2),NA())</f>
        <v>-2.67</v>
      </c>
      <c r="C21" s="183">
        <f>IF(ISNUMBER(VALUE(SUBSTITUTE(実質収支比率等に係る経年分析!G$49,"▲","-"))),ROUND(VALUE(SUBSTITUTE(実質収支比率等に係る経年分析!G$49,"▲","-")),2),NA())</f>
        <v>-6.23</v>
      </c>
      <c r="D21" s="183">
        <f>IF(ISNUMBER(VALUE(SUBSTITUTE(実質収支比率等に係る経年分析!H$49,"▲","-"))),ROUND(VALUE(SUBSTITUTE(実質収支比率等に係る経年分析!H$49,"▲","-")),2),NA())</f>
        <v>-1.6</v>
      </c>
      <c r="E21" s="183">
        <f>IF(ISNUMBER(VALUE(SUBSTITUTE(実質収支比率等に係る経年分析!I$49,"▲","-"))),ROUND(VALUE(SUBSTITUTE(実質収支比率等に係る経年分析!I$49,"▲","-")),2),NA())</f>
        <v>-7.62</v>
      </c>
      <c r="F21" s="183">
        <f>IF(ISNUMBER(VALUE(SUBSTITUTE(実質収支比率等に係る経年分析!J$49,"▲","-"))),ROUND(VALUE(SUBSTITUTE(実質収支比率等に係る経年分析!J$49,"▲","-")),2),NA())</f>
        <v>-4.2300000000000004</v>
      </c>
    </row>
    <row r="24" spans="1:11" x14ac:dyDescent="0.2">
      <c r="A24" s="153" t="s">
        <v>55</v>
      </c>
    </row>
    <row r="25" spans="1:11" x14ac:dyDescent="0.2">
      <c r="A25" s="184"/>
      <c r="B25" s="184" t="str">
        <f>連結実質赤字比率に係る赤字・黒字の構成分析!F$33</f>
        <v>H28</v>
      </c>
      <c r="C25" s="184"/>
      <c r="D25" s="184" t="str">
        <f>連結実質赤字比率に係る赤字・黒字の構成分析!G$33</f>
        <v>H29</v>
      </c>
      <c r="E25" s="184"/>
      <c r="F25" s="184" t="str">
        <f>連結実質赤字比率に係る赤字・黒字の構成分析!H$33</f>
        <v>H30</v>
      </c>
      <c r="G25" s="184"/>
      <c r="H25" s="184" t="str">
        <f>連結実質赤字比率に係る赤字・黒字の構成分析!I$33</f>
        <v>R01</v>
      </c>
      <c r="I25" s="184"/>
      <c r="J25" s="184" t="str">
        <f>連結実質赤字比率に係る赤字・黒字の構成分析!J$33</f>
        <v>R02</v>
      </c>
      <c r="K25" s="184"/>
    </row>
    <row r="26" spans="1:11" x14ac:dyDescent="0.2">
      <c r="A26" s="184"/>
      <c r="B26" s="184" t="s">
        <v>56</v>
      </c>
      <c r="C26" s="184" t="s">
        <v>57</v>
      </c>
      <c r="D26" s="184" t="s">
        <v>56</v>
      </c>
      <c r="E26" s="184" t="s">
        <v>57</v>
      </c>
      <c r="F26" s="184" t="s">
        <v>56</v>
      </c>
      <c r="G26" s="184" t="s">
        <v>57</v>
      </c>
      <c r="H26" s="184" t="s">
        <v>56</v>
      </c>
      <c r="I26" s="184" t="s">
        <v>57</v>
      </c>
      <c r="J26" s="184" t="s">
        <v>56</v>
      </c>
      <c r="K26" s="184" t="s">
        <v>57</v>
      </c>
    </row>
    <row r="27" spans="1:11" x14ac:dyDescent="0.2">
      <c r="A27" s="184" t="str">
        <f>IF(連結実質赤字比率に係る赤字・黒字の構成分析!C$43="",NA(),連結実質赤字比率に係る赤字・黒字の構成分析!C$43)</f>
        <v>その他会計（黒字）</v>
      </c>
      <c r="B27" s="184" t="e">
        <f>IF(ROUND(VALUE(SUBSTITUTE(連結実質赤字比率に係る赤字・黒字の構成分析!F$43,"▲", "-")), 2) &lt; 0, ABS(ROUND(VALUE(SUBSTITUTE(連結実質赤字比率に係る赤字・黒字の構成分析!F$43,"▲", "-")), 2)), NA())</f>
        <v>#VALUE!</v>
      </c>
      <c r="C27" s="184" t="e">
        <f>IF(ROUND(VALUE(SUBSTITUTE(連結実質赤字比率に係る赤字・黒字の構成分析!F$43,"▲", "-")), 2) &gt;= 0, ABS(ROUND(VALUE(SUBSTITUTE(連結実質赤字比率に係る赤字・黒字の構成分析!F$43,"▲", "-")), 2)), NA())</f>
        <v>#VALUE!</v>
      </c>
      <c r="D27" s="184" t="e">
        <f>IF(ROUND(VALUE(SUBSTITUTE(連結実質赤字比率に係る赤字・黒字の構成分析!G$43,"▲", "-")), 2) &lt; 0, ABS(ROUND(VALUE(SUBSTITUTE(連結実質赤字比率に係る赤字・黒字の構成分析!G$43,"▲", "-")), 2)), NA())</f>
        <v>#VALUE!</v>
      </c>
      <c r="E27" s="184" t="e">
        <f>IF(ROUND(VALUE(SUBSTITUTE(連結実質赤字比率に係る赤字・黒字の構成分析!G$43,"▲", "-")), 2) &gt;= 0, ABS(ROUND(VALUE(SUBSTITUTE(連結実質赤字比率に係る赤字・黒字の構成分析!G$43,"▲", "-")), 2)), NA())</f>
        <v>#VALUE!</v>
      </c>
      <c r="F27" s="184" t="e">
        <f>IF(ROUND(VALUE(SUBSTITUTE(連結実質赤字比率に係る赤字・黒字の構成分析!H$43,"▲", "-")), 2) &lt; 0, ABS(ROUND(VALUE(SUBSTITUTE(連結実質赤字比率に係る赤字・黒字の構成分析!H$43,"▲", "-")), 2)), NA())</f>
        <v>#VALUE!</v>
      </c>
      <c r="G27" s="184" t="e">
        <f>IF(ROUND(VALUE(SUBSTITUTE(連結実質赤字比率に係る赤字・黒字の構成分析!H$43,"▲", "-")), 2) &gt;= 0, ABS(ROUND(VALUE(SUBSTITUTE(連結実質赤字比率に係る赤字・黒字の構成分析!H$43,"▲", "-")), 2)), NA())</f>
        <v>#VALUE!</v>
      </c>
      <c r="H27" s="184" t="e">
        <f>IF(ROUND(VALUE(SUBSTITUTE(連結実質赤字比率に係る赤字・黒字の構成分析!I$43,"▲", "-")), 2) &lt; 0, ABS(ROUND(VALUE(SUBSTITUTE(連結実質赤字比率に係る赤字・黒字の構成分析!I$43,"▲", "-")), 2)), NA())</f>
        <v>#VALUE!</v>
      </c>
      <c r="I27" s="184" t="e">
        <f>IF(ROUND(VALUE(SUBSTITUTE(連結実質赤字比率に係る赤字・黒字の構成分析!I$43,"▲", "-")), 2) &gt;= 0, ABS(ROUND(VALUE(SUBSTITUTE(連結実質赤字比率に係る赤字・黒字の構成分析!I$43,"▲", "-")), 2)), NA())</f>
        <v>#VALUE!</v>
      </c>
      <c r="J27" s="184" t="e">
        <f>IF(ROUND(VALUE(SUBSTITUTE(連結実質赤字比率に係る赤字・黒字の構成分析!J$43,"▲", "-")), 2) &lt; 0, ABS(ROUND(VALUE(SUBSTITUTE(連結実質赤字比率に係る赤字・黒字の構成分析!J$43,"▲", "-")), 2)), NA())</f>
        <v>#VALUE!</v>
      </c>
      <c r="K27" s="184" t="e">
        <f>IF(ROUND(VALUE(SUBSTITUTE(連結実質赤字比率に係る赤字・黒字の構成分析!J$43,"▲", "-")), 2) &gt;= 0, ABS(ROUND(VALUE(SUBSTITUTE(連結実質赤字比率に係る赤字・黒字の構成分析!J$43,"▲", "-")), 2)), NA())</f>
        <v>#VALUE!</v>
      </c>
    </row>
    <row r="28" spans="1:11" x14ac:dyDescent="0.2">
      <c r="A28" s="184" t="str">
        <f>IF(連結実質赤字比率に係る赤字・黒字の構成分析!C$42="",NA(),連結実質赤字比率に係る赤字・黒字の構成分析!C$42)</f>
        <v>その他会計（赤字）</v>
      </c>
      <c r="B28" s="184" t="e">
        <f>IF(ROUND(VALUE(SUBSTITUTE(連結実質赤字比率に係る赤字・黒字の構成分析!F$42,"▲", "-")), 2) &lt; 0, ABS(ROUND(VALUE(SUBSTITUTE(連結実質赤字比率に係る赤字・黒字の構成分析!F$42,"▲", "-")), 2)), NA())</f>
        <v>#VALUE!</v>
      </c>
      <c r="C28" s="184" t="e">
        <f>IF(ROUND(VALUE(SUBSTITUTE(連結実質赤字比率に係る赤字・黒字の構成分析!F$42,"▲", "-")), 2) &gt;= 0, ABS(ROUND(VALUE(SUBSTITUTE(連結実質赤字比率に係る赤字・黒字の構成分析!F$42,"▲", "-")), 2)), NA())</f>
        <v>#VALUE!</v>
      </c>
      <c r="D28" s="184" t="e">
        <f>IF(ROUND(VALUE(SUBSTITUTE(連結実質赤字比率に係る赤字・黒字の構成分析!G$42,"▲", "-")), 2) &lt; 0, ABS(ROUND(VALUE(SUBSTITUTE(連結実質赤字比率に係る赤字・黒字の構成分析!G$42,"▲", "-")), 2)), NA())</f>
        <v>#VALUE!</v>
      </c>
      <c r="E28" s="184" t="e">
        <f>IF(ROUND(VALUE(SUBSTITUTE(連結実質赤字比率に係る赤字・黒字の構成分析!G$42,"▲", "-")), 2) &gt;= 0, ABS(ROUND(VALUE(SUBSTITUTE(連結実質赤字比率に係る赤字・黒字の構成分析!G$42,"▲", "-")), 2)), NA())</f>
        <v>#VALUE!</v>
      </c>
      <c r="F28" s="184" t="e">
        <f>IF(ROUND(VALUE(SUBSTITUTE(連結実質赤字比率に係る赤字・黒字の構成分析!H$42,"▲", "-")), 2) &lt; 0, ABS(ROUND(VALUE(SUBSTITUTE(連結実質赤字比率に係る赤字・黒字の構成分析!H$42,"▲", "-")), 2)), NA())</f>
        <v>#VALUE!</v>
      </c>
      <c r="G28" s="184" t="e">
        <f>IF(ROUND(VALUE(SUBSTITUTE(連結実質赤字比率に係る赤字・黒字の構成分析!H$42,"▲", "-")), 2) &gt;= 0, ABS(ROUND(VALUE(SUBSTITUTE(連結実質赤字比率に係る赤字・黒字の構成分析!H$42,"▲", "-")), 2)), NA())</f>
        <v>#VALUE!</v>
      </c>
      <c r="H28" s="184" t="e">
        <f>IF(ROUND(VALUE(SUBSTITUTE(連結実質赤字比率に係る赤字・黒字の構成分析!I$42,"▲", "-")), 2) &lt; 0, ABS(ROUND(VALUE(SUBSTITUTE(連結実質赤字比率に係る赤字・黒字の構成分析!I$42,"▲", "-")), 2)), NA())</f>
        <v>#VALUE!</v>
      </c>
      <c r="I28" s="184" t="e">
        <f>IF(ROUND(VALUE(SUBSTITUTE(連結実質赤字比率に係る赤字・黒字の構成分析!I$42,"▲", "-")), 2) &gt;= 0, ABS(ROUND(VALUE(SUBSTITUTE(連結実質赤字比率に係る赤字・黒字の構成分析!I$42,"▲", "-")), 2)), NA())</f>
        <v>#VALUE!</v>
      </c>
      <c r="J28" s="184" t="e">
        <f>IF(ROUND(VALUE(SUBSTITUTE(連結実質赤字比率に係る赤字・黒字の構成分析!J$42,"▲", "-")), 2) &lt; 0, ABS(ROUND(VALUE(SUBSTITUTE(連結実質赤字比率に係る赤字・黒字の構成分析!J$42,"▲", "-")), 2)), NA())</f>
        <v>#VALUE!</v>
      </c>
      <c r="K28" s="184" t="e">
        <f>IF(ROUND(VALUE(SUBSTITUTE(連結実質赤字比率に係る赤字・黒字の構成分析!J$42,"▲", "-")), 2) &gt;= 0, ABS(ROUND(VALUE(SUBSTITUTE(連結実質赤字比率に係る赤字・黒字の構成分析!J$42,"▲", "-")), 2)), NA())</f>
        <v>#VALUE!</v>
      </c>
    </row>
    <row r="29" spans="1:11" x14ac:dyDescent="0.2">
      <c r="A29" s="184" t="str">
        <f>IF(連結実質赤字比率に係る赤字・黒字の構成分析!C$41="",NA(),連結実質赤字比率に係る赤字・黒字の構成分析!C$41)</f>
        <v>住宅新築資金等貸付特別会計</v>
      </c>
      <c r="B29" s="184" t="e">
        <f>IF(ROUND(VALUE(SUBSTITUTE(連結実質赤字比率に係る赤字・黒字の構成分析!F$41,"▲", "-")), 2) &lt; 0, ABS(ROUND(VALUE(SUBSTITUTE(連結実質赤字比率に係る赤字・黒字の構成分析!F$41,"▲", "-")), 2)), NA())</f>
        <v>#N/A</v>
      </c>
      <c r="C29" s="184">
        <f>IF(ROUND(VALUE(SUBSTITUTE(連結実質赤字比率に係る赤字・黒字の構成分析!F$41,"▲", "-")), 2) &gt;= 0, ABS(ROUND(VALUE(SUBSTITUTE(連結実質赤字比率に係る赤字・黒字の構成分析!F$41,"▲", "-")), 2)), NA())</f>
        <v>0.01</v>
      </c>
      <c r="D29" s="184" t="e">
        <f>IF(ROUND(VALUE(SUBSTITUTE(連結実質赤字比率に係る赤字・黒字の構成分析!G$41,"▲", "-")), 2) &lt; 0, ABS(ROUND(VALUE(SUBSTITUTE(連結実質赤字比率に係る赤字・黒字の構成分析!G$41,"▲", "-")), 2)), NA())</f>
        <v>#N/A</v>
      </c>
      <c r="E29" s="184">
        <f>IF(ROUND(VALUE(SUBSTITUTE(連結実質赤字比率に係る赤字・黒字の構成分析!G$41,"▲", "-")), 2) &gt;= 0, ABS(ROUND(VALUE(SUBSTITUTE(連結実質赤字比率に係る赤字・黒字の構成分析!G$41,"▲", "-")), 2)), NA())</f>
        <v>0</v>
      </c>
      <c r="F29" s="184" t="e">
        <f>IF(ROUND(VALUE(SUBSTITUTE(連結実質赤字比率に係る赤字・黒字の構成分析!H$41,"▲", "-")), 2) &lt; 0, ABS(ROUND(VALUE(SUBSTITUTE(連結実質赤字比率に係る赤字・黒字の構成分析!H$41,"▲", "-")), 2)), NA())</f>
        <v>#N/A</v>
      </c>
      <c r="G29" s="184">
        <f>IF(ROUND(VALUE(SUBSTITUTE(連結実質赤字比率に係る赤字・黒字の構成分析!H$41,"▲", "-")), 2) &gt;= 0, ABS(ROUND(VALUE(SUBSTITUTE(連結実質赤字比率に係る赤字・黒字の構成分析!H$41,"▲", "-")), 2)), NA())</f>
        <v>0</v>
      </c>
      <c r="H29" s="184" t="e">
        <f>IF(ROUND(VALUE(SUBSTITUTE(連結実質赤字比率に係る赤字・黒字の構成分析!I$41,"▲", "-")), 2) &lt; 0, ABS(ROUND(VALUE(SUBSTITUTE(連結実質赤字比率に係る赤字・黒字の構成分析!I$41,"▲", "-")), 2)), NA())</f>
        <v>#N/A</v>
      </c>
      <c r="I29" s="184">
        <f>IF(ROUND(VALUE(SUBSTITUTE(連結実質赤字比率に係る赤字・黒字の構成分析!I$41,"▲", "-")), 2) &gt;= 0, ABS(ROUND(VALUE(SUBSTITUTE(連結実質赤字比率に係る赤字・黒字の構成分析!I$41,"▲", "-")), 2)), NA())</f>
        <v>0</v>
      </c>
      <c r="J29" s="184" t="e">
        <f>IF(ROUND(VALUE(SUBSTITUTE(連結実質赤字比率に係る赤字・黒字の構成分析!J$41,"▲", "-")), 2) &lt; 0, ABS(ROUND(VALUE(SUBSTITUTE(連結実質赤字比率に係る赤字・黒字の構成分析!J$41,"▲", "-")), 2)), NA())</f>
        <v>#N/A</v>
      </c>
      <c r="K29" s="184">
        <f>IF(ROUND(VALUE(SUBSTITUTE(連結実質赤字比率に係る赤字・黒字の構成分析!J$41,"▲", "-")), 2) &gt;= 0, ABS(ROUND(VALUE(SUBSTITUTE(連結実質赤字比率に係る赤字・黒字の構成分析!J$41,"▲", "-")), 2)), NA())</f>
        <v>0</v>
      </c>
    </row>
    <row r="30" spans="1:11" x14ac:dyDescent="0.2">
      <c r="A30" s="184" t="str">
        <f>IF(連結実質赤字比率に係る赤字・黒字の構成分析!C$40="",NA(),連結実質赤字比率に係る赤字・黒字の構成分析!C$40)</f>
        <v>後期高齢者医療特別会計</v>
      </c>
      <c r="B30" s="184" t="e">
        <f>IF(ROUND(VALUE(SUBSTITUTE(連結実質赤字比率に係る赤字・黒字の構成分析!F$40,"▲", "-")), 2) &lt; 0, ABS(ROUND(VALUE(SUBSTITUTE(連結実質赤字比率に係る赤字・黒字の構成分析!F$40,"▲", "-")), 2)), NA())</f>
        <v>#N/A</v>
      </c>
      <c r="C30" s="184">
        <f>IF(ROUND(VALUE(SUBSTITUTE(連結実質赤字比率に係る赤字・黒字の構成分析!F$40,"▲", "-")), 2) &gt;= 0, ABS(ROUND(VALUE(SUBSTITUTE(連結実質赤字比率に係る赤字・黒字の構成分析!F$40,"▲", "-")), 2)), NA())</f>
        <v>0.01</v>
      </c>
      <c r="D30" s="184" t="e">
        <f>IF(ROUND(VALUE(SUBSTITUTE(連結実質赤字比率に係る赤字・黒字の構成分析!G$40,"▲", "-")), 2) &lt; 0, ABS(ROUND(VALUE(SUBSTITUTE(連結実質赤字比率に係る赤字・黒字の構成分析!G$40,"▲", "-")), 2)), NA())</f>
        <v>#N/A</v>
      </c>
      <c r="E30" s="184">
        <f>IF(ROUND(VALUE(SUBSTITUTE(連結実質赤字比率に係る赤字・黒字の構成分析!G$40,"▲", "-")), 2) &gt;= 0, ABS(ROUND(VALUE(SUBSTITUTE(連結実質赤字比率に係る赤字・黒字の構成分析!G$40,"▲", "-")), 2)), NA())</f>
        <v>0.01</v>
      </c>
      <c r="F30" s="184" t="e">
        <f>IF(ROUND(VALUE(SUBSTITUTE(連結実質赤字比率に係る赤字・黒字の構成分析!H$40,"▲", "-")), 2) &lt; 0, ABS(ROUND(VALUE(SUBSTITUTE(連結実質赤字比率に係る赤字・黒字の構成分析!H$40,"▲", "-")), 2)), NA())</f>
        <v>#N/A</v>
      </c>
      <c r="G30" s="184">
        <f>IF(ROUND(VALUE(SUBSTITUTE(連結実質赤字比率に係る赤字・黒字の構成分析!H$40,"▲", "-")), 2) &gt;= 0, ABS(ROUND(VALUE(SUBSTITUTE(連結実質赤字比率に係る赤字・黒字の構成分析!H$40,"▲", "-")), 2)), NA())</f>
        <v>0.01</v>
      </c>
      <c r="H30" s="184" t="e">
        <f>IF(ROUND(VALUE(SUBSTITUTE(連結実質赤字比率に係る赤字・黒字の構成分析!I$40,"▲", "-")), 2) &lt; 0, ABS(ROUND(VALUE(SUBSTITUTE(連結実質赤字比率に係る赤字・黒字の構成分析!I$40,"▲", "-")), 2)), NA())</f>
        <v>#N/A</v>
      </c>
      <c r="I30" s="184">
        <f>IF(ROUND(VALUE(SUBSTITUTE(連結実質赤字比率に係る赤字・黒字の構成分析!I$40,"▲", "-")), 2) &gt;= 0, ABS(ROUND(VALUE(SUBSTITUTE(連結実質赤字比率に係る赤字・黒字の構成分析!I$40,"▲", "-")), 2)), NA())</f>
        <v>0.02</v>
      </c>
      <c r="J30" s="184" t="e">
        <f>IF(ROUND(VALUE(SUBSTITUTE(連結実質赤字比率に係る赤字・黒字の構成分析!J$40,"▲", "-")), 2) &lt; 0, ABS(ROUND(VALUE(SUBSTITUTE(連結実質赤字比率に係る赤字・黒字の構成分析!J$40,"▲", "-")), 2)), NA())</f>
        <v>#N/A</v>
      </c>
      <c r="K30" s="184">
        <f>IF(ROUND(VALUE(SUBSTITUTE(連結実質赤字比率に係る赤字・黒字の構成分析!J$40,"▲", "-")), 2) &gt;= 0, ABS(ROUND(VALUE(SUBSTITUTE(連結実質赤字比率に係る赤字・黒字の構成分析!J$40,"▲", "-")), 2)), NA())</f>
        <v>0.03</v>
      </c>
    </row>
    <row r="31" spans="1:11" x14ac:dyDescent="0.2">
      <c r="A31" s="184" t="str">
        <f>IF(連結実質赤字比率に係る赤字・黒字の構成分析!C$39="",NA(),連結実質赤字比率に係る赤字・黒字の構成分析!C$39)</f>
        <v>八王子山墓園特別会計</v>
      </c>
      <c r="B31" s="184" t="e">
        <f>IF(ROUND(VALUE(SUBSTITUTE(連結実質赤字比率に係る赤字・黒字の構成分析!F$39,"▲", "-")), 2) &lt; 0, ABS(ROUND(VALUE(SUBSTITUTE(連結実質赤字比率に係る赤字・黒字の構成分析!F$39,"▲", "-")), 2)), NA())</f>
        <v>#N/A</v>
      </c>
      <c r="C31" s="184">
        <f>IF(ROUND(VALUE(SUBSTITUTE(連結実質赤字比率に係る赤字・黒字の構成分析!F$39,"▲", "-")), 2) &gt;= 0, ABS(ROUND(VALUE(SUBSTITUTE(連結実質赤字比率に係る赤字・黒字の構成分析!F$39,"▲", "-")), 2)), NA())</f>
        <v>0.02</v>
      </c>
      <c r="D31" s="184" t="e">
        <f>IF(ROUND(VALUE(SUBSTITUTE(連結実質赤字比率に係る赤字・黒字の構成分析!G$39,"▲", "-")), 2) &lt; 0, ABS(ROUND(VALUE(SUBSTITUTE(連結実質赤字比率に係る赤字・黒字の構成分析!G$39,"▲", "-")), 2)), NA())</f>
        <v>#N/A</v>
      </c>
      <c r="E31" s="184">
        <f>IF(ROUND(VALUE(SUBSTITUTE(連結実質赤字比率に係る赤字・黒字の構成分析!G$39,"▲", "-")), 2) &gt;= 0, ABS(ROUND(VALUE(SUBSTITUTE(連結実質赤字比率に係る赤字・黒字の構成分析!G$39,"▲", "-")), 2)), NA())</f>
        <v>0.01</v>
      </c>
      <c r="F31" s="184" t="e">
        <f>IF(ROUND(VALUE(SUBSTITUTE(連結実質赤字比率に係る赤字・黒字の構成分析!H$39,"▲", "-")), 2) &lt; 0, ABS(ROUND(VALUE(SUBSTITUTE(連結実質赤字比率に係る赤字・黒字の構成分析!H$39,"▲", "-")), 2)), NA())</f>
        <v>#N/A</v>
      </c>
      <c r="G31" s="184">
        <f>IF(ROUND(VALUE(SUBSTITUTE(連結実質赤字比率に係る赤字・黒字の構成分析!H$39,"▲", "-")), 2) &gt;= 0, ABS(ROUND(VALUE(SUBSTITUTE(連結実質赤字比率に係る赤字・黒字の構成分析!H$39,"▲", "-")), 2)), NA())</f>
        <v>0.01</v>
      </c>
      <c r="H31" s="184" t="e">
        <f>IF(ROUND(VALUE(SUBSTITUTE(連結実質赤字比率に係る赤字・黒字の構成分析!I$39,"▲", "-")), 2) &lt; 0, ABS(ROUND(VALUE(SUBSTITUTE(連結実質赤字比率に係る赤字・黒字の構成分析!I$39,"▲", "-")), 2)), NA())</f>
        <v>#N/A</v>
      </c>
      <c r="I31" s="184">
        <f>IF(ROUND(VALUE(SUBSTITUTE(連結実質赤字比率に係る赤字・黒字の構成分析!I$39,"▲", "-")), 2) &gt;= 0, ABS(ROUND(VALUE(SUBSTITUTE(連結実質赤字比率に係る赤字・黒字の構成分析!I$39,"▲", "-")), 2)), NA())</f>
        <v>0.01</v>
      </c>
      <c r="J31" s="184" t="e">
        <f>IF(ROUND(VALUE(SUBSTITUTE(連結実質赤字比率に係る赤字・黒字の構成分析!J$39,"▲", "-")), 2) &lt; 0, ABS(ROUND(VALUE(SUBSTITUTE(連結実質赤字比率に係る赤字・黒字の構成分析!J$39,"▲", "-")), 2)), NA())</f>
        <v>#N/A</v>
      </c>
      <c r="K31" s="184">
        <f>IF(ROUND(VALUE(SUBSTITUTE(連結実質赤字比率に係る赤字・黒字の構成分析!J$39,"▲", "-")), 2) &gt;= 0, ABS(ROUND(VALUE(SUBSTITUTE(連結実質赤字比率に係る赤字・黒字の構成分析!J$39,"▲", "-")), 2)), NA())</f>
        <v>0.03</v>
      </c>
    </row>
    <row r="32" spans="1:11" x14ac:dyDescent="0.2">
      <c r="A32" s="184" t="str">
        <f>IF(連結実質赤字比率に係る赤字・黒字の構成分析!C$38="",NA(),連結実質赤字比率に係る赤字・黒字の構成分析!C$38)</f>
        <v>太陽光発電事業特別会計</v>
      </c>
      <c r="B32" s="184" t="e">
        <f>IF(ROUND(VALUE(SUBSTITUTE(連結実質赤字比率に係る赤字・黒字の構成分析!F$38,"▲", "-")), 2) &lt; 0, ABS(ROUND(VALUE(SUBSTITUTE(連結実質赤字比率に係る赤字・黒字の構成分析!F$38,"▲", "-")), 2)), NA())</f>
        <v>#N/A</v>
      </c>
      <c r="C32" s="184">
        <f>IF(ROUND(VALUE(SUBSTITUTE(連結実質赤字比率に係る赤字・黒字の構成分析!F$38,"▲", "-")), 2) &gt;= 0, ABS(ROUND(VALUE(SUBSTITUTE(連結実質赤字比率に係る赤字・黒字の構成分析!F$38,"▲", "-")), 2)), NA())</f>
        <v>0.04</v>
      </c>
      <c r="D32" s="184" t="e">
        <f>IF(ROUND(VALUE(SUBSTITUTE(連結実質赤字比率に係る赤字・黒字の構成分析!G$38,"▲", "-")), 2) &lt; 0, ABS(ROUND(VALUE(SUBSTITUTE(連結実質赤字比率に係る赤字・黒字の構成分析!G$38,"▲", "-")), 2)), NA())</f>
        <v>#N/A</v>
      </c>
      <c r="E32" s="184">
        <f>IF(ROUND(VALUE(SUBSTITUTE(連結実質赤字比率に係る赤字・黒字の構成分析!G$38,"▲", "-")), 2) &gt;= 0, ABS(ROUND(VALUE(SUBSTITUTE(連結実質赤字比率に係る赤字・黒字の構成分析!G$38,"▲", "-")), 2)), NA())</f>
        <v>0.05</v>
      </c>
      <c r="F32" s="184" t="e">
        <f>IF(ROUND(VALUE(SUBSTITUTE(連結実質赤字比率に係る赤字・黒字の構成分析!H$38,"▲", "-")), 2) &lt; 0, ABS(ROUND(VALUE(SUBSTITUTE(連結実質赤字比率に係る赤字・黒字の構成分析!H$38,"▲", "-")), 2)), NA())</f>
        <v>#N/A</v>
      </c>
      <c r="G32" s="184">
        <f>IF(ROUND(VALUE(SUBSTITUTE(連結実質赤字比率に係る赤字・黒字の構成分析!H$38,"▲", "-")), 2) &gt;= 0, ABS(ROUND(VALUE(SUBSTITUTE(連結実質赤字比率に係る赤字・黒字の構成分析!H$38,"▲", "-")), 2)), NA())</f>
        <v>0.04</v>
      </c>
      <c r="H32" s="184" t="e">
        <f>IF(ROUND(VALUE(SUBSTITUTE(連結実質赤字比率に係る赤字・黒字の構成分析!I$38,"▲", "-")), 2) &lt; 0, ABS(ROUND(VALUE(SUBSTITUTE(連結実質赤字比率に係る赤字・黒字の構成分析!I$38,"▲", "-")), 2)), NA())</f>
        <v>#N/A</v>
      </c>
      <c r="I32" s="184">
        <f>IF(ROUND(VALUE(SUBSTITUTE(連結実質赤字比率に係る赤字・黒字の構成分析!I$38,"▲", "-")), 2) &gt;= 0, ABS(ROUND(VALUE(SUBSTITUTE(連結実質赤字比率に係る赤字・黒字の構成分析!I$38,"▲", "-")), 2)), NA())</f>
        <v>0.04</v>
      </c>
      <c r="J32" s="184" t="e">
        <f>IF(ROUND(VALUE(SUBSTITUTE(連結実質赤字比率に係る赤字・黒字の構成分析!J$38,"▲", "-")), 2) &lt; 0, ABS(ROUND(VALUE(SUBSTITUTE(連結実質赤字比率に係る赤字・黒字の構成分析!J$38,"▲", "-")), 2)), NA())</f>
        <v>#N/A</v>
      </c>
      <c r="K32" s="184">
        <f>IF(ROUND(VALUE(SUBSTITUTE(連結実質赤字比率に係る赤字・黒字の構成分析!J$38,"▲", "-")), 2) &gt;= 0, ABS(ROUND(VALUE(SUBSTITUTE(連結実質赤字比率に係る赤字・黒字の構成分析!J$38,"▲", "-")), 2)), NA())</f>
        <v>0.03</v>
      </c>
    </row>
    <row r="33" spans="1:16" x14ac:dyDescent="0.2">
      <c r="A33" s="184" t="str">
        <f>IF(連結実質赤字比率に係る赤字・黒字の構成分析!C$37="",NA(),連結実質赤字比率に係る赤字・黒字の構成分析!C$37)</f>
        <v>国民健康保険特別会計</v>
      </c>
      <c r="B33" s="184" t="e">
        <f>IF(ROUND(VALUE(SUBSTITUTE(連結実質赤字比率に係る赤字・黒字の構成分析!F$37,"▲", "-")), 2) &lt; 0, ABS(ROUND(VALUE(SUBSTITUTE(連結実質赤字比率に係る赤字・黒字の構成分析!F$37,"▲", "-")), 2)), NA())</f>
        <v>#N/A</v>
      </c>
      <c r="C33" s="184">
        <f>IF(ROUND(VALUE(SUBSTITUTE(連結実質赤字比率に係る赤字・黒字の構成分析!F$37,"▲", "-")), 2) &gt;= 0, ABS(ROUND(VALUE(SUBSTITUTE(連結実質赤字比率に係る赤字・黒字の構成分析!F$37,"▲", "-")), 2)), NA())</f>
        <v>0</v>
      </c>
      <c r="D33" s="184" t="e">
        <f>IF(ROUND(VALUE(SUBSTITUTE(連結実質赤字比率に係る赤字・黒字の構成分析!G$37,"▲", "-")), 2) &lt; 0, ABS(ROUND(VALUE(SUBSTITUTE(連結実質赤字比率に係る赤字・黒字の構成分析!G$37,"▲", "-")), 2)), NA())</f>
        <v>#N/A</v>
      </c>
      <c r="E33" s="184">
        <f>IF(ROUND(VALUE(SUBSTITUTE(連結実質赤字比率に係る赤字・黒字の構成分析!G$37,"▲", "-")), 2) &gt;= 0, ABS(ROUND(VALUE(SUBSTITUTE(連結実質赤字比率に係る赤字・黒字の構成分析!G$37,"▲", "-")), 2)), NA())</f>
        <v>0.15</v>
      </c>
      <c r="F33" s="184" t="e">
        <f>IF(ROUND(VALUE(SUBSTITUTE(連結実質赤字比率に係る赤字・黒字の構成分析!H$37,"▲", "-")), 2) &lt; 0, ABS(ROUND(VALUE(SUBSTITUTE(連結実質赤字比率に係る赤字・黒字の構成分析!H$37,"▲", "-")), 2)), NA())</f>
        <v>#N/A</v>
      </c>
      <c r="G33" s="184">
        <f>IF(ROUND(VALUE(SUBSTITUTE(連結実質赤字比率に係る赤字・黒字の構成分析!H$37,"▲", "-")), 2) &gt;= 0, ABS(ROUND(VALUE(SUBSTITUTE(連結実質赤字比率に係る赤字・黒字の構成分析!H$37,"▲", "-")), 2)), NA())</f>
        <v>0.2</v>
      </c>
      <c r="H33" s="184" t="e">
        <f>IF(ROUND(VALUE(SUBSTITUTE(連結実質赤字比率に係る赤字・黒字の構成分析!I$37,"▲", "-")), 2) &lt; 0, ABS(ROUND(VALUE(SUBSTITUTE(連結実質赤字比率に係る赤字・黒字の構成分析!I$37,"▲", "-")), 2)), NA())</f>
        <v>#N/A</v>
      </c>
      <c r="I33" s="184">
        <f>IF(ROUND(VALUE(SUBSTITUTE(連結実質赤字比率に係る赤字・黒字の構成分析!I$37,"▲", "-")), 2) &gt;= 0, ABS(ROUND(VALUE(SUBSTITUTE(連結実質赤字比率に係る赤字・黒字の構成分析!I$37,"▲", "-")), 2)), NA())</f>
        <v>0.47</v>
      </c>
      <c r="J33" s="184" t="e">
        <f>IF(ROUND(VALUE(SUBSTITUTE(連結実質赤字比率に係る赤字・黒字の構成分析!J$37,"▲", "-")), 2) &lt; 0, ABS(ROUND(VALUE(SUBSTITUTE(連結実質赤字比率に係る赤字・黒字の構成分析!J$37,"▲", "-")), 2)), NA())</f>
        <v>#N/A</v>
      </c>
      <c r="K33" s="184">
        <f>IF(ROUND(VALUE(SUBSTITUTE(連結実質赤字比率に係る赤字・黒字の構成分析!J$37,"▲", "-")), 2) &gt;= 0, ABS(ROUND(VALUE(SUBSTITUTE(連結実質赤字比率に係る赤字・黒字の構成分析!J$37,"▲", "-")), 2)), NA())</f>
        <v>0.94</v>
      </c>
    </row>
    <row r="34" spans="1:16" x14ac:dyDescent="0.2">
      <c r="A34" s="184" t="str">
        <f>IF(連結実質赤字比率に係る赤字・黒字の構成分析!C$36="",NA(),連結実質赤字比率に係る赤字・黒字の構成分析!C$36)</f>
        <v>介護保険特別会計</v>
      </c>
      <c r="B34" s="184" t="e">
        <f>IF(ROUND(VALUE(SUBSTITUTE(連結実質赤字比率に係る赤字・黒字の構成分析!F$36,"▲", "-")), 2) &lt; 0, ABS(ROUND(VALUE(SUBSTITUTE(連結実質赤字比率に係る赤字・黒字の構成分析!F$36,"▲", "-")), 2)), NA())</f>
        <v>#N/A</v>
      </c>
      <c r="C34" s="184">
        <f>IF(ROUND(VALUE(SUBSTITUTE(連結実質赤字比率に係る赤字・黒字の構成分析!F$36,"▲", "-")), 2) &gt;= 0, ABS(ROUND(VALUE(SUBSTITUTE(連結実質赤字比率に係る赤字・黒字の構成分析!F$36,"▲", "-")), 2)), NA())</f>
        <v>0.81</v>
      </c>
      <c r="D34" s="184" t="e">
        <f>IF(ROUND(VALUE(SUBSTITUTE(連結実質赤字比率に係る赤字・黒字の構成分析!G$36,"▲", "-")), 2) &lt; 0, ABS(ROUND(VALUE(SUBSTITUTE(連結実質赤字比率に係る赤字・黒字の構成分析!G$36,"▲", "-")), 2)), NA())</f>
        <v>#N/A</v>
      </c>
      <c r="E34" s="184">
        <f>IF(ROUND(VALUE(SUBSTITUTE(連結実質赤字比率に係る赤字・黒字の構成分析!G$36,"▲", "-")), 2) &gt;= 0, ABS(ROUND(VALUE(SUBSTITUTE(連結実質赤字比率に係る赤字・黒字の構成分析!G$36,"▲", "-")), 2)), NA())</f>
        <v>0.9</v>
      </c>
      <c r="F34" s="184" t="e">
        <f>IF(ROUND(VALUE(SUBSTITUTE(連結実質赤字比率に係る赤字・黒字の構成分析!H$36,"▲", "-")), 2) &lt; 0, ABS(ROUND(VALUE(SUBSTITUTE(連結実質赤字比率に係る赤字・黒字の構成分析!H$36,"▲", "-")), 2)), NA())</f>
        <v>#N/A</v>
      </c>
      <c r="G34" s="184">
        <f>IF(ROUND(VALUE(SUBSTITUTE(連結実質赤字比率に係る赤字・黒字の構成分析!H$36,"▲", "-")), 2) &gt;= 0, ABS(ROUND(VALUE(SUBSTITUTE(連結実質赤字比率に係る赤字・黒字の構成分析!H$36,"▲", "-")), 2)), NA())</f>
        <v>0.83</v>
      </c>
      <c r="H34" s="184" t="e">
        <f>IF(ROUND(VALUE(SUBSTITUTE(連結実質赤字比率に係る赤字・黒字の構成分析!I$36,"▲", "-")), 2) &lt; 0, ABS(ROUND(VALUE(SUBSTITUTE(連結実質赤字比率に係る赤字・黒字の構成分析!I$36,"▲", "-")), 2)), NA())</f>
        <v>#N/A</v>
      </c>
      <c r="I34" s="184">
        <f>IF(ROUND(VALUE(SUBSTITUTE(連結実質赤字比率に係る赤字・黒字の構成分析!I$36,"▲", "-")), 2) &gt;= 0, ABS(ROUND(VALUE(SUBSTITUTE(連結実質赤字比率に係る赤字・黒字の構成分析!I$36,"▲", "-")), 2)), NA())</f>
        <v>0.78</v>
      </c>
      <c r="J34" s="184" t="e">
        <f>IF(ROUND(VALUE(SUBSTITUTE(連結実質赤字比率に係る赤字・黒字の構成分析!J$36,"▲", "-")), 2) &lt; 0, ABS(ROUND(VALUE(SUBSTITUTE(連結実質赤字比率に係る赤字・黒字の構成分析!J$36,"▲", "-")), 2)), NA())</f>
        <v>#N/A</v>
      </c>
      <c r="K34" s="184">
        <f>IF(ROUND(VALUE(SUBSTITUTE(連結実質赤字比率に係る赤字・黒字の構成分析!J$36,"▲", "-")), 2) &gt;= 0, ABS(ROUND(VALUE(SUBSTITUTE(連結実質赤字比率に係る赤字・黒字の構成分析!J$36,"▲", "-")), 2)), NA())</f>
        <v>1.44</v>
      </c>
    </row>
    <row r="35" spans="1:16" x14ac:dyDescent="0.2">
      <c r="A35" s="184" t="str">
        <f>IF(連結実質赤字比率に係る赤字・黒字の構成分析!C$35="",NA(),連結実質赤字比率に係る赤字・黒字の構成分析!C$35)</f>
        <v>下水道事業等会計</v>
      </c>
      <c r="B35" s="184" t="e">
        <f>IF(ROUND(VALUE(SUBSTITUTE(連結実質赤字比率に係る赤字・黒字の構成分析!F$35,"▲", "-")), 2) &lt; 0, ABS(ROUND(VALUE(SUBSTITUTE(連結実質赤字比率に係る赤字・黒字の構成分析!F$35,"▲", "-")), 2)), NA())</f>
        <v>#N/A</v>
      </c>
      <c r="C35" s="184">
        <f>IF(ROUND(VALUE(SUBSTITUTE(連結実質赤字比率に係る赤字・黒字の構成分析!F$35,"▲", "-")), 2) &gt;= 0, ABS(ROUND(VALUE(SUBSTITUTE(連結実質赤字比率に係る赤字・黒字の構成分析!F$35,"▲", "-")), 2)), NA())</f>
        <v>1.77</v>
      </c>
      <c r="D35" s="184" t="e">
        <f>IF(ROUND(VALUE(SUBSTITUTE(連結実質赤字比率に係る赤字・黒字の構成分析!G$35,"▲", "-")), 2) &lt; 0, ABS(ROUND(VALUE(SUBSTITUTE(連結実質赤字比率に係る赤字・黒字の構成分析!G$35,"▲", "-")), 2)), NA())</f>
        <v>#N/A</v>
      </c>
      <c r="E35" s="184">
        <f>IF(ROUND(VALUE(SUBSTITUTE(連結実質赤字比率に係る赤字・黒字の構成分析!G$35,"▲", "-")), 2) &gt;= 0, ABS(ROUND(VALUE(SUBSTITUTE(連結実質赤字比率に係る赤字・黒字の構成分析!G$35,"▲", "-")), 2)), NA())</f>
        <v>1.52</v>
      </c>
      <c r="F35" s="184" t="e">
        <f>IF(ROUND(VALUE(SUBSTITUTE(連結実質赤字比率に係る赤字・黒字の構成分析!H$35,"▲", "-")), 2) &lt; 0, ABS(ROUND(VALUE(SUBSTITUTE(連結実質赤字比率に係る赤字・黒字の構成分析!H$35,"▲", "-")), 2)), NA())</f>
        <v>#N/A</v>
      </c>
      <c r="G35" s="184">
        <f>IF(ROUND(VALUE(SUBSTITUTE(連結実質赤字比率に係る赤字・黒字の構成分析!H$35,"▲", "-")), 2) &gt;= 0, ABS(ROUND(VALUE(SUBSTITUTE(連結実質赤字比率に係る赤字・黒字の構成分析!H$35,"▲", "-")), 2)), NA())</f>
        <v>2.09</v>
      </c>
      <c r="H35" s="184" t="e">
        <f>IF(ROUND(VALUE(SUBSTITUTE(連結実質赤字比率に係る赤字・黒字の構成分析!I$35,"▲", "-")), 2) &lt; 0, ABS(ROUND(VALUE(SUBSTITUTE(連結実質赤字比率に係る赤字・黒字の構成分析!I$35,"▲", "-")), 2)), NA())</f>
        <v>#N/A</v>
      </c>
      <c r="I35" s="184">
        <f>IF(ROUND(VALUE(SUBSTITUTE(連結実質赤字比率に係る赤字・黒字の構成分析!I$35,"▲", "-")), 2) &gt;= 0, ABS(ROUND(VALUE(SUBSTITUTE(連結実質赤字比率に係る赤字・黒字の構成分析!I$35,"▲", "-")), 2)), NA())</f>
        <v>1.93</v>
      </c>
      <c r="J35" s="184" t="e">
        <f>IF(ROUND(VALUE(SUBSTITUTE(連結実質赤字比率に係る赤字・黒字の構成分析!J$35,"▲", "-")), 2) &lt; 0, ABS(ROUND(VALUE(SUBSTITUTE(連結実質赤字比率に係る赤字・黒字の構成分析!J$35,"▲", "-")), 2)), NA())</f>
        <v>#N/A</v>
      </c>
      <c r="K35" s="184">
        <f>IF(ROUND(VALUE(SUBSTITUTE(連結実質赤字比率に係る赤字・黒字の構成分析!J$35,"▲", "-")), 2) &gt;= 0, ABS(ROUND(VALUE(SUBSTITUTE(連結実質赤字比率に係る赤字・黒字の構成分析!J$35,"▲", "-")), 2)), NA())</f>
        <v>1.95</v>
      </c>
    </row>
    <row r="36" spans="1:16" x14ac:dyDescent="0.2">
      <c r="A36" s="184" t="str">
        <f>IF(連結実質赤字比率に係る赤字・黒字の構成分析!C$34="",NA(),連結実質赤字比率に係る赤字・黒字の構成分析!C$34)</f>
        <v>一般会計</v>
      </c>
      <c r="B36" s="184" t="e">
        <f>IF(ROUND(VALUE(SUBSTITUTE(連結実質赤字比率に係る赤字・黒字の構成分析!F$34,"▲", "-")), 2) &lt; 0, ABS(ROUND(VALUE(SUBSTITUTE(連結実質赤字比率に係る赤字・黒字の構成分析!F$34,"▲", "-")), 2)), NA())</f>
        <v>#N/A</v>
      </c>
      <c r="C36" s="184">
        <f>IF(ROUND(VALUE(SUBSTITUTE(連結実質赤字比率に係る赤字・黒字の構成分析!F$34,"▲", "-")), 2) &gt;= 0, ABS(ROUND(VALUE(SUBSTITUTE(連結実質赤字比率に係る赤字・黒字の構成分析!F$34,"▲", "-")), 2)), NA())</f>
        <v>6.74</v>
      </c>
      <c r="D36" s="184" t="e">
        <f>IF(ROUND(VALUE(SUBSTITUTE(連結実質赤字比率に係る赤字・黒字の構成分析!G$34,"▲", "-")), 2) &lt; 0, ABS(ROUND(VALUE(SUBSTITUTE(連結実質赤字比率に係る赤字・黒字の構成分析!G$34,"▲", "-")), 2)), NA())</f>
        <v>#N/A</v>
      </c>
      <c r="E36" s="184">
        <f>IF(ROUND(VALUE(SUBSTITUTE(連結実質赤字比率に係る赤字・黒字の構成分析!G$34,"▲", "-")), 2) &gt;= 0, ABS(ROUND(VALUE(SUBSTITUTE(連結実質赤字比率に係る赤字・黒字の構成分析!G$34,"▲", "-")), 2)), NA())</f>
        <v>4.83</v>
      </c>
      <c r="F36" s="184" t="e">
        <f>IF(ROUND(VALUE(SUBSTITUTE(連結実質赤字比率に係る赤字・黒字の構成分析!H$34,"▲", "-")), 2) &lt; 0, ABS(ROUND(VALUE(SUBSTITUTE(連結実質赤字比率に係る赤字・黒字の構成分析!H$34,"▲", "-")), 2)), NA())</f>
        <v>#N/A</v>
      </c>
      <c r="G36" s="184">
        <f>IF(ROUND(VALUE(SUBSTITUTE(連結実質赤字比率に係る赤字・黒字の構成分析!H$34,"▲", "-")), 2) &gt;= 0, ABS(ROUND(VALUE(SUBSTITUTE(連結実質赤字比率に係る赤字・黒字の構成分析!H$34,"▲", "-")), 2)), NA())</f>
        <v>4.16</v>
      </c>
      <c r="H36" s="184" t="e">
        <f>IF(ROUND(VALUE(SUBSTITUTE(連結実質赤字比率に係る赤字・黒字の構成分析!I$34,"▲", "-")), 2) &lt; 0, ABS(ROUND(VALUE(SUBSTITUTE(連結実質赤字比率に係る赤字・黒字の構成分析!I$34,"▲", "-")), 2)), NA())</f>
        <v>#N/A</v>
      </c>
      <c r="I36" s="184">
        <f>IF(ROUND(VALUE(SUBSTITUTE(連結実質赤字比率に係る赤字・黒字の構成分析!I$34,"▲", "-")), 2) &gt;= 0, ABS(ROUND(VALUE(SUBSTITUTE(連結実質赤字比率に係る赤字・黒字の構成分析!I$34,"▲", "-")), 2)), NA())</f>
        <v>4.24</v>
      </c>
      <c r="J36" s="184" t="e">
        <f>IF(ROUND(VALUE(SUBSTITUTE(連結実質赤字比率に係る赤字・黒字の構成分析!J$34,"▲", "-")), 2) &lt; 0, ABS(ROUND(VALUE(SUBSTITUTE(連結実質赤字比率に係る赤字・黒字の構成分析!J$34,"▲", "-")), 2)), NA())</f>
        <v>#N/A</v>
      </c>
      <c r="K36" s="184">
        <f>IF(ROUND(VALUE(SUBSTITUTE(連結実質赤字比率に係る赤字・黒字の構成分析!J$34,"▲", "-")), 2) &gt;= 0, ABS(ROUND(VALUE(SUBSTITUTE(連結実質赤字比率に係る赤字・黒字の構成分析!J$34,"▲", "-")), 2)), NA())</f>
        <v>4.83</v>
      </c>
    </row>
    <row r="39" spans="1:16" x14ac:dyDescent="0.2">
      <c r="A39" s="153" t="s">
        <v>58</v>
      </c>
    </row>
    <row r="40" spans="1:16" x14ac:dyDescent="0.2">
      <c r="A40" s="185"/>
      <c r="B40" s="185" t="str">
        <f>'実質公債費比率（分子）の構造'!K$44</f>
        <v>H28</v>
      </c>
      <c r="C40" s="185"/>
      <c r="D40" s="185"/>
      <c r="E40" s="185" t="str">
        <f>'実質公債費比率（分子）の構造'!L$44</f>
        <v>H29</v>
      </c>
      <c r="F40" s="185"/>
      <c r="G40" s="185"/>
      <c r="H40" s="185" t="str">
        <f>'実質公債費比率（分子）の構造'!M$44</f>
        <v>H30</v>
      </c>
      <c r="I40" s="185"/>
      <c r="J40" s="185"/>
      <c r="K40" s="185" t="str">
        <f>'実質公債費比率（分子）の構造'!N$44</f>
        <v>R01</v>
      </c>
      <c r="L40" s="185"/>
      <c r="M40" s="185"/>
      <c r="N40" s="185" t="str">
        <f>'実質公債費比率（分子）の構造'!O$44</f>
        <v>R02</v>
      </c>
      <c r="O40" s="185"/>
      <c r="P40" s="185"/>
    </row>
    <row r="41" spans="1:16" x14ac:dyDescent="0.2">
      <c r="A41" s="185"/>
      <c r="B41" s="185" t="s">
        <v>59</v>
      </c>
      <c r="C41" s="185"/>
      <c r="D41" s="185" t="s">
        <v>60</v>
      </c>
      <c r="E41" s="185" t="s">
        <v>59</v>
      </c>
      <c r="F41" s="185"/>
      <c r="G41" s="185" t="s">
        <v>60</v>
      </c>
      <c r="H41" s="185" t="s">
        <v>59</v>
      </c>
      <c r="I41" s="185"/>
      <c r="J41" s="185" t="s">
        <v>60</v>
      </c>
      <c r="K41" s="185" t="s">
        <v>59</v>
      </c>
      <c r="L41" s="185"/>
      <c r="M41" s="185" t="s">
        <v>60</v>
      </c>
      <c r="N41" s="185" t="s">
        <v>59</v>
      </c>
      <c r="O41" s="185"/>
      <c r="P41" s="185" t="s">
        <v>60</v>
      </c>
    </row>
    <row r="42" spans="1:16" x14ac:dyDescent="0.2">
      <c r="A42" s="185" t="s">
        <v>61</v>
      </c>
      <c r="B42" s="185"/>
      <c r="C42" s="185"/>
      <c r="D42" s="185">
        <f>'実質公債費比率（分子）の構造'!K$52</f>
        <v>7127</v>
      </c>
      <c r="E42" s="185"/>
      <c r="F42" s="185"/>
      <c r="G42" s="185">
        <f>'実質公債費比率（分子）の構造'!L$52</f>
        <v>7066</v>
      </c>
      <c r="H42" s="185"/>
      <c r="I42" s="185"/>
      <c r="J42" s="185">
        <f>'実質公債費比率（分子）の構造'!M$52</f>
        <v>6999</v>
      </c>
      <c r="K42" s="185"/>
      <c r="L42" s="185"/>
      <c r="M42" s="185">
        <f>'実質公債費比率（分子）の構造'!N$52</f>
        <v>6716</v>
      </c>
      <c r="N42" s="185"/>
      <c r="O42" s="185"/>
      <c r="P42" s="185">
        <f>'実質公債費比率（分子）の構造'!O$52</f>
        <v>6785</v>
      </c>
    </row>
    <row r="43" spans="1:16" x14ac:dyDescent="0.2">
      <c r="A43" s="185" t="s">
        <v>62</v>
      </c>
      <c r="B43" s="185">
        <f>'実質公債費比率（分子）の構造'!K$51</f>
        <v>0</v>
      </c>
      <c r="C43" s="185"/>
      <c r="D43" s="185"/>
      <c r="E43" s="185" t="str">
        <f>'実質公債費比率（分子）の構造'!L$51</f>
        <v>-</v>
      </c>
      <c r="F43" s="185"/>
      <c r="G43" s="185"/>
      <c r="H43" s="185" t="str">
        <f>'実質公債費比率（分子）の構造'!M$51</f>
        <v>-</v>
      </c>
      <c r="I43" s="185"/>
      <c r="J43" s="185"/>
      <c r="K43" s="185" t="str">
        <f>'実質公債費比率（分子）の構造'!N$51</f>
        <v>-</v>
      </c>
      <c r="L43" s="185"/>
      <c r="M43" s="185"/>
      <c r="N43" s="185" t="str">
        <f>'実質公債費比率（分子）の構造'!O$51</f>
        <v>-</v>
      </c>
      <c r="O43" s="185"/>
      <c r="P43" s="185"/>
    </row>
    <row r="44" spans="1:16" x14ac:dyDescent="0.2">
      <c r="A44" s="185" t="s">
        <v>63</v>
      </c>
      <c r="B44" s="185">
        <f>'実質公債費比率（分子）の構造'!K$50</f>
        <v>51</v>
      </c>
      <c r="C44" s="185"/>
      <c r="D44" s="185"/>
      <c r="E44" s="185">
        <f>'実質公債費比率（分子）の構造'!L$50</f>
        <v>47</v>
      </c>
      <c r="F44" s="185"/>
      <c r="G44" s="185"/>
      <c r="H44" s="185">
        <f>'実質公債費比率（分子）の構造'!M$50</f>
        <v>38</v>
      </c>
      <c r="I44" s="185"/>
      <c r="J44" s="185"/>
      <c r="K44" s="185">
        <f>'実質公債費比率（分子）の構造'!N$50</f>
        <v>32</v>
      </c>
      <c r="L44" s="185"/>
      <c r="M44" s="185"/>
      <c r="N44" s="185">
        <f>'実質公債費比率（分子）の構造'!O$50</f>
        <v>28</v>
      </c>
      <c r="O44" s="185"/>
      <c r="P44" s="185"/>
    </row>
    <row r="45" spans="1:16" x14ac:dyDescent="0.2">
      <c r="A45" s="185" t="s">
        <v>64</v>
      </c>
      <c r="B45" s="185">
        <f>'実質公債費比率（分子）の構造'!K$49</f>
        <v>114</v>
      </c>
      <c r="C45" s="185"/>
      <c r="D45" s="185"/>
      <c r="E45" s="185">
        <f>'実質公債費比率（分子）の構造'!L$49</f>
        <v>114</v>
      </c>
      <c r="F45" s="185"/>
      <c r="G45" s="185"/>
      <c r="H45" s="185">
        <f>'実質公債費比率（分子）の構造'!M$49</f>
        <v>114</v>
      </c>
      <c r="I45" s="185"/>
      <c r="J45" s="185"/>
      <c r="K45" s="185">
        <f>'実質公債費比率（分子）の構造'!N$49</f>
        <v>1</v>
      </c>
      <c r="L45" s="185"/>
      <c r="M45" s="185"/>
      <c r="N45" s="185">
        <f>'実質公債費比率（分子）の構造'!O$49</f>
        <v>1</v>
      </c>
      <c r="O45" s="185"/>
      <c r="P45" s="185"/>
    </row>
    <row r="46" spans="1:16" x14ac:dyDescent="0.2">
      <c r="A46" s="185" t="s">
        <v>65</v>
      </c>
      <c r="B46" s="185">
        <f>'実質公債費比率（分子）の構造'!K$48</f>
        <v>2008</v>
      </c>
      <c r="C46" s="185"/>
      <c r="D46" s="185"/>
      <c r="E46" s="185">
        <f>'実質公債費比率（分子）の構造'!L$48</f>
        <v>1708</v>
      </c>
      <c r="F46" s="185"/>
      <c r="G46" s="185"/>
      <c r="H46" s="185">
        <f>'実質公債費比率（分子）の構造'!M$48</f>
        <v>1661</v>
      </c>
      <c r="I46" s="185"/>
      <c r="J46" s="185"/>
      <c r="K46" s="185">
        <f>'実質公債費比率（分子）の構造'!N$48</f>
        <v>1444</v>
      </c>
      <c r="L46" s="185"/>
      <c r="M46" s="185"/>
      <c r="N46" s="185">
        <f>'実質公債費比率（分子）の構造'!O$48</f>
        <v>1351</v>
      </c>
      <c r="O46" s="185"/>
      <c r="P46" s="185"/>
    </row>
    <row r="47" spans="1:16" x14ac:dyDescent="0.2">
      <c r="A47" s="185" t="s">
        <v>66</v>
      </c>
      <c r="B47" s="185">
        <f>'実質公債費比率（分子）の構造'!K$47</f>
        <v>235</v>
      </c>
      <c r="C47" s="185"/>
      <c r="D47" s="185"/>
      <c r="E47" s="185">
        <f>'実質公債費比率（分子）の構造'!L$47</f>
        <v>83</v>
      </c>
      <c r="F47" s="185"/>
      <c r="G47" s="185"/>
      <c r="H47" s="185">
        <f>'実質公債費比率（分子）の構造'!M$47</f>
        <v>67</v>
      </c>
      <c r="I47" s="185"/>
      <c r="J47" s="185"/>
      <c r="K47" s="185">
        <f>'実質公債費比率（分子）の構造'!N$47</f>
        <v>50</v>
      </c>
      <c r="L47" s="185"/>
      <c r="M47" s="185"/>
      <c r="N47" s="185">
        <f>'実質公債費比率（分子）の構造'!O$47</f>
        <v>33</v>
      </c>
      <c r="O47" s="185"/>
      <c r="P47" s="185"/>
    </row>
    <row r="48" spans="1:16" x14ac:dyDescent="0.2">
      <c r="A48" s="185" t="s">
        <v>67</v>
      </c>
      <c r="B48" s="185">
        <f>'実質公債費比率（分子）の構造'!K$46</f>
        <v>67</v>
      </c>
      <c r="C48" s="185"/>
      <c r="D48" s="185"/>
      <c r="E48" s="185" t="str">
        <f>'実質公債費比率（分子）の構造'!L$46</f>
        <v>-</v>
      </c>
      <c r="F48" s="185"/>
      <c r="G48" s="185"/>
      <c r="H48" s="185" t="str">
        <f>'実質公債費比率（分子）の構造'!M$46</f>
        <v>-</v>
      </c>
      <c r="I48" s="185"/>
      <c r="J48" s="185"/>
      <c r="K48" s="185" t="str">
        <f>'実質公債費比率（分子）の構造'!N$46</f>
        <v>-</v>
      </c>
      <c r="L48" s="185"/>
      <c r="M48" s="185"/>
      <c r="N48" s="185" t="str">
        <f>'実質公債費比率（分子）の構造'!O$46</f>
        <v>-</v>
      </c>
      <c r="O48" s="185"/>
      <c r="P48" s="185"/>
    </row>
    <row r="49" spans="1:16" x14ac:dyDescent="0.2">
      <c r="A49" s="185" t="s">
        <v>68</v>
      </c>
      <c r="B49" s="185">
        <f>'実質公債費比率（分子）の構造'!K$45</f>
        <v>7250</v>
      </c>
      <c r="C49" s="185"/>
      <c r="D49" s="185"/>
      <c r="E49" s="185">
        <f>'実質公債費比率（分子）の構造'!L$45</f>
        <v>7461</v>
      </c>
      <c r="F49" s="185"/>
      <c r="G49" s="185"/>
      <c r="H49" s="185">
        <f>'実質公債費比率（分子）の構造'!M$45</f>
        <v>7410</v>
      </c>
      <c r="I49" s="185"/>
      <c r="J49" s="185"/>
      <c r="K49" s="185">
        <f>'実質公債費比率（分子）の構造'!N$45</f>
        <v>7360</v>
      </c>
      <c r="L49" s="185"/>
      <c r="M49" s="185"/>
      <c r="N49" s="185">
        <f>'実質公債費比率（分子）の構造'!O$45</f>
        <v>7425</v>
      </c>
      <c r="O49" s="185"/>
      <c r="P49" s="185"/>
    </row>
    <row r="50" spans="1:16" x14ac:dyDescent="0.2">
      <c r="A50" s="185" t="s">
        <v>69</v>
      </c>
      <c r="B50" s="185" t="e">
        <f>NA()</f>
        <v>#N/A</v>
      </c>
      <c r="C50" s="185">
        <f>IF(ISNUMBER('実質公債費比率（分子）の構造'!K$53),'実質公債費比率（分子）の構造'!K$53,NA())</f>
        <v>2598</v>
      </c>
      <c r="D50" s="185" t="e">
        <f>NA()</f>
        <v>#N/A</v>
      </c>
      <c r="E50" s="185" t="e">
        <f>NA()</f>
        <v>#N/A</v>
      </c>
      <c r="F50" s="185">
        <f>IF(ISNUMBER('実質公債費比率（分子）の構造'!L$53),'実質公債費比率（分子）の構造'!L$53,NA())</f>
        <v>2347</v>
      </c>
      <c r="G50" s="185" t="e">
        <f>NA()</f>
        <v>#N/A</v>
      </c>
      <c r="H50" s="185" t="e">
        <f>NA()</f>
        <v>#N/A</v>
      </c>
      <c r="I50" s="185">
        <f>IF(ISNUMBER('実質公債費比率（分子）の構造'!M$53),'実質公債費比率（分子）の構造'!M$53,NA())</f>
        <v>2291</v>
      </c>
      <c r="J50" s="185" t="e">
        <f>NA()</f>
        <v>#N/A</v>
      </c>
      <c r="K50" s="185" t="e">
        <f>NA()</f>
        <v>#N/A</v>
      </c>
      <c r="L50" s="185">
        <f>IF(ISNUMBER('実質公債費比率（分子）の構造'!N$53),'実質公債費比率（分子）の構造'!N$53,NA())</f>
        <v>2171</v>
      </c>
      <c r="M50" s="185" t="e">
        <f>NA()</f>
        <v>#N/A</v>
      </c>
      <c r="N50" s="185" t="e">
        <f>NA()</f>
        <v>#N/A</v>
      </c>
      <c r="O50" s="185">
        <f>IF(ISNUMBER('実質公債費比率（分子）の構造'!O$53),'実質公債費比率（分子）の構造'!O$53,NA())</f>
        <v>2053</v>
      </c>
      <c r="P50" s="185" t="e">
        <f>NA()</f>
        <v>#N/A</v>
      </c>
    </row>
    <row r="53" spans="1:16" x14ac:dyDescent="0.2">
      <c r="A53" s="153" t="s">
        <v>70</v>
      </c>
    </row>
    <row r="54" spans="1:16" x14ac:dyDescent="0.2">
      <c r="A54" s="184"/>
      <c r="B54" s="184" t="str">
        <f>'将来負担比率（分子）の構造'!I$40</f>
        <v>H28</v>
      </c>
      <c r="C54" s="184"/>
      <c r="D54" s="184"/>
      <c r="E54" s="184" t="str">
        <f>'将来負担比率（分子）の構造'!J$40</f>
        <v>H29</v>
      </c>
      <c r="F54" s="184"/>
      <c r="G54" s="184"/>
      <c r="H54" s="184" t="str">
        <f>'将来負担比率（分子）の構造'!K$40</f>
        <v>H30</v>
      </c>
      <c r="I54" s="184"/>
      <c r="J54" s="184"/>
      <c r="K54" s="184" t="str">
        <f>'将来負担比率（分子）の構造'!L$40</f>
        <v>R01</v>
      </c>
      <c r="L54" s="184"/>
      <c r="M54" s="184"/>
      <c r="N54" s="184" t="str">
        <f>'将来負担比率（分子）の構造'!M$40</f>
        <v>R02</v>
      </c>
      <c r="O54" s="184"/>
      <c r="P54" s="184"/>
    </row>
    <row r="55" spans="1:16" x14ac:dyDescent="0.2">
      <c r="A55" s="184"/>
      <c r="B55" s="184" t="s">
        <v>71</v>
      </c>
      <c r="C55" s="184"/>
      <c r="D55" s="184" t="s">
        <v>72</v>
      </c>
      <c r="E55" s="184" t="s">
        <v>71</v>
      </c>
      <c r="F55" s="184"/>
      <c r="G55" s="184" t="s">
        <v>72</v>
      </c>
      <c r="H55" s="184" t="s">
        <v>71</v>
      </c>
      <c r="I55" s="184"/>
      <c r="J55" s="184" t="s">
        <v>72</v>
      </c>
      <c r="K55" s="184" t="s">
        <v>71</v>
      </c>
      <c r="L55" s="184"/>
      <c r="M55" s="184" t="s">
        <v>72</v>
      </c>
      <c r="N55" s="184" t="s">
        <v>71</v>
      </c>
      <c r="O55" s="184"/>
      <c r="P55" s="184" t="s">
        <v>72</v>
      </c>
    </row>
    <row r="56" spans="1:16" x14ac:dyDescent="0.2">
      <c r="A56" s="184" t="s">
        <v>42</v>
      </c>
      <c r="B56" s="184"/>
      <c r="C56" s="184"/>
      <c r="D56" s="184">
        <f>'将来負担比率（分子）の構造'!I$52</f>
        <v>65142</v>
      </c>
      <c r="E56" s="184"/>
      <c r="F56" s="184"/>
      <c r="G56" s="184">
        <f>'将来負担比率（分子）の構造'!J$52</f>
        <v>62148</v>
      </c>
      <c r="H56" s="184"/>
      <c r="I56" s="184"/>
      <c r="J56" s="184">
        <f>'将来負担比率（分子）の構造'!K$52</f>
        <v>59821</v>
      </c>
      <c r="K56" s="184"/>
      <c r="L56" s="184"/>
      <c r="M56" s="184">
        <f>'将来負担比率（分子）の構造'!L$52</f>
        <v>60653</v>
      </c>
      <c r="N56" s="184"/>
      <c r="O56" s="184"/>
      <c r="P56" s="184">
        <f>'将来負担比率（分子）の構造'!M$52</f>
        <v>61067</v>
      </c>
    </row>
    <row r="57" spans="1:16" x14ac:dyDescent="0.2">
      <c r="A57" s="184" t="s">
        <v>41</v>
      </c>
      <c r="B57" s="184"/>
      <c r="C57" s="184"/>
      <c r="D57" s="184">
        <f>'将来負担比率（分子）の構造'!I$51</f>
        <v>12503</v>
      </c>
      <c r="E57" s="184"/>
      <c r="F57" s="184"/>
      <c r="G57" s="184">
        <f>'将来負担比率（分子）の構造'!J$51</f>
        <v>10058</v>
      </c>
      <c r="H57" s="184"/>
      <c r="I57" s="184"/>
      <c r="J57" s="184">
        <f>'将来負担比率（分子）の構造'!K$51</f>
        <v>9962</v>
      </c>
      <c r="K57" s="184"/>
      <c r="L57" s="184"/>
      <c r="M57" s="184">
        <f>'将来負担比率（分子）の構造'!L$51</f>
        <v>10426</v>
      </c>
      <c r="N57" s="184"/>
      <c r="O57" s="184"/>
      <c r="P57" s="184">
        <f>'将来負担比率（分子）の構造'!M$51</f>
        <v>10604</v>
      </c>
    </row>
    <row r="58" spans="1:16" x14ac:dyDescent="0.2">
      <c r="A58" s="184" t="s">
        <v>40</v>
      </c>
      <c r="B58" s="184"/>
      <c r="C58" s="184"/>
      <c r="D58" s="184">
        <f>'将来負担比率（分子）の構造'!I$50</f>
        <v>13246</v>
      </c>
      <c r="E58" s="184"/>
      <c r="F58" s="184"/>
      <c r="G58" s="184">
        <f>'将来負担比率（分子）の構造'!J$50</f>
        <v>12798</v>
      </c>
      <c r="H58" s="184"/>
      <c r="I58" s="184"/>
      <c r="J58" s="184">
        <f>'将来負担比率（分子）の構造'!K$50</f>
        <v>14608</v>
      </c>
      <c r="K58" s="184"/>
      <c r="L58" s="184"/>
      <c r="M58" s="184">
        <f>'将来負担比率（分子）の構造'!L$50</f>
        <v>12507</v>
      </c>
      <c r="N58" s="184"/>
      <c r="O58" s="184"/>
      <c r="P58" s="184">
        <f>'将来負担比率（分子）の構造'!M$50</f>
        <v>11479</v>
      </c>
    </row>
    <row r="59" spans="1:16" x14ac:dyDescent="0.2">
      <c r="A59" s="184" t="s">
        <v>38</v>
      </c>
      <c r="B59" s="184" t="str">
        <f>'将来負担比率（分子）の構造'!I$49</f>
        <v>-</v>
      </c>
      <c r="C59" s="184"/>
      <c r="D59" s="184"/>
      <c r="E59" s="184" t="str">
        <f>'将来負担比率（分子）の構造'!J$49</f>
        <v>-</v>
      </c>
      <c r="F59" s="184"/>
      <c r="G59" s="184"/>
      <c r="H59" s="184" t="str">
        <f>'将来負担比率（分子）の構造'!K$49</f>
        <v>-</v>
      </c>
      <c r="I59" s="184"/>
      <c r="J59" s="184"/>
      <c r="K59" s="184" t="str">
        <f>'将来負担比率（分子）の構造'!L$49</f>
        <v>-</v>
      </c>
      <c r="L59" s="184"/>
      <c r="M59" s="184"/>
      <c r="N59" s="184" t="str">
        <f>'将来負担比率（分子）の構造'!M$49</f>
        <v>-</v>
      </c>
      <c r="O59" s="184"/>
      <c r="P59" s="184"/>
    </row>
    <row r="60" spans="1:16" x14ac:dyDescent="0.2">
      <c r="A60" s="184" t="s">
        <v>37</v>
      </c>
      <c r="B60" s="184" t="str">
        <f>'将来負担比率（分子）の構造'!I$48</f>
        <v>-</v>
      </c>
      <c r="C60" s="184"/>
      <c r="D60" s="184"/>
      <c r="E60" s="184" t="str">
        <f>'将来負担比率（分子）の構造'!J$48</f>
        <v>-</v>
      </c>
      <c r="F60" s="184"/>
      <c r="G60" s="184"/>
      <c r="H60" s="184" t="str">
        <f>'将来負担比率（分子）の構造'!K$48</f>
        <v>-</v>
      </c>
      <c r="I60" s="184"/>
      <c r="J60" s="184"/>
      <c r="K60" s="184" t="str">
        <f>'将来負担比率（分子）の構造'!L$48</f>
        <v>-</v>
      </c>
      <c r="L60" s="184"/>
      <c r="M60" s="184"/>
      <c r="N60" s="184" t="str">
        <f>'将来負担比率（分子）の構造'!M$48</f>
        <v>-</v>
      </c>
      <c r="O60" s="184"/>
      <c r="P60" s="184"/>
    </row>
    <row r="61" spans="1:16" x14ac:dyDescent="0.2">
      <c r="A61" s="184" t="s">
        <v>35</v>
      </c>
      <c r="B61" s="184">
        <f>'将来負担比率（分子）の構造'!I$46</f>
        <v>105</v>
      </c>
      <c r="C61" s="184"/>
      <c r="D61" s="184"/>
      <c r="E61" s="184">
        <f>'将来負担比率（分子）の構造'!J$46</f>
        <v>90</v>
      </c>
      <c r="F61" s="184"/>
      <c r="G61" s="184"/>
      <c r="H61" s="184">
        <f>'将来負担比率（分子）の構造'!K$46</f>
        <v>96</v>
      </c>
      <c r="I61" s="184"/>
      <c r="J61" s="184"/>
      <c r="K61" s="184">
        <f>'将来負担比率（分子）の構造'!L$46</f>
        <v>38</v>
      </c>
      <c r="L61" s="184"/>
      <c r="M61" s="184"/>
      <c r="N61" s="184">
        <f>'将来負担比率（分子）の構造'!M$46</f>
        <v>37</v>
      </c>
      <c r="O61" s="184"/>
      <c r="P61" s="184"/>
    </row>
    <row r="62" spans="1:16" x14ac:dyDescent="0.2">
      <c r="A62" s="184" t="s">
        <v>34</v>
      </c>
      <c r="B62" s="184">
        <f>'将来負担比率（分子）の構造'!I$45</f>
        <v>12178</v>
      </c>
      <c r="C62" s="184"/>
      <c r="D62" s="184"/>
      <c r="E62" s="184">
        <f>'将来負担比率（分子）の構造'!J$45</f>
        <v>11599</v>
      </c>
      <c r="F62" s="184"/>
      <c r="G62" s="184"/>
      <c r="H62" s="184">
        <f>'将来負担比率（分子）の構造'!K$45</f>
        <v>11488</v>
      </c>
      <c r="I62" s="184"/>
      <c r="J62" s="184"/>
      <c r="K62" s="184">
        <f>'将来負担比率（分子）の構造'!L$45</f>
        <v>11518</v>
      </c>
      <c r="L62" s="184"/>
      <c r="M62" s="184"/>
      <c r="N62" s="184">
        <f>'将来負担比率（分子）の構造'!M$45</f>
        <v>11537</v>
      </c>
      <c r="O62" s="184"/>
      <c r="P62" s="184"/>
    </row>
    <row r="63" spans="1:16" x14ac:dyDescent="0.2">
      <c r="A63" s="184" t="s">
        <v>33</v>
      </c>
      <c r="B63" s="184">
        <f>'将来負担比率（分子）の構造'!I$44</f>
        <v>225</v>
      </c>
      <c r="C63" s="184"/>
      <c r="D63" s="184"/>
      <c r="E63" s="184">
        <f>'将来負担比率（分子）の構造'!J$44</f>
        <v>113</v>
      </c>
      <c r="F63" s="184"/>
      <c r="G63" s="184"/>
      <c r="H63" s="184">
        <f>'将来負担比率（分子）の構造'!K$44</f>
        <v>629</v>
      </c>
      <c r="I63" s="184"/>
      <c r="J63" s="184"/>
      <c r="K63" s="184">
        <f>'将来負担比率（分子）の構造'!L$44</f>
        <v>1763</v>
      </c>
      <c r="L63" s="184"/>
      <c r="M63" s="184"/>
      <c r="N63" s="184">
        <f>'将来負担比率（分子）の構造'!M$44</f>
        <v>10063</v>
      </c>
      <c r="O63" s="184"/>
      <c r="P63" s="184"/>
    </row>
    <row r="64" spans="1:16" x14ac:dyDescent="0.2">
      <c r="A64" s="184" t="s">
        <v>32</v>
      </c>
      <c r="B64" s="184">
        <f>'将来負担比率（分子）の構造'!I$43</f>
        <v>26191</v>
      </c>
      <c r="C64" s="184"/>
      <c r="D64" s="184"/>
      <c r="E64" s="184">
        <f>'将来負担比率（分子）の構造'!J$43</f>
        <v>22394</v>
      </c>
      <c r="F64" s="184"/>
      <c r="G64" s="184"/>
      <c r="H64" s="184">
        <f>'将来負担比率（分子）の構造'!K$43</f>
        <v>20451</v>
      </c>
      <c r="I64" s="184"/>
      <c r="J64" s="184"/>
      <c r="K64" s="184">
        <f>'将来負担比率（分子）の構造'!L$43</f>
        <v>18381</v>
      </c>
      <c r="L64" s="184"/>
      <c r="M64" s="184"/>
      <c r="N64" s="184">
        <f>'将来負担比率（分子）の構造'!M$43</f>
        <v>18140</v>
      </c>
      <c r="O64" s="184"/>
      <c r="P64" s="184"/>
    </row>
    <row r="65" spans="1:16" x14ac:dyDescent="0.2">
      <c r="A65" s="184" t="s">
        <v>31</v>
      </c>
      <c r="B65" s="184">
        <f>'将来負担比率（分子）の構造'!I$42</f>
        <v>249</v>
      </c>
      <c r="C65" s="184"/>
      <c r="D65" s="184"/>
      <c r="E65" s="184">
        <f>'将来負担比率（分子）の構造'!J$42</f>
        <v>531</v>
      </c>
      <c r="F65" s="184"/>
      <c r="G65" s="184"/>
      <c r="H65" s="184">
        <f>'将来負担比率（分子）の構造'!K$42</f>
        <v>489</v>
      </c>
      <c r="I65" s="184"/>
      <c r="J65" s="184"/>
      <c r="K65" s="184">
        <f>'将来負担比率（分子）の構造'!L$42</f>
        <v>458</v>
      </c>
      <c r="L65" s="184"/>
      <c r="M65" s="184"/>
      <c r="N65" s="184">
        <f>'将来負担比率（分子）の構造'!M$42</f>
        <v>431</v>
      </c>
      <c r="O65" s="184"/>
      <c r="P65" s="184"/>
    </row>
    <row r="66" spans="1:16" x14ac:dyDescent="0.2">
      <c r="A66" s="184" t="s">
        <v>30</v>
      </c>
      <c r="B66" s="184">
        <f>'将来負担比率（分子）の構造'!I$41</f>
        <v>73000</v>
      </c>
      <c r="C66" s="184"/>
      <c r="D66" s="184"/>
      <c r="E66" s="184">
        <f>'将来負担比率（分子）の構造'!J$41</f>
        <v>69041</v>
      </c>
      <c r="F66" s="184"/>
      <c r="G66" s="184"/>
      <c r="H66" s="184">
        <f>'将来負担比率（分子）の構造'!K$41</f>
        <v>65140</v>
      </c>
      <c r="I66" s="184"/>
      <c r="J66" s="184"/>
      <c r="K66" s="184">
        <f>'将来負担比率（分子）の構造'!L$41</f>
        <v>60833</v>
      </c>
      <c r="L66" s="184"/>
      <c r="M66" s="184"/>
      <c r="N66" s="184">
        <f>'将来負担比率（分子）の構造'!M$41</f>
        <v>60688</v>
      </c>
      <c r="O66" s="184"/>
      <c r="P66" s="184"/>
    </row>
    <row r="67" spans="1:16" x14ac:dyDescent="0.2">
      <c r="A67" s="184" t="s">
        <v>73</v>
      </c>
      <c r="B67" s="184" t="e">
        <f>NA()</f>
        <v>#N/A</v>
      </c>
      <c r="C67" s="184">
        <f>IF(ISNUMBER('将来負担比率（分子）の構造'!I$53), IF('将来負担比率（分子）の構造'!I$53 &lt; 0, 0, '将来負担比率（分子）の構造'!I$53), NA())</f>
        <v>21057</v>
      </c>
      <c r="D67" s="184" t="e">
        <f>NA()</f>
        <v>#N/A</v>
      </c>
      <c r="E67" s="184" t="e">
        <f>NA()</f>
        <v>#N/A</v>
      </c>
      <c r="F67" s="184">
        <f>IF(ISNUMBER('将来負担比率（分子）の構造'!J$53), IF('将来負担比率（分子）の構造'!J$53 &lt; 0, 0, '将来負担比率（分子）の構造'!J$53), NA())</f>
        <v>18766</v>
      </c>
      <c r="G67" s="184" t="e">
        <f>NA()</f>
        <v>#N/A</v>
      </c>
      <c r="H67" s="184" t="e">
        <f>NA()</f>
        <v>#N/A</v>
      </c>
      <c r="I67" s="184">
        <f>IF(ISNUMBER('将来負担比率（分子）の構造'!K$53), IF('将来負担比率（分子）の構造'!K$53 &lt; 0, 0, '将来負担比率（分子）の構造'!K$53), NA())</f>
        <v>13902</v>
      </c>
      <c r="J67" s="184" t="e">
        <f>NA()</f>
        <v>#N/A</v>
      </c>
      <c r="K67" s="184" t="e">
        <f>NA()</f>
        <v>#N/A</v>
      </c>
      <c r="L67" s="184">
        <f>IF(ISNUMBER('将来負担比率（分子）の構造'!L$53), IF('将来負担比率（分子）の構造'!L$53 &lt; 0, 0, '将来負担比率（分子）の構造'!L$53), NA())</f>
        <v>9406</v>
      </c>
      <c r="M67" s="184" t="e">
        <f>NA()</f>
        <v>#N/A</v>
      </c>
      <c r="N67" s="184" t="e">
        <f>NA()</f>
        <v>#N/A</v>
      </c>
      <c r="O67" s="184">
        <f>IF(ISNUMBER('将来負担比率（分子）の構造'!M$53), IF('将来負担比率（分子）の構造'!M$53 &lt; 0, 0, '将来負担比率（分子）の構造'!M$53), NA())</f>
        <v>17744</v>
      </c>
      <c r="P67" s="184" t="e">
        <f>NA()</f>
        <v>#N/A</v>
      </c>
    </row>
    <row r="70" spans="1:16" x14ac:dyDescent="0.2">
      <c r="A70" s="186" t="s">
        <v>74</v>
      </c>
      <c r="B70" s="186"/>
      <c r="C70" s="186"/>
      <c r="D70" s="186"/>
      <c r="E70" s="186"/>
      <c r="F70" s="186"/>
    </row>
    <row r="71" spans="1:16" x14ac:dyDescent="0.2">
      <c r="A71" s="187"/>
      <c r="B71" s="187" t="str">
        <f>基金残高に係る経年分析!F54</f>
        <v>H30</v>
      </c>
      <c r="C71" s="187" t="str">
        <f>基金残高に係る経年分析!G54</f>
        <v>R01</v>
      </c>
      <c r="D71" s="187" t="str">
        <f>基金残高に係る経年分析!H54</f>
        <v>R02</v>
      </c>
    </row>
    <row r="72" spans="1:16" x14ac:dyDescent="0.2">
      <c r="A72" s="187" t="s">
        <v>75</v>
      </c>
      <c r="B72" s="188">
        <f>基金残高に係る経年分析!F55</f>
        <v>11784</v>
      </c>
      <c r="C72" s="188">
        <f>基金残高に係る経年分析!G55</f>
        <v>9947</v>
      </c>
      <c r="D72" s="188">
        <f>基金残高に係る経年分析!H55</f>
        <v>9600</v>
      </c>
    </row>
    <row r="73" spans="1:16" x14ac:dyDescent="0.2">
      <c r="A73" s="187" t="s">
        <v>76</v>
      </c>
      <c r="B73" s="188">
        <f>基金残高に係る経年分析!F56</f>
        <v>1382</v>
      </c>
      <c r="C73" s="188">
        <f>基金残高に係る経年分析!G56</f>
        <v>1183</v>
      </c>
      <c r="D73" s="188">
        <f>基金残高に係る経年分析!H56</f>
        <v>783</v>
      </c>
    </row>
    <row r="74" spans="1:16" x14ac:dyDescent="0.2">
      <c r="A74" s="187" t="s">
        <v>77</v>
      </c>
      <c r="B74" s="188">
        <f>基金残高に係る経年分析!F57</f>
        <v>312</v>
      </c>
      <c r="C74" s="188">
        <f>基金残高に係る経年分析!G57</f>
        <v>314</v>
      </c>
      <c r="D74" s="188">
        <f>基金残高に係る経年分析!H57</f>
        <v>511</v>
      </c>
    </row>
  </sheetData>
  <sheetProtection algorithmName="SHA-512" hashValue="HC4UP9laeObzGu8AOfydngqxwsekfrwVw3XfbqbuBNn74h+KOC3yA6OVE1eolksZGrDvB7grLJVJ8YqcusM8tQ==" saltValue="OSDdA5M6fttSSQh6XiR0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9" customWidth="1"/>
    <col min="96" max="133" width="1.6328125" style="246" customWidth="1"/>
    <col min="134" max="143" width="1.6328125" style="229" customWidth="1"/>
    <col min="144" max="16384" width="0" style="229" hidden="1"/>
  </cols>
  <sheetData>
    <row r="1" spans="2:143" ht="22.5" customHeight="1" thickBot="1" x14ac:dyDescent="0.25">
      <c r="B1" s="226"/>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664" t="s">
        <v>211</v>
      </c>
      <c r="DI1" s="665"/>
      <c r="DJ1" s="665"/>
      <c r="DK1" s="665"/>
      <c r="DL1" s="665"/>
      <c r="DM1" s="665"/>
      <c r="DN1" s="666"/>
      <c r="DO1" s="229"/>
      <c r="DP1" s="664" t="s">
        <v>212</v>
      </c>
      <c r="DQ1" s="665"/>
      <c r="DR1" s="665"/>
      <c r="DS1" s="665"/>
      <c r="DT1" s="665"/>
      <c r="DU1" s="665"/>
      <c r="DV1" s="665"/>
      <c r="DW1" s="665"/>
      <c r="DX1" s="665"/>
      <c r="DY1" s="665"/>
      <c r="DZ1" s="665"/>
      <c r="EA1" s="665"/>
      <c r="EB1" s="665"/>
      <c r="EC1" s="666"/>
      <c r="ED1" s="227"/>
      <c r="EE1" s="227"/>
      <c r="EF1" s="227"/>
      <c r="EG1" s="227"/>
      <c r="EH1" s="227"/>
      <c r="EI1" s="227"/>
      <c r="EJ1" s="227"/>
      <c r="EK1" s="227"/>
      <c r="EL1" s="227"/>
      <c r="EM1" s="227"/>
    </row>
    <row r="2" spans="2:143" ht="22.5" customHeight="1" x14ac:dyDescent="0.2">
      <c r="B2" s="230" t="s">
        <v>213</v>
      </c>
      <c r="R2" s="231"/>
      <c r="S2" s="231"/>
      <c r="T2" s="231"/>
      <c r="U2" s="231"/>
      <c r="V2" s="231"/>
      <c r="W2" s="231"/>
      <c r="X2" s="231"/>
      <c r="Y2" s="231"/>
      <c r="Z2" s="231"/>
      <c r="AA2" s="231"/>
      <c r="AB2" s="231"/>
      <c r="AC2" s="231"/>
      <c r="AE2" s="232"/>
      <c r="AF2" s="232"/>
      <c r="AG2" s="232"/>
      <c r="AH2" s="232"/>
      <c r="AI2" s="232"/>
      <c r="AJ2" s="231"/>
      <c r="AK2" s="231"/>
      <c r="AL2" s="231"/>
      <c r="AM2" s="231"/>
      <c r="AN2" s="231"/>
      <c r="AO2" s="231"/>
      <c r="AP2" s="231"/>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row>
    <row r="3" spans="2:143" ht="11.25" customHeight="1" x14ac:dyDescent="0.2">
      <c r="B3" s="667" t="s">
        <v>214</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215</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9"/>
      <c r="CD3" s="670" t="s">
        <v>216</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2">
      <c r="B4" s="667" t="s">
        <v>1</v>
      </c>
      <c r="C4" s="668"/>
      <c r="D4" s="668"/>
      <c r="E4" s="668"/>
      <c r="F4" s="668"/>
      <c r="G4" s="668"/>
      <c r="H4" s="668"/>
      <c r="I4" s="668"/>
      <c r="J4" s="668"/>
      <c r="K4" s="668"/>
      <c r="L4" s="668"/>
      <c r="M4" s="668"/>
      <c r="N4" s="668"/>
      <c r="O4" s="668"/>
      <c r="P4" s="668"/>
      <c r="Q4" s="669"/>
      <c r="R4" s="667" t="s">
        <v>217</v>
      </c>
      <c r="S4" s="668"/>
      <c r="T4" s="668"/>
      <c r="U4" s="668"/>
      <c r="V4" s="668"/>
      <c r="W4" s="668"/>
      <c r="X4" s="668"/>
      <c r="Y4" s="669"/>
      <c r="Z4" s="667" t="s">
        <v>218</v>
      </c>
      <c r="AA4" s="668"/>
      <c r="AB4" s="668"/>
      <c r="AC4" s="669"/>
      <c r="AD4" s="667" t="s">
        <v>219</v>
      </c>
      <c r="AE4" s="668"/>
      <c r="AF4" s="668"/>
      <c r="AG4" s="668"/>
      <c r="AH4" s="668"/>
      <c r="AI4" s="668"/>
      <c r="AJ4" s="668"/>
      <c r="AK4" s="669"/>
      <c r="AL4" s="667" t="s">
        <v>218</v>
      </c>
      <c r="AM4" s="668"/>
      <c r="AN4" s="668"/>
      <c r="AO4" s="669"/>
      <c r="AP4" s="673" t="s">
        <v>220</v>
      </c>
      <c r="AQ4" s="673"/>
      <c r="AR4" s="673"/>
      <c r="AS4" s="673"/>
      <c r="AT4" s="673"/>
      <c r="AU4" s="673"/>
      <c r="AV4" s="673"/>
      <c r="AW4" s="673"/>
      <c r="AX4" s="673"/>
      <c r="AY4" s="673"/>
      <c r="AZ4" s="673"/>
      <c r="BA4" s="673"/>
      <c r="BB4" s="673"/>
      <c r="BC4" s="673"/>
      <c r="BD4" s="673"/>
      <c r="BE4" s="673"/>
      <c r="BF4" s="673"/>
      <c r="BG4" s="673" t="s">
        <v>221</v>
      </c>
      <c r="BH4" s="673"/>
      <c r="BI4" s="673"/>
      <c r="BJ4" s="673"/>
      <c r="BK4" s="673"/>
      <c r="BL4" s="673"/>
      <c r="BM4" s="673"/>
      <c r="BN4" s="673"/>
      <c r="BO4" s="673" t="s">
        <v>218</v>
      </c>
      <c r="BP4" s="673"/>
      <c r="BQ4" s="673"/>
      <c r="BR4" s="673"/>
      <c r="BS4" s="673" t="s">
        <v>222</v>
      </c>
      <c r="BT4" s="673"/>
      <c r="BU4" s="673"/>
      <c r="BV4" s="673"/>
      <c r="BW4" s="673"/>
      <c r="BX4" s="673"/>
      <c r="BY4" s="673"/>
      <c r="BZ4" s="673"/>
      <c r="CA4" s="673"/>
      <c r="CB4" s="673"/>
      <c r="CD4" s="670" t="s">
        <v>223</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s="233" customFormat="1" ht="11.25" customHeight="1" x14ac:dyDescent="0.2">
      <c r="B5" s="674" t="s">
        <v>224</v>
      </c>
      <c r="C5" s="675"/>
      <c r="D5" s="675"/>
      <c r="E5" s="675"/>
      <c r="F5" s="675"/>
      <c r="G5" s="675"/>
      <c r="H5" s="675"/>
      <c r="I5" s="675"/>
      <c r="J5" s="675"/>
      <c r="K5" s="675"/>
      <c r="L5" s="675"/>
      <c r="M5" s="675"/>
      <c r="N5" s="675"/>
      <c r="O5" s="675"/>
      <c r="P5" s="675"/>
      <c r="Q5" s="676"/>
      <c r="R5" s="677">
        <v>38040721</v>
      </c>
      <c r="S5" s="678"/>
      <c r="T5" s="678"/>
      <c r="U5" s="678"/>
      <c r="V5" s="678"/>
      <c r="W5" s="678"/>
      <c r="X5" s="678"/>
      <c r="Y5" s="679"/>
      <c r="Z5" s="680">
        <v>34.200000000000003</v>
      </c>
      <c r="AA5" s="680"/>
      <c r="AB5" s="680"/>
      <c r="AC5" s="680"/>
      <c r="AD5" s="681">
        <v>36563574</v>
      </c>
      <c r="AE5" s="681"/>
      <c r="AF5" s="681"/>
      <c r="AG5" s="681"/>
      <c r="AH5" s="681"/>
      <c r="AI5" s="681"/>
      <c r="AJ5" s="681"/>
      <c r="AK5" s="681"/>
      <c r="AL5" s="682">
        <v>81.599999999999994</v>
      </c>
      <c r="AM5" s="683"/>
      <c r="AN5" s="683"/>
      <c r="AO5" s="684"/>
      <c r="AP5" s="674" t="s">
        <v>225</v>
      </c>
      <c r="AQ5" s="675"/>
      <c r="AR5" s="675"/>
      <c r="AS5" s="675"/>
      <c r="AT5" s="675"/>
      <c r="AU5" s="675"/>
      <c r="AV5" s="675"/>
      <c r="AW5" s="675"/>
      <c r="AX5" s="675"/>
      <c r="AY5" s="675"/>
      <c r="AZ5" s="675"/>
      <c r="BA5" s="675"/>
      <c r="BB5" s="675"/>
      <c r="BC5" s="675"/>
      <c r="BD5" s="675"/>
      <c r="BE5" s="675"/>
      <c r="BF5" s="676"/>
      <c r="BG5" s="688">
        <v>36562237</v>
      </c>
      <c r="BH5" s="689"/>
      <c r="BI5" s="689"/>
      <c r="BJ5" s="689"/>
      <c r="BK5" s="689"/>
      <c r="BL5" s="689"/>
      <c r="BM5" s="689"/>
      <c r="BN5" s="690"/>
      <c r="BO5" s="691">
        <v>96.1</v>
      </c>
      <c r="BP5" s="691"/>
      <c r="BQ5" s="691"/>
      <c r="BR5" s="691"/>
      <c r="BS5" s="692">
        <v>665513</v>
      </c>
      <c r="BT5" s="692"/>
      <c r="BU5" s="692"/>
      <c r="BV5" s="692"/>
      <c r="BW5" s="692"/>
      <c r="BX5" s="692"/>
      <c r="BY5" s="692"/>
      <c r="BZ5" s="692"/>
      <c r="CA5" s="692"/>
      <c r="CB5" s="696"/>
      <c r="CD5" s="670" t="s">
        <v>220</v>
      </c>
      <c r="CE5" s="671"/>
      <c r="CF5" s="671"/>
      <c r="CG5" s="671"/>
      <c r="CH5" s="671"/>
      <c r="CI5" s="671"/>
      <c r="CJ5" s="671"/>
      <c r="CK5" s="671"/>
      <c r="CL5" s="671"/>
      <c r="CM5" s="671"/>
      <c r="CN5" s="671"/>
      <c r="CO5" s="671"/>
      <c r="CP5" s="671"/>
      <c r="CQ5" s="672"/>
      <c r="CR5" s="670" t="s">
        <v>226</v>
      </c>
      <c r="CS5" s="671"/>
      <c r="CT5" s="671"/>
      <c r="CU5" s="671"/>
      <c r="CV5" s="671"/>
      <c r="CW5" s="671"/>
      <c r="CX5" s="671"/>
      <c r="CY5" s="672"/>
      <c r="CZ5" s="670" t="s">
        <v>218</v>
      </c>
      <c r="DA5" s="671"/>
      <c r="DB5" s="671"/>
      <c r="DC5" s="672"/>
      <c r="DD5" s="670" t="s">
        <v>227</v>
      </c>
      <c r="DE5" s="671"/>
      <c r="DF5" s="671"/>
      <c r="DG5" s="671"/>
      <c r="DH5" s="671"/>
      <c r="DI5" s="671"/>
      <c r="DJ5" s="671"/>
      <c r="DK5" s="671"/>
      <c r="DL5" s="671"/>
      <c r="DM5" s="671"/>
      <c r="DN5" s="671"/>
      <c r="DO5" s="671"/>
      <c r="DP5" s="672"/>
      <c r="DQ5" s="670" t="s">
        <v>228</v>
      </c>
      <c r="DR5" s="671"/>
      <c r="DS5" s="671"/>
      <c r="DT5" s="671"/>
      <c r="DU5" s="671"/>
      <c r="DV5" s="671"/>
      <c r="DW5" s="671"/>
      <c r="DX5" s="671"/>
      <c r="DY5" s="671"/>
      <c r="DZ5" s="671"/>
      <c r="EA5" s="671"/>
      <c r="EB5" s="671"/>
      <c r="EC5" s="672"/>
    </row>
    <row r="6" spans="2:143" ht="11.25" customHeight="1" x14ac:dyDescent="0.2">
      <c r="B6" s="685" t="s">
        <v>229</v>
      </c>
      <c r="C6" s="686"/>
      <c r="D6" s="686"/>
      <c r="E6" s="686"/>
      <c r="F6" s="686"/>
      <c r="G6" s="686"/>
      <c r="H6" s="686"/>
      <c r="I6" s="686"/>
      <c r="J6" s="686"/>
      <c r="K6" s="686"/>
      <c r="L6" s="686"/>
      <c r="M6" s="686"/>
      <c r="N6" s="686"/>
      <c r="O6" s="686"/>
      <c r="P6" s="686"/>
      <c r="Q6" s="687"/>
      <c r="R6" s="688">
        <v>771120</v>
      </c>
      <c r="S6" s="689"/>
      <c r="T6" s="689"/>
      <c r="U6" s="689"/>
      <c r="V6" s="689"/>
      <c r="W6" s="689"/>
      <c r="X6" s="689"/>
      <c r="Y6" s="690"/>
      <c r="Z6" s="691">
        <v>0.7</v>
      </c>
      <c r="AA6" s="691"/>
      <c r="AB6" s="691"/>
      <c r="AC6" s="691"/>
      <c r="AD6" s="692">
        <v>771120</v>
      </c>
      <c r="AE6" s="692"/>
      <c r="AF6" s="692"/>
      <c r="AG6" s="692"/>
      <c r="AH6" s="692"/>
      <c r="AI6" s="692"/>
      <c r="AJ6" s="692"/>
      <c r="AK6" s="692"/>
      <c r="AL6" s="693">
        <v>1.7</v>
      </c>
      <c r="AM6" s="694"/>
      <c r="AN6" s="694"/>
      <c r="AO6" s="695"/>
      <c r="AP6" s="685" t="s">
        <v>230</v>
      </c>
      <c r="AQ6" s="686"/>
      <c r="AR6" s="686"/>
      <c r="AS6" s="686"/>
      <c r="AT6" s="686"/>
      <c r="AU6" s="686"/>
      <c r="AV6" s="686"/>
      <c r="AW6" s="686"/>
      <c r="AX6" s="686"/>
      <c r="AY6" s="686"/>
      <c r="AZ6" s="686"/>
      <c r="BA6" s="686"/>
      <c r="BB6" s="686"/>
      <c r="BC6" s="686"/>
      <c r="BD6" s="686"/>
      <c r="BE6" s="686"/>
      <c r="BF6" s="687"/>
      <c r="BG6" s="688">
        <v>36562237</v>
      </c>
      <c r="BH6" s="689"/>
      <c r="BI6" s="689"/>
      <c r="BJ6" s="689"/>
      <c r="BK6" s="689"/>
      <c r="BL6" s="689"/>
      <c r="BM6" s="689"/>
      <c r="BN6" s="690"/>
      <c r="BO6" s="691">
        <v>96.1</v>
      </c>
      <c r="BP6" s="691"/>
      <c r="BQ6" s="691"/>
      <c r="BR6" s="691"/>
      <c r="BS6" s="692">
        <v>665513</v>
      </c>
      <c r="BT6" s="692"/>
      <c r="BU6" s="692"/>
      <c r="BV6" s="692"/>
      <c r="BW6" s="692"/>
      <c r="BX6" s="692"/>
      <c r="BY6" s="692"/>
      <c r="BZ6" s="692"/>
      <c r="CA6" s="692"/>
      <c r="CB6" s="696"/>
      <c r="CD6" s="699" t="s">
        <v>231</v>
      </c>
      <c r="CE6" s="700"/>
      <c r="CF6" s="700"/>
      <c r="CG6" s="700"/>
      <c r="CH6" s="700"/>
      <c r="CI6" s="700"/>
      <c r="CJ6" s="700"/>
      <c r="CK6" s="700"/>
      <c r="CL6" s="700"/>
      <c r="CM6" s="700"/>
      <c r="CN6" s="700"/>
      <c r="CO6" s="700"/>
      <c r="CP6" s="700"/>
      <c r="CQ6" s="701"/>
      <c r="CR6" s="688">
        <v>438239</v>
      </c>
      <c r="CS6" s="689"/>
      <c r="CT6" s="689"/>
      <c r="CU6" s="689"/>
      <c r="CV6" s="689"/>
      <c r="CW6" s="689"/>
      <c r="CX6" s="689"/>
      <c r="CY6" s="690"/>
      <c r="CZ6" s="682">
        <v>0.4</v>
      </c>
      <c r="DA6" s="683"/>
      <c r="DB6" s="683"/>
      <c r="DC6" s="702"/>
      <c r="DD6" s="697">
        <v>847</v>
      </c>
      <c r="DE6" s="689"/>
      <c r="DF6" s="689"/>
      <c r="DG6" s="689"/>
      <c r="DH6" s="689"/>
      <c r="DI6" s="689"/>
      <c r="DJ6" s="689"/>
      <c r="DK6" s="689"/>
      <c r="DL6" s="689"/>
      <c r="DM6" s="689"/>
      <c r="DN6" s="689"/>
      <c r="DO6" s="689"/>
      <c r="DP6" s="690"/>
      <c r="DQ6" s="697">
        <v>438239</v>
      </c>
      <c r="DR6" s="689"/>
      <c r="DS6" s="689"/>
      <c r="DT6" s="689"/>
      <c r="DU6" s="689"/>
      <c r="DV6" s="689"/>
      <c r="DW6" s="689"/>
      <c r="DX6" s="689"/>
      <c r="DY6" s="689"/>
      <c r="DZ6" s="689"/>
      <c r="EA6" s="689"/>
      <c r="EB6" s="689"/>
      <c r="EC6" s="698"/>
    </row>
    <row r="7" spans="2:143" ht="11.25" customHeight="1" x14ac:dyDescent="0.2">
      <c r="B7" s="685" t="s">
        <v>232</v>
      </c>
      <c r="C7" s="686"/>
      <c r="D7" s="686"/>
      <c r="E7" s="686"/>
      <c r="F7" s="686"/>
      <c r="G7" s="686"/>
      <c r="H7" s="686"/>
      <c r="I7" s="686"/>
      <c r="J7" s="686"/>
      <c r="K7" s="686"/>
      <c r="L7" s="686"/>
      <c r="M7" s="686"/>
      <c r="N7" s="686"/>
      <c r="O7" s="686"/>
      <c r="P7" s="686"/>
      <c r="Q7" s="687"/>
      <c r="R7" s="688">
        <v>29085</v>
      </c>
      <c r="S7" s="689"/>
      <c r="T7" s="689"/>
      <c r="U7" s="689"/>
      <c r="V7" s="689"/>
      <c r="W7" s="689"/>
      <c r="X7" s="689"/>
      <c r="Y7" s="690"/>
      <c r="Z7" s="691">
        <v>0</v>
      </c>
      <c r="AA7" s="691"/>
      <c r="AB7" s="691"/>
      <c r="AC7" s="691"/>
      <c r="AD7" s="692">
        <v>29085</v>
      </c>
      <c r="AE7" s="692"/>
      <c r="AF7" s="692"/>
      <c r="AG7" s="692"/>
      <c r="AH7" s="692"/>
      <c r="AI7" s="692"/>
      <c r="AJ7" s="692"/>
      <c r="AK7" s="692"/>
      <c r="AL7" s="693">
        <v>0.1</v>
      </c>
      <c r="AM7" s="694"/>
      <c r="AN7" s="694"/>
      <c r="AO7" s="695"/>
      <c r="AP7" s="685" t="s">
        <v>233</v>
      </c>
      <c r="AQ7" s="686"/>
      <c r="AR7" s="686"/>
      <c r="AS7" s="686"/>
      <c r="AT7" s="686"/>
      <c r="AU7" s="686"/>
      <c r="AV7" s="686"/>
      <c r="AW7" s="686"/>
      <c r="AX7" s="686"/>
      <c r="AY7" s="686"/>
      <c r="AZ7" s="686"/>
      <c r="BA7" s="686"/>
      <c r="BB7" s="686"/>
      <c r="BC7" s="686"/>
      <c r="BD7" s="686"/>
      <c r="BE7" s="686"/>
      <c r="BF7" s="687"/>
      <c r="BG7" s="688">
        <v>15856710</v>
      </c>
      <c r="BH7" s="689"/>
      <c r="BI7" s="689"/>
      <c r="BJ7" s="689"/>
      <c r="BK7" s="689"/>
      <c r="BL7" s="689"/>
      <c r="BM7" s="689"/>
      <c r="BN7" s="690"/>
      <c r="BO7" s="691">
        <v>41.7</v>
      </c>
      <c r="BP7" s="691"/>
      <c r="BQ7" s="691"/>
      <c r="BR7" s="691"/>
      <c r="BS7" s="692">
        <v>665513</v>
      </c>
      <c r="BT7" s="692"/>
      <c r="BU7" s="692"/>
      <c r="BV7" s="692"/>
      <c r="BW7" s="692"/>
      <c r="BX7" s="692"/>
      <c r="BY7" s="692"/>
      <c r="BZ7" s="692"/>
      <c r="CA7" s="692"/>
      <c r="CB7" s="696"/>
      <c r="CD7" s="703" t="s">
        <v>234</v>
      </c>
      <c r="CE7" s="704"/>
      <c r="CF7" s="704"/>
      <c r="CG7" s="704"/>
      <c r="CH7" s="704"/>
      <c r="CI7" s="704"/>
      <c r="CJ7" s="704"/>
      <c r="CK7" s="704"/>
      <c r="CL7" s="704"/>
      <c r="CM7" s="704"/>
      <c r="CN7" s="704"/>
      <c r="CO7" s="704"/>
      <c r="CP7" s="704"/>
      <c r="CQ7" s="705"/>
      <c r="CR7" s="688">
        <v>29935867</v>
      </c>
      <c r="CS7" s="689"/>
      <c r="CT7" s="689"/>
      <c r="CU7" s="689"/>
      <c r="CV7" s="689"/>
      <c r="CW7" s="689"/>
      <c r="CX7" s="689"/>
      <c r="CY7" s="690"/>
      <c r="CZ7" s="691">
        <v>27.6</v>
      </c>
      <c r="DA7" s="691"/>
      <c r="DB7" s="691"/>
      <c r="DC7" s="691"/>
      <c r="DD7" s="697">
        <v>366632</v>
      </c>
      <c r="DE7" s="689"/>
      <c r="DF7" s="689"/>
      <c r="DG7" s="689"/>
      <c r="DH7" s="689"/>
      <c r="DI7" s="689"/>
      <c r="DJ7" s="689"/>
      <c r="DK7" s="689"/>
      <c r="DL7" s="689"/>
      <c r="DM7" s="689"/>
      <c r="DN7" s="689"/>
      <c r="DO7" s="689"/>
      <c r="DP7" s="690"/>
      <c r="DQ7" s="697">
        <v>6309730</v>
      </c>
      <c r="DR7" s="689"/>
      <c r="DS7" s="689"/>
      <c r="DT7" s="689"/>
      <c r="DU7" s="689"/>
      <c r="DV7" s="689"/>
      <c r="DW7" s="689"/>
      <c r="DX7" s="689"/>
      <c r="DY7" s="689"/>
      <c r="DZ7" s="689"/>
      <c r="EA7" s="689"/>
      <c r="EB7" s="689"/>
      <c r="EC7" s="698"/>
    </row>
    <row r="8" spans="2:143" ht="11.25" customHeight="1" x14ac:dyDescent="0.2">
      <c r="B8" s="685" t="s">
        <v>235</v>
      </c>
      <c r="C8" s="686"/>
      <c r="D8" s="686"/>
      <c r="E8" s="686"/>
      <c r="F8" s="686"/>
      <c r="G8" s="686"/>
      <c r="H8" s="686"/>
      <c r="I8" s="686"/>
      <c r="J8" s="686"/>
      <c r="K8" s="686"/>
      <c r="L8" s="686"/>
      <c r="M8" s="686"/>
      <c r="N8" s="686"/>
      <c r="O8" s="686"/>
      <c r="P8" s="686"/>
      <c r="Q8" s="687"/>
      <c r="R8" s="688">
        <v>125101</v>
      </c>
      <c r="S8" s="689"/>
      <c r="T8" s="689"/>
      <c r="U8" s="689"/>
      <c r="V8" s="689"/>
      <c r="W8" s="689"/>
      <c r="X8" s="689"/>
      <c r="Y8" s="690"/>
      <c r="Z8" s="691">
        <v>0.1</v>
      </c>
      <c r="AA8" s="691"/>
      <c r="AB8" s="691"/>
      <c r="AC8" s="691"/>
      <c r="AD8" s="692">
        <v>125101</v>
      </c>
      <c r="AE8" s="692"/>
      <c r="AF8" s="692"/>
      <c r="AG8" s="692"/>
      <c r="AH8" s="692"/>
      <c r="AI8" s="692"/>
      <c r="AJ8" s="692"/>
      <c r="AK8" s="692"/>
      <c r="AL8" s="693">
        <v>0.3</v>
      </c>
      <c r="AM8" s="694"/>
      <c r="AN8" s="694"/>
      <c r="AO8" s="695"/>
      <c r="AP8" s="685" t="s">
        <v>236</v>
      </c>
      <c r="AQ8" s="686"/>
      <c r="AR8" s="686"/>
      <c r="AS8" s="686"/>
      <c r="AT8" s="686"/>
      <c r="AU8" s="686"/>
      <c r="AV8" s="686"/>
      <c r="AW8" s="686"/>
      <c r="AX8" s="686"/>
      <c r="AY8" s="686"/>
      <c r="AZ8" s="686"/>
      <c r="BA8" s="686"/>
      <c r="BB8" s="686"/>
      <c r="BC8" s="686"/>
      <c r="BD8" s="686"/>
      <c r="BE8" s="686"/>
      <c r="BF8" s="687"/>
      <c r="BG8" s="688">
        <v>410079</v>
      </c>
      <c r="BH8" s="689"/>
      <c r="BI8" s="689"/>
      <c r="BJ8" s="689"/>
      <c r="BK8" s="689"/>
      <c r="BL8" s="689"/>
      <c r="BM8" s="689"/>
      <c r="BN8" s="690"/>
      <c r="BO8" s="691">
        <v>1.1000000000000001</v>
      </c>
      <c r="BP8" s="691"/>
      <c r="BQ8" s="691"/>
      <c r="BR8" s="691"/>
      <c r="BS8" s="697" t="s">
        <v>125</v>
      </c>
      <c r="BT8" s="689"/>
      <c r="BU8" s="689"/>
      <c r="BV8" s="689"/>
      <c r="BW8" s="689"/>
      <c r="BX8" s="689"/>
      <c r="BY8" s="689"/>
      <c r="BZ8" s="689"/>
      <c r="CA8" s="689"/>
      <c r="CB8" s="698"/>
      <c r="CD8" s="703" t="s">
        <v>237</v>
      </c>
      <c r="CE8" s="704"/>
      <c r="CF8" s="704"/>
      <c r="CG8" s="704"/>
      <c r="CH8" s="704"/>
      <c r="CI8" s="704"/>
      <c r="CJ8" s="704"/>
      <c r="CK8" s="704"/>
      <c r="CL8" s="704"/>
      <c r="CM8" s="704"/>
      <c r="CN8" s="704"/>
      <c r="CO8" s="704"/>
      <c r="CP8" s="704"/>
      <c r="CQ8" s="705"/>
      <c r="CR8" s="688">
        <v>32059929</v>
      </c>
      <c r="CS8" s="689"/>
      <c r="CT8" s="689"/>
      <c r="CU8" s="689"/>
      <c r="CV8" s="689"/>
      <c r="CW8" s="689"/>
      <c r="CX8" s="689"/>
      <c r="CY8" s="690"/>
      <c r="CZ8" s="691">
        <v>29.6</v>
      </c>
      <c r="DA8" s="691"/>
      <c r="DB8" s="691"/>
      <c r="DC8" s="691"/>
      <c r="DD8" s="697">
        <v>612154</v>
      </c>
      <c r="DE8" s="689"/>
      <c r="DF8" s="689"/>
      <c r="DG8" s="689"/>
      <c r="DH8" s="689"/>
      <c r="DI8" s="689"/>
      <c r="DJ8" s="689"/>
      <c r="DK8" s="689"/>
      <c r="DL8" s="689"/>
      <c r="DM8" s="689"/>
      <c r="DN8" s="689"/>
      <c r="DO8" s="689"/>
      <c r="DP8" s="690"/>
      <c r="DQ8" s="697">
        <v>14051238</v>
      </c>
      <c r="DR8" s="689"/>
      <c r="DS8" s="689"/>
      <c r="DT8" s="689"/>
      <c r="DU8" s="689"/>
      <c r="DV8" s="689"/>
      <c r="DW8" s="689"/>
      <c r="DX8" s="689"/>
      <c r="DY8" s="689"/>
      <c r="DZ8" s="689"/>
      <c r="EA8" s="689"/>
      <c r="EB8" s="689"/>
      <c r="EC8" s="698"/>
    </row>
    <row r="9" spans="2:143" ht="11.25" customHeight="1" x14ac:dyDescent="0.2">
      <c r="B9" s="685" t="s">
        <v>238</v>
      </c>
      <c r="C9" s="686"/>
      <c r="D9" s="686"/>
      <c r="E9" s="686"/>
      <c r="F9" s="686"/>
      <c r="G9" s="686"/>
      <c r="H9" s="686"/>
      <c r="I9" s="686"/>
      <c r="J9" s="686"/>
      <c r="K9" s="686"/>
      <c r="L9" s="686"/>
      <c r="M9" s="686"/>
      <c r="N9" s="686"/>
      <c r="O9" s="686"/>
      <c r="P9" s="686"/>
      <c r="Q9" s="687"/>
      <c r="R9" s="688">
        <v>152673</v>
      </c>
      <c r="S9" s="689"/>
      <c r="T9" s="689"/>
      <c r="U9" s="689"/>
      <c r="V9" s="689"/>
      <c r="W9" s="689"/>
      <c r="X9" s="689"/>
      <c r="Y9" s="690"/>
      <c r="Z9" s="691">
        <v>0.1</v>
      </c>
      <c r="AA9" s="691"/>
      <c r="AB9" s="691"/>
      <c r="AC9" s="691"/>
      <c r="AD9" s="692">
        <v>152673</v>
      </c>
      <c r="AE9" s="692"/>
      <c r="AF9" s="692"/>
      <c r="AG9" s="692"/>
      <c r="AH9" s="692"/>
      <c r="AI9" s="692"/>
      <c r="AJ9" s="692"/>
      <c r="AK9" s="692"/>
      <c r="AL9" s="693">
        <v>0.3</v>
      </c>
      <c r="AM9" s="694"/>
      <c r="AN9" s="694"/>
      <c r="AO9" s="695"/>
      <c r="AP9" s="685" t="s">
        <v>239</v>
      </c>
      <c r="AQ9" s="686"/>
      <c r="AR9" s="686"/>
      <c r="AS9" s="686"/>
      <c r="AT9" s="686"/>
      <c r="AU9" s="686"/>
      <c r="AV9" s="686"/>
      <c r="AW9" s="686"/>
      <c r="AX9" s="686"/>
      <c r="AY9" s="686"/>
      <c r="AZ9" s="686"/>
      <c r="BA9" s="686"/>
      <c r="BB9" s="686"/>
      <c r="BC9" s="686"/>
      <c r="BD9" s="686"/>
      <c r="BE9" s="686"/>
      <c r="BF9" s="687"/>
      <c r="BG9" s="688">
        <v>12323175</v>
      </c>
      <c r="BH9" s="689"/>
      <c r="BI9" s="689"/>
      <c r="BJ9" s="689"/>
      <c r="BK9" s="689"/>
      <c r="BL9" s="689"/>
      <c r="BM9" s="689"/>
      <c r="BN9" s="690"/>
      <c r="BO9" s="691">
        <v>32.4</v>
      </c>
      <c r="BP9" s="691"/>
      <c r="BQ9" s="691"/>
      <c r="BR9" s="691"/>
      <c r="BS9" s="697" t="s">
        <v>125</v>
      </c>
      <c r="BT9" s="689"/>
      <c r="BU9" s="689"/>
      <c r="BV9" s="689"/>
      <c r="BW9" s="689"/>
      <c r="BX9" s="689"/>
      <c r="BY9" s="689"/>
      <c r="BZ9" s="689"/>
      <c r="CA9" s="689"/>
      <c r="CB9" s="698"/>
      <c r="CD9" s="703" t="s">
        <v>240</v>
      </c>
      <c r="CE9" s="704"/>
      <c r="CF9" s="704"/>
      <c r="CG9" s="704"/>
      <c r="CH9" s="704"/>
      <c r="CI9" s="704"/>
      <c r="CJ9" s="704"/>
      <c r="CK9" s="704"/>
      <c r="CL9" s="704"/>
      <c r="CM9" s="704"/>
      <c r="CN9" s="704"/>
      <c r="CO9" s="704"/>
      <c r="CP9" s="704"/>
      <c r="CQ9" s="705"/>
      <c r="CR9" s="688">
        <v>6481039</v>
      </c>
      <c r="CS9" s="689"/>
      <c r="CT9" s="689"/>
      <c r="CU9" s="689"/>
      <c r="CV9" s="689"/>
      <c r="CW9" s="689"/>
      <c r="CX9" s="689"/>
      <c r="CY9" s="690"/>
      <c r="CZ9" s="691">
        <v>6</v>
      </c>
      <c r="DA9" s="691"/>
      <c r="DB9" s="691"/>
      <c r="DC9" s="691"/>
      <c r="DD9" s="697">
        <v>157705</v>
      </c>
      <c r="DE9" s="689"/>
      <c r="DF9" s="689"/>
      <c r="DG9" s="689"/>
      <c r="DH9" s="689"/>
      <c r="DI9" s="689"/>
      <c r="DJ9" s="689"/>
      <c r="DK9" s="689"/>
      <c r="DL9" s="689"/>
      <c r="DM9" s="689"/>
      <c r="DN9" s="689"/>
      <c r="DO9" s="689"/>
      <c r="DP9" s="690"/>
      <c r="DQ9" s="697">
        <v>5594935</v>
      </c>
      <c r="DR9" s="689"/>
      <c r="DS9" s="689"/>
      <c r="DT9" s="689"/>
      <c r="DU9" s="689"/>
      <c r="DV9" s="689"/>
      <c r="DW9" s="689"/>
      <c r="DX9" s="689"/>
      <c r="DY9" s="689"/>
      <c r="DZ9" s="689"/>
      <c r="EA9" s="689"/>
      <c r="EB9" s="689"/>
      <c r="EC9" s="698"/>
    </row>
    <row r="10" spans="2:143" ht="11.25" customHeight="1" x14ac:dyDescent="0.2">
      <c r="B10" s="685" t="s">
        <v>241</v>
      </c>
      <c r="C10" s="686"/>
      <c r="D10" s="686"/>
      <c r="E10" s="686"/>
      <c r="F10" s="686"/>
      <c r="G10" s="686"/>
      <c r="H10" s="686"/>
      <c r="I10" s="686"/>
      <c r="J10" s="686"/>
      <c r="K10" s="686"/>
      <c r="L10" s="686"/>
      <c r="M10" s="686"/>
      <c r="N10" s="686"/>
      <c r="O10" s="686"/>
      <c r="P10" s="686"/>
      <c r="Q10" s="687"/>
      <c r="R10" s="688" t="s">
        <v>125</v>
      </c>
      <c r="S10" s="689"/>
      <c r="T10" s="689"/>
      <c r="U10" s="689"/>
      <c r="V10" s="689"/>
      <c r="W10" s="689"/>
      <c r="X10" s="689"/>
      <c r="Y10" s="690"/>
      <c r="Z10" s="691" t="s">
        <v>125</v>
      </c>
      <c r="AA10" s="691"/>
      <c r="AB10" s="691"/>
      <c r="AC10" s="691"/>
      <c r="AD10" s="692" t="s">
        <v>125</v>
      </c>
      <c r="AE10" s="692"/>
      <c r="AF10" s="692"/>
      <c r="AG10" s="692"/>
      <c r="AH10" s="692"/>
      <c r="AI10" s="692"/>
      <c r="AJ10" s="692"/>
      <c r="AK10" s="692"/>
      <c r="AL10" s="693" t="s">
        <v>125</v>
      </c>
      <c r="AM10" s="694"/>
      <c r="AN10" s="694"/>
      <c r="AO10" s="695"/>
      <c r="AP10" s="685" t="s">
        <v>242</v>
      </c>
      <c r="AQ10" s="686"/>
      <c r="AR10" s="686"/>
      <c r="AS10" s="686"/>
      <c r="AT10" s="686"/>
      <c r="AU10" s="686"/>
      <c r="AV10" s="686"/>
      <c r="AW10" s="686"/>
      <c r="AX10" s="686"/>
      <c r="AY10" s="686"/>
      <c r="AZ10" s="686"/>
      <c r="BA10" s="686"/>
      <c r="BB10" s="686"/>
      <c r="BC10" s="686"/>
      <c r="BD10" s="686"/>
      <c r="BE10" s="686"/>
      <c r="BF10" s="687"/>
      <c r="BG10" s="688">
        <v>894463</v>
      </c>
      <c r="BH10" s="689"/>
      <c r="BI10" s="689"/>
      <c r="BJ10" s="689"/>
      <c r="BK10" s="689"/>
      <c r="BL10" s="689"/>
      <c r="BM10" s="689"/>
      <c r="BN10" s="690"/>
      <c r="BO10" s="691">
        <v>2.4</v>
      </c>
      <c r="BP10" s="691"/>
      <c r="BQ10" s="691"/>
      <c r="BR10" s="691"/>
      <c r="BS10" s="697">
        <v>148595</v>
      </c>
      <c r="BT10" s="689"/>
      <c r="BU10" s="689"/>
      <c r="BV10" s="689"/>
      <c r="BW10" s="689"/>
      <c r="BX10" s="689"/>
      <c r="BY10" s="689"/>
      <c r="BZ10" s="689"/>
      <c r="CA10" s="689"/>
      <c r="CB10" s="698"/>
      <c r="CD10" s="703" t="s">
        <v>243</v>
      </c>
      <c r="CE10" s="704"/>
      <c r="CF10" s="704"/>
      <c r="CG10" s="704"/>
      <c r="CH10" s="704"/>
      <c r="CI10" s="704"/>
      <c r="CJ10" s="704"/>
      <c r="CK10" s="704"/>
      <c r="CL10" s="704"/>
      <c r="CM10" s="704"/>
      <c r="CN10" s="704"/>
      <c r="CO10" s="704"/>
      <c r="CP10" s="704"/>
      <c r="CQ10" s="705"/>
      <c r="CR10" s="688">
        <v>98815</v>
      </c>
      <c r="CS10" s="689"/>
      <c r="CT10" s="689"/>
      <c r="CU10" s="689"/>
      <c r="CV10" s="689"/>
      <c r="CW10" s="689"/>
      <c r="CX10" s="689"/>
      <c r="CY10" s="690"/>
      <c r="CZ10" s="691">
        <v>0.1</v>
      </c>
      <c r="DA10" s="691"/>
      <c r="DB10" s="691"/>
      <c r="DC10" s="691"/>
      <c r="DD10" s="697" t="s">
        <v>125</v>
      </c>
      <c r="DE10" s="689"/>
      <c r="DF10" s="689"/>
      <c r="DG10" s="689"/>
      <c r="DH10" s="689"/>
      <c r="DI10" s="689"/>
      <c r="DJ10" s="689"/>
      <c r="DK10" s="689"/>
      <c r="DL10" s="689"/>
      <c r="DM10" s="689"/>
      <c r="DN10" s="689"/>
      <c r="DO10" s="689"/>
      <c r="DP10" s="690"/>
      <c r="DQ10" s="697">
        <v>66772</v>
      </c>
      <c r="DR10" s="689"/>
      <c r="DS10" s="689"/>
      <c r="DT10" s="689"/>
      <c r="DU10" s="689"/>
      <c r="DV10" s="689"/>
      <c r="DW10" s="689"/>
      <c r="DX10" s="689"/>
      <c r="DY10" s="689"/>
      <c r="DZ10" s="689"/>
      <c r="EA10" s="689"/>
      <c r="EB10" s="689"/>
      <c r="EC10" s="698"/>
    </row>
    <row r="11" spans="2:143" ht="11.25" customHeight="1" x14ac:dyDescent="0.2">
      <c r="B11" s="685" t="s">
        <v>244</v>
      </c>
      <c r="C11" s="686"/>
      <c r="D11" s="686"/>
      <c r="E11" s="686"/>
      <c r="F11" s="686"/>
      <c r="G11" s="686"/>
      <c r="H11" s="686"/>
      <c r="I11" s="686"/>
      <c r="J11" s="686"/>
      <c r="K11" s="686"/>
      <c r="L11" s="686"/>
      <c r="M11" s="686"/>
      <c r="N11" s="686"/>
      <c r="O11" s="686"/>
      <c r="P11" s="686"/>
      <c r="Q11" s="687"/>
      <c r="R11" s="688">
        <v>5134006</v>
      </c>
      <c r="S11" s="689"/>
      <c r="T11" s="689"/>
      <c r="U11" s="689"/>
      <c r="V11" s="689"/>
      <c r="W11" s="689"/>
      <c r="X11" s="689"/>
      <c r="Y11" s="690"/>
      <c r="Z11" s="693">
        <v>4.5999999999999996</v>
      </c>
      <c r="AA11" s="694"/>
      <c r="AB11" s="694"/>
      <c r="AC11" s="706"/>
      <c r="AD11" s="697">
        <v>5134006</v>
      </c>
      <c r="AE11" s="689"/>
      <c r="AF11" s="689"/>
      <c r="AG11" s="689"/>
      <c r="AH11" s="689"/>
      <c r="AI11" s="689"/>
      <c r="AJ11" s="689"/>
      <c r="AK11" s="690"/>
      <c r="AL11" s="693">
        <v>11.5</v>
      </c>
      <c r="AM11" s="694"/>
      <c r="AN11" s="694"/>
      <c r="AO11" s="695"/>
      <c r="AP11" s="685" t="s">
        <v>245</v>
      </c>
      <c r="AQ11" s="686"/>
      <c r="AR11" s="686"/>
      <c r="AS11" s="686"/>
      <c r="AT11" s="686"/>
      <c r="AU11" s="686"/>
      <c r="AV11" s="686"/>
      <c r="AW11" s="686"/>
      <c r="AX11" s="686"/>
      <c r="AY11" s="686"/>
      <c r="AZ11" s="686"/>
      <c r="BA11" s="686"/>
      <c r="BB11" s="686"/>
      <c r="BC11" s="686"/>
      <c r="BD11" s="686"/>
      <c r="BE11" s="686"/>
      <c r="BF11" s="687"/>
      <c r="BG11" s="688">
        <v>2228993</v>
      </c>
      <c r="BH11" s="689"/>
      <c r="BI11" s="689"/>
      <c r="BJ11" s="689"/>
      <c r="BK11" s="689"/>
      <c r="BL11" s="689"/>
      <c r="BM11" s="689"/>
      <c r="BN11" s="690"/>
      <c r="BO11" s="691">
        <v>5.9</v>
      </c>
      <c r="BP11" s="691"/>
      <c r="BQ11" s="691"/>
      <c r="BR11" s="691"/>
      <c r="BS11" s="697">
        <v>516918</v>
      </c>
      <c r="BT11" s="689"/>
      <c r="BU11" s="689"/>
      <c r="BV11" s="689"/>
      <c r="BW11" s="689"/>
      <c r="BX11" s="689"/>
      <c r="BY11" s="689"/>
      <c r="BZ11" s="689"/>
      <c r="CA11" s="689"/>
      <c r="CB11" s="698"/>
      <c r="CD11" s="703" t="s">
        <v>246</v>
      </c>
      <c r="CE11" s="704"/>
      <c r="CF11" s="704"/>
      <c r="CG11" s="704"/>
      <c r="CH11" s="704"/>
      <c r="CI11" s="704"/>
      <c r="CJ11" s="704"/>
      <c r="CK11" s="704"/>
      <c r="CL11" s="704"/>
      <c r="CM11" s="704"/>
      <c r="CN11" s="704"/>
      <c r="CO11" s="704"/>
      <c r="CP11" s="704"/>
      <c r="CQ11" s="705"/>
      <c r="CR11" s="688">
        <v>980374</v>
      </c>
      <c r="CS11" s="689"/>
      <c r="CT11" s="689"/>
      <c r="CU11" s="689"/>
      <c r="CV11" s="689"/>
      <c r="CW11" s="689"/>
      <c r="CX11" s="689"/>
      <c r="CY11" s="690"/>
      <c r="CZ11" s="691">
        <v>0.9</v>
      </c>
      <c r="DA11" s="691"/>
      <c r="DB11" s="691"/>
      <c r="DC11" s="691"/>
      <c r="DD11" s="697">
        <v>292977</v>
      </c>
      <c r="DE11" s="689"/>
      <c r="DF11" s="689"/>
      <c r="DG11" s="689"/>
      <c r="DH11" s="689"/>
      <c r="DI11" s="689"/>
      <c r="DJ11" s="689"/>
      <c r="DK11" s="689"/>
      <c r="DL11" s="689"/>
      <c r="DM11" s="689"/>
      <c r="DN11" s="689"/>
      <c r="DO11" s="689"/>
      <c r="DP11" s="690"/>
      <c r="DQ11" s="697">
        <v>730940</v>
      </c>
      <c r="DR11" s="689"/>
      <c r="DS11" s="689"/>
      <c r="DT11" s="689"/>
      <c r="DU11" s="689"/>
      <c r="DV11" s="689"/>
      <c r="DW11" s="689"/>
      <c r="DX11" s="689"/>
      <c r="DY11" s="689"/>
      <c r="DZ11" s="689"/>
      <c r="EA11" s="689"/>
      <c r="EB11" s="689"/>
      <c r="EC11" s="698"/>
    </row>
    <row r="12" spans="2:143" ht="11.25" customHeight="1" x14ac:dyDescent="0.2">
      <c r="B12" s="685" t="s">
        <v>247</v>
      </c>
      <c r="C12" s="686"/>
      <c r="D12" s="686"/>
      <c r="E12" s="686"/>
      <c r="F12" s="686"/>
      <c r="G12" s="686"/>
      <c r="H12" s="686"/>
      <c r="I12" s="686"/>
      <c r="J12" s="686"/>
      <c r="K12" s="686"/>
      <c r="L12" s="686"/>
      <c r="M12" s="686"/>
      <c r="N12" s="686"/>
      <c r="O12" s="686"/>
      <c r="P12" s="686"/>
      <c r="Q12" s="687"/>
      <c r="R12" s="688">
        <v>28063</v>
      </c>
      <c r="S12" s="689"/>
      <c r="T12" s="689"/>
      <c r="U12" s="689"/>
      <c r="V12" s="689"/>
      <c r="W12" s="689"/>
      <c r="X12" s="689"/>
      <c r="Y12" s="690"/>
      <c r="Z12" s="691">
        <v>0</v>
      </c>
      <c r="AA12" s="691"/>
      <c r="AB12" s="691"/>
      <c r="AC12" s="691"/>
      <c r="AD12" s="692">
        <v>28063</v>
      </c>
      <c r="AE12" s="692"/>
      <c r="AF12" s="692"/>
      <c r="AG12" s="692"/>
      <c r="AH12" s="692"/>
      <c r="AI12" s="692"/>
      <c r="AJ12" s="692"/>
      <c r="AK12" s="692"/>
      <c r="AL12" s="693">
        <v>0.1</v>
      </c>
      <c r="AM12" s="694"/>
      <c r="AN12" s="694"/>
      <c r="AO12" s="695"/>
      <c r="AP12" s="685" t="s">
        <v>248</v>
      </c>
      <c r="AQ12" s="686"/>
      <c r="AR12" s="686"/>
      <c r="AS12" s="686"/>
      <c r="AT12" s="686"/>
      <c r="AU12" s="686"/>
      <c r="AV12" s="686"/>
      <c r="AW12" s="686"/>
      <c r="AX12" s="686"/>
      <c r="AY12" s="686"/>
      <c r="AZ12" s="686"/>
      <c r="BA12" s="686"/>
      <c r="BB12" s="686"/>
      <c r="BC12" s="686"/>
      <c r="BD12" s="686"/>
      <c r="BE12" s="686"/>
      <c r="BF12" s="687"/>
      <c r="BG12" s="688">
        <v>18341866</v>
      </c>
      <c r="BH12" s="689"/>
      <c r="BI12" s="689"/>
      <c r="BJ12" s="689"/>
      <c r="BK12" s="689"/>
      <c r="BL12" s="689"/>
      <c r="BM12" s="689"/>
      <c r="BN12" s="690"/>
      <c r="BO12" s="691">
        <v>48.2</v>
      </c>
      <c r="BP12" s="691"/>
      <c r="BQ12" s="691"/>
      <c r="BR12" s="691"/>
      <c r="BS12" s="697" t="s">
        <v>125</v>
      </c>
      <c r="BT12" s="689"/>
      <c r="BU12" s="689"/>
      <c r="BV12" s="689"/>
      <c r="BW12" s="689"/>
      <c r="BX12" s="689"/>
      <c r="BY12" s="689"/>
      <c r="BZ12" s="689"/>
      <c r="CA12" s="689"/>
      <c r="CB12" s="698"/>
      <c r="CD12" s="703" t="s">
        <v>249</v>
      </c>
      <c r="CE12" s="704"/>
      <c r="CF12" s="704"/>
      <c r="CG12" s="704"/>
      <c r="CH12" s="704"/>
      <c r="CI12" s="704"/>
      <c r="CJ12" s="704"/>
      <c r="CK12" s="704"/>
      <c r="CL12" s="704"/>
      <c r="CM12" s="704"/>
      <c r="CN12" s="704"/>
      <c r="CO12" s="704"/>
      <c r="CP12" s="704"/>
      <c r="CQ12" s="705"/>
      <c r="CR12" s="688">
        <v>4817190</v>
      </c>
      <c r="CS12" s="689"/>
      <c r="CT12" s="689"/>
      <c r="CU12" s="689"/>
      <c r="CV12" s="689"/>
      <c r="CW12" s="689"/>
      <c r="CX12" s="689"/>
      <c r="CY12" s="690"/>
      <c r="CZ12" s="691">
        <v>4.4000000000000004</v>
      </c>
      <c r="DA12" s="691"/>
      <c r="DB12" s="691"/>
      <c r="DC12" s="691"/>
      <c r="DD12" s="697">
        <v>80476</v>
      </c>
      <c r="DE12" s="689"/>
      <c r="DF12" s="689"/>
      <c r="DG12" s="689"/>
      <c r="DH12" s="689"/>
      <c r="DI12" s="689"/>
      <c r="DJ12" s="689"/>
      <c r="DK12" s="689"/>
      <c r="DL12" s="689"/>
      <c r="DM12" s="689"/>
      <c r="DN12" s="689"/>
      <c r="DO12" s="689"/>
      <c r="DP12" s="690"/>
      <c r="DQ12" s="697">
        <v>1147486</v>
      </c>
      <c r="DR12" s="689"/>
      <c r="DS12" s="689"/>
      <c r="DT12" s="689"/>
      <c r="DU12" s="689"/>
      <c r="DV12" s="689"/>
      <c r="DW12" s="689"/>
      <c r="DX12" s="689"/>
      <c r="DY12" s="689"/>
      <c r="DZ12" s="689"/>
      <c r="EA12" s="689"/>
      <c r="EB12" s="689"/>
      <c r="EC12" s="698"/>
    </row>
    <row r="13" spans="2:143" ht="11.25" customHeight="1" x14ac:dyDescent="0.2">
      <c r="B13" s="685" t="s">
        <v>250</v>
      </c>
      <c r="C13" s="686"/>
      <c r="D13" s="686"/>
      <c r="E13" s="686"/>
      <c r="F13" s="686"/>
      <c r="G13" s="686"/>
      <c r="H13" s="686"/>
      <c r="I13" s="686"/>
      <c r="J13" s="686"/>
      <c r="K13" s="686"/>
      <c r="L13" s="686"/>
      <c r="M13" s="686"/>
      <c r="N13" s="686"/>
      <c r="O13" s="686"/>
      <c r="P13" s="686"/>
      <c r="Q13" s="687"/>
      <c r="R13" s="688" t="s">
        <v>125</v>
      </c>
      <c r="S13" s="689"/>
      <c r="T13" s="689"/>
      <c r="U13" s="689"/>
      <c r="V13" s="689"/>
      <c r="W13" s="689"/>
      <c r="X13" s="689"/>
      <c r="Y13" s="690"/>
      <c r="Z13" s="691" t="s">
        <v>125</v>
      </c>
      <c r="AA13" s="691"/>
      <c r="AB13" s="691"/>
      <c r="AC13" s="691"/>
      <c r="AD13" s="692" t="s">
        <v>125</v>
      </c>
      <c r="AE13" s="692"/>
      <c r="AF13" s="692"/>
      <c r="AG13" s="692"/>
      <c r="AH13" s="692"/>
      <c r="AI13" s="692"/>
      <c r="AJ13" s="692"/>
      <c r="AK13" s="692"/>
      <c r="AL13" s="693" t="s">
        <v>125</v>
      </c>
      <c r="AM13" s="694"/>
      <c r="AN13" s="694"/>
      <c r="AO13" s="695"/>
      <c r="AP13" s="685" t="s">
        <v>251</v>
      </c>
      <c r="AQ13" s="686"/>
      <c r="AR13" s="686"/>
      <c r="AS13" s="686"/>
      <c r="AT13" s="686"/>
      <c r="AU13" s="686"/>
      <c r="AV13" s="686"/>
      <c r="AW13" s="686"/>
      <c r="AX13" s="686"/>
      <c r="AY13" s="686"/>
      <c r="AZ13" s="686"/>
      <c r="BA13" s="686"/>
      <c r="BB13" s="686"/>
      <c r="BC13" s="686"/>
      <c r="BD13" s="686"/>
      <c r="BE13" s="686"/>
      <c r="BF13" s="687"/>
      <c r="BG13" s="688">
        <v>18309452</v>
      </c>
      <c r="BH13" s="689"/>
      <c r="BI13" s="689"/>
      <c r="BJ13" s="689"/>
      <c r="BK13" s="689"/>
      <c r="BL13" s="689"/>
      <c r="BM13" s="689"/>
      <c r="BN13" s="690"/>
      <c r="BO13" s="691">
        <v>48.1</v>
      </c>
      <c r="BP13" s="691"/>
      <c r="BQ13" s="691"/>
      <c r="BR13" s="691"/>
      <c r="BS13" s="697" t="s">
        <v>125</v>
      </c>
      <c r="BT13" s="689"/>
      <c r="BU13" s="689"/>
      <c r="BV13" s="689"/>
      <c r="BW13" s="689"/>
      <c r="BX13" s="689"/>
      <c r="BY13" s="689"/>
      <c r="BZ13" s="689"/>
      <c r="CA13" s="689"/>
      <c r="CB13" s="698"/>
      <c r="CD13" s="703" t="s">
        <v>252</v>
      </c>
      <c r="CE13" s="704"/>
      <c r="CF13" s="704"/>
      <c r="CG13" s="704"/>
      <c r="CH13" s="704"/>
      <c r="CI13" s="704"/>
      <c r="CJ13" s="704"/>
      <c r="CK13" s="704"/>
      <c r="CL13" s="704"/>
      <c r="CM13" s="704"/>
      <c r="CN13" s="704"/>
      <c r="CO13" s="704"/>
      <c r="CP13" s="704"/>
      <c r="CQ13" s="705"/>
      <c r="CR13" s="688">
        <v>6923425</v>
      </c>
      <c r="CS13" s="689"/>
      <c r="CT13" s="689"/>
      <c r="CU13" s="689"/>
      <c r="CV13" s="689"/>
      <c r="CW13" s="689"/>
      <c r="CX13" s="689"/>
      <c r="CY13" s="690"/>
      <c r="CZ13" s="691">
        <v>6.4</v>
      </c>
      <c r="DA13" s="691"/>
      <c r="DB13" s="691"/>
      <c r="DC13" s="691"/>
      <c r="DD13" s="697">
        <v>2851859</v>
      </c>
      <c r="DE13" s="689"/>
      <c r="DF13" s="689"/>
      <c r="DG13" s="689"/>
      <c r="DH13" s="689"/>
      <c r="DI13" s="689"/>
      <c r="DJ13" s="689"/>
      <c r="DK13" s="689"/>
      <c r="DL13" s="689"/>
      <c r="DM13" s="689"/>
      <c r="DN13" s="689"/>
      <c r="DO13" s="689"/>
      <c r="DP13" s="690"/>
      <c r="DQ13" s="697">
        <v>4860496</v>
      </c>
      <c r="DR13" s="689"/>
      <c r="DS13" s="689"/>
      <c r="DT13" s="689"/>
      <c r="DU13" s="689"/>
      <c r="DV13" s="689"/>
      <c r="DW13" s="689"/>
      <c r="DX13" s="689"/>
      <c r="DY13" s="689"/>
      <c r="DZ13" s="689"/>
      <c r="EA13" s="689"/>
      <c r="EB13" s="689"/>
      <c r="EC13" s="698"/>
    </row>
    <row r="14" spans="2:143" ht="11.25" customHeight="1" x14ac:dyDescent="0.2">
      <c r="B14" s="685" t="s">
        <v>253</v>
      </c>
      <c r="C14" s="686"/>
      <c r="D14" s="686"/>
      <c r="E14" s="686"/>
      <c r="F14" s="686"/>
      <c r="G14" s="686"/>
      <c r="H14" s="686"/>
      <c r="I14" s="686"/>
      <c r="J14" s="686"/>
      <c r="K14" s="686"/>
      <c r="L14" s="686"/>
      <c r="M14" s="686"/>
      <c r="N14" s="686"/>
      <c r="O14" s="686"/>
      <c r="P14" s="686"/>
      <c r="Q14" s="687"/>
      <c r="R14" s="688" t="s">
        <v>125</v>
      </c>
      <c r="S14" s="689"/>
      <c r="T14" s="689"/>
      <c r="U14" s="689"/>
      <c r="V14" s="689"/>
      <c r="W14" s="689"/>
      <c r="X14" s="689"/>
      <c r="Y14" s="690"/>
      <c r="Z14" s="691" t="s">
        <v>125</v>
      </c>
      <c r="AA14" s="691"/>
      <c r="AB14" s="691"/>
      <c r="AC14" s="691"/>
      <c r="AD14" s="692" t="s">
        <v>125</v>
      </c>
      <c r="AE14" s="692"/>
      <c r="AF14" s="692"/>
      <c r="AG14" s="692"/>
      <c r="AH14" s="692"/>
      <c r="AI14" s="692"/>
      <c r="AJ14" s="692"/>
      <c r="AK14" s="692"/>
      <c r="AL14" s="693" t="s">
        <v>125</v>
      </c>
      <c r="AM14" s="694"/>
      <c r="AN14" s="694"/>
      <c r="AO14" s="695"/>
      <c r="AP14" s="685" t="s">
        <v>254</v>
      </c>
      <c r="AQ14" s="686"/>
      <c r="AR14" s="686"/>
      <c r="AS14" s="686"/>
      <c r="AT14" s="686"/>
      <c r="AU14" s="686"/>
      <c r="AV14" s="686"/>
      <c r="AW14" s="686"/>
      <c r="AX14" s="686"/>
      <c r="AY14" s="686"/>
      <c r="AZ14" s="686"/>
      <c r="BA14" s="686"/>
      <c r="BB14" s="686"/>
      <c r="BC14" s="686"/>
      <c r="BD14" s="686"/>
      <c r="BE14" s="686"/>
      <c r="BF14" s="687"/>
      <c r="BG14" s="688">
        <v>689409</v>
      </c>
      <c r="BH14" s="689"/>
      <c r="BI14" s="689"/>
      <c r="BJ14" s="689"/>
      <c r="BK14" s="689"/>
      <c r="BL14" s="689"/>
      <c r="BM14" s="689"/>
      <c r="BN14" s="690"/>
      <c r="BO14" s="691">
        <v>1.8</v>
      </c>
      <c r="BP14" s="691"/>
      <c r="BQ14" s="691"/>
      <c r="BR14" s="691"/>
      <c r="BS14" s="697" t="s">
        <v>125</v>
      </c>
      <c r="BT14" s="689"/>
      <c r="BU14" s="689"/>
      <c r="BV14" s="689"/>
      <c r="BW14" s="689"/>
      <c r="BX14" s="689"/>
      <c r="BY14" s="689"/>
      <c r="BZ14" s="689"/>
      <c r="CA14" s="689"/>
      <c r="CB14" s="698"/>
      <c r="CD14" s="703" t="s">
        <v>255</v>
      </c>
      <c r="CE14" s="704"/>
      <c r="CF14" s="704"/>
      <c r="CG14" s="704"/>
      <c r="CH14" s="704"/>
      <c r="CI14" s="704"/>
      <c r="CJ14" s="704"/>
      <c r="CK14" s="704"/>
      <c r="CL14" s="704"/>
      <c r="CM14" s="704"/>
      <c r="CN14" s="704"/>
      <c r="CO14" s="704"/>
      <c r="CP14" s="704"/>
      <c r="CQ14" s="705"/>
      <c r="CR14" s="688">
        <v>3501964</v>
      </c>
      <c r="CS14" s="689"/>
      <c r="CT14" s="689"/>
      <c r="CU14" s="689"/>
      <c r="CV14" s="689"/>
      <c r="CW14" s="689"/>
      <c r="CX14" s="689"/>
      <c r="CY14" s="690"/>
      <c r="CZ14" s="691">
        <v>3.2</v>
      </c>
      <c r="DA14" s="691"/>
      <c r="DB14" s="691"/>
      <c r="DC14" s="691"/>
      <c r="DD14" s="697">
        <v>239040</v>
      </c>
      <c r="DE14" s="689"/>
      <c r="DF14" s="689"/>
      <c r="DG14" s="689"/>
      <c r="DH14" s="689"/>
      <c r="DI14" s="689"/>
      <c r="DJ14" s="689"/>
      <c r="DK14" s="689"/>
      <c r="DL14" s="689"/>
      <c r="DM14" s="689"/>
      <c r="DN14" s="689"/>
      <c r="DO14" s="689"/>
      <c r="DP14" s="690"/>
      <c r="DQ14" s="697">
        <v>2735051</v>
      </c>
      <c r="DR14" s="689"/>
      <c r="DS14" s="689"/>
      <c r="DT14" s="689"/>
      <c r="DU14" s="689"/>
      <c r="DV14" s="689"/>
      <c r="DW14" s="689"/>
      <c r="DX14" s="689"/>
      <c r="DY14" s="689"/>
      <c r="DZ14" s="689"/>
      <c r="EA14" s="689"/>
      <c r="EB14" s="689"/>
      <c r="EC14" s="698"/>
    </row>
    <row r="15" spans="2:143" ht="11.25" customHeight="1" x14ac:dyDescent="0.2">
      <c r="B15" s="685" t="s">
        <v>256</v>
      </c>
      <c r="C15" s="686"/>
      <c r="D15" s="686"/>
      <c r="E15" s="686"/>
      <c r="F15" s="686"/>
      <c r="G15" s="686"/>
      <c r="H15" s="686"/>
      <c r="I15" s="686"/>
      <c r="J15" s="686"/>
      <c r="K15" s="686"/>
      <c r="L15" s="686"/>
      <c r="M15" s="686"/>
      <c r="N15" s="686"/>
      <c r="O15" s="686"/>
      <c r="P15" s="686"/>
      <c r="Q15" s="687"/>
      <c r="R15" s="688" t="s">
        <v>125</v>
      </c>
      <c r="S15" s="689"/>
      <c r="T15" s="689"/>
      <c r="U15" s="689"/>
      <c r="V15" s="689"/>
      <c r="W15" s="689"/>
      <c r="X15" s="689"/>
      <c r="Y15" s="690"/>
      <c r="Z15" s="691" t="s">
        <v>125</v>
      </c>
      <c r="AA15" s="691"/>
      <c r="AB15" s="691"/>
      <c r="AC15" s="691"/>
      <c r="AD15" s="692" t="s">
        <v>125</v>
      </c>
      <c r="AE15" s="692"/>
      <c r="AF15" s="692"/>
      <c r="AG15" s="692"/>
      <c r="AH15" s="692"/>
      <c r="AI15" s="692"/>
      <c r="AJ15" s="692"/>
      <c r="AK15" s="692"/>
      <c r="AL15" s="693" t="s">
        <v>125</v>
      </c>
      <c r="AM15" s="694"/>
      <c r="AN15" s="694"/>
      <c r="AO15" s="695"/>
      <c r="AP15" s="685" t="s">
        <v>257</v>
      </c>
      <c r="AQ15" s="686"/>
      <c r="AR15" s="686"/>
      <c r="AS15" s="686"/>
      <c r="AT15" s="686"/>
      <c r="AU15" s="686"/>
      <c r="AV15" s="686"/>
      <c r="AW15" s="686"/>
      <c r="AX15" s="686"/>
      <c r="AY15" s="686"/>
      <c r="AZ15" s="686"/>
      <c r="BA15" s="686"/>
      <c r="BB15" s="686"/>
      <c r="BC15" s="686"/>
      <c r="BD15" s="686"/>
      <c r="BE15" s="686"/>
      <c r="BF15" s="687"/>
      <c r="BG15" s="688">
        <v>1674252</v>
      </c>
      <c r="BH15" s="689"/>
      <c r="BI15" s="689"/>
      <c r="BJ15" s="689"/>
      <c r="BK15" s="689"/>
      <c r="BL15" s="689"/>
      <c r="BM15" s="689"/>
      <c r="BN15" s="690"/>
      <c r="BO15" s="691">
        <v>4.4000000000000004</v>
      </c>
      <c r="BP15" s="691"/>
      <c r="BQ15" s="691"/>
      <c r="BR15" s="691"/>
      <c r="BS15" s="697" t="s">
        <v>125</v>
      </c>
      <c r="BT15" s="689"/>
      <c r="BU15" s="689"/>
      <c r="BV15" s="689"/>
      <c r="BW15" s="689"/>
      <c r="BX15" s="689"/>
      <c r="BY15" s="689"/>
      <c r="BZ15" s="689"/>
      <c r="CA15" s="689"/>
      <c r="CB15" s="698"/>
      <c r="CD15" s="703" t="s">
        <v>258</v>
      </c>
      <c r="CE15" s="704"/>
      <c r="CF15" s="704"/>
      <c r="CG15" s="704"/>
      <c r="CH15" s="704"/>
      <c r="CI15" s="704"/>
      <c r="CJ15" s="704"/>
      <c r="CK15" s="704"/>
      <c r="CL15" s="704"/>
      <c r="CM15" s="704"/>
      <c r="CN15" s="704"/>
      <c r="CO15" s="704"/>
      <c r="CP15" s="704"/>
      <c r="CQ15" s="705"/>
      <c r="CR15" s="688">
        <v>15560532</v>
      </c>
      <c r="CS15" s="689"/>
      <c r="CT15" s="689"/>
      <c r="CU15" s="689"/>
      <c r="CV15" s="689"/>
      <c r="CW15" s="689"/>
      <c r="CX15" s="689"/>
      <c r="CY15" s="690"/>
      <c r="CZ15" s="691">
        <v>14.4</v>
      </c>
      <c r="DA15" s="691"/>
      <c r="DB15" s="691"/>
      <c r="DC15" s="691"/>
      <c r="DD15" s="697">
        <v>5730009</v>
      </c>
      <c r="DE15" s="689"/>
      <c r="DF15" s="689"/>
      <c r="DG15" s="689"/>
      <c r="DH15" s="689"/>
      <c r="DI15" s="689"/>
      <c r="DJ15" s="689"/>
      <c r="DK15" s="689"/>
      <c r="DL15" s="689"/>
      <c r="DM15" s="689"/>
      <c r="DN15" s="689"/>
      <c r="DO15" s="689"/>
      <c r="DP15" s="690"/>
      <c r="DQ15" s="697">
        <v>8357005</v>
      </c>
      <c r="DR15" s="689"/>
      <c r="DS15" s="689"/>
      <c r="DT15" s="689"/>
      <c r="DU15" s="689"/>
      <c r="DV15" s="689"/>
      <c r="DW15" s="689"/>
      <c r="DX15" s="689"/>
      <c r="DY15" s="689"/>
      <c r="DZ15" s="689"/>
      <c r="EA15" s="689"/>
      <c r="EB15" s="689"/>
      <c r="EC15" s="698"/>
    </row>
    <row r="16" spans="2:143" ht="11.25" customHeight="1" x14ac:dyDescent="0.2">
      <c r="B16" s="685" t="s">
        <v>259</v>
      </c>
      <c r="C16" s="686"/>
      <c r="D16" s="686"/>
      <c r="E16" s="686"/>
      <c r="F16" s="686"/>
      <c r="G16" s="686"/>
      <c r="H16" s="686"/>
      <c r="I16" s="686"/>
      <c r="J16" s="686"/>
      <c r="K16" s="686"/>
      <c r="L16" s="686"/>
      <c r="M16" s="686"/>
      <c r="N16" s="686"/>
      <c r="O16" s="686"/>
      <c r="P16" s="686"/>
      <c r="Q16" s="687"/>
      <c r="R16" s="688">
        <v>72821</v>
      </c>
      <c r="S16" s="689"/>
      <c r="T16" s="689"/>
      <c r="U16" s="689"/>
      <c r="V16" s="689"/>
      <c r="W16" s="689"/>
      <c r="X16" s="689"/>
      <c r="Y16" s="690"/>
      <c r="Z16" s="691">
        <v>0.1</v>
      </c>
      <c r="AA16" s="691"/>
      <c r="AB16" s="691"/>
      <c r="AC16" s="691"/>
      <c r="AD16" s="692">
        <v>72821</v>
      </c>
      <c r="AE16" s="692"/>
      <c r="AF16" s="692"/>
      <c r="AG16" s="692"/>
      <c r="AH16" s="692"/>
      <c r="AI16" s="692"/>
      <c r="AJ16" s="692"/>
      <c r="AK16" s="692"/>
      <c r="AL16" s="693">
        <v>0.2</v>
      </c>
      <c r="AM16" s="694"/>
      <c r="AN16" s="694"/>
      <c r="AO16" s="695"/>
      <c r="AP16" s="685" t="s">
        <v>260</v>
      </c>
      <c r="AQ16" s="686"/>
      <c r="AR16" s="686"/>
      <c r="AS16" s="686"/>
      <c r="AT16" s="686"/>
      <c r="AU16" s="686"/>
      <c r="AV16" s="686"/>
      <c r="AW16" s="686"/>
      <c r="AX16" s="686"/>
      <c r="AY16" s="686"/>
      <c r="AZ16" s="686"/>
      <c r="BA16" s="686"/>
      <c r="BB16" s="686"/>
      <c r="BC16" s="686"/>
      <c r="BD16" s="686"/>
      <c r="BE16" s="686"/>
      <c r="BF16" s="687"/>
      <c r="BG16" s="688" t="s">
        <v>125</v>
      </c>
      <c r="BH16" s="689"/>
      <c r="BI16" s="689"/>
      <c r="BJ16" s="689"/>
      <c r="BK16" s="689"/>
      <c r="BL16" s="689"/>
      <c r="BM16" s="689"/>
      <c r="BN16" s="690"/>
      <c r="BO16" s="691" t="s">
        <v>125</v>
      </c>
      <c r="BP16" s="691"/>
      <c r="BQ16" s="691"/>
      <c r="BR16" s="691"/>
      <c r="BS16" s="697" t="s">
        <v>125</v>
      </c>
      <c r="BT16" s="689"/>
      <c r="BU16" s="689"/>
      <c r="BV16" s="689"/>
      <c r="BW16" s="689"/>
      <c r="BX16" s="689"/>
      <c r="BY16" s="689"/>
      <c r="BZ16" s="689"/>
      <c r="CA16" s="689"/>
      <c r="CB16" s="698"/>
      <c r="CD16" s="703" t="s">
        <v>261</v>
      </c>
      <c r="CE16" s="704"/>
      <c r="CF16" s="704"/>
      <c r="CG16" s="704"/>
      <c r="CH16" s="704"/>
      <c r="CI16" s="704"/>
      <c r="CJ16" s="704"/>
      <c r="CK16" s="704"/>
      <c r="CL16" s="704"/>
      <c r="CM16" s="704"/>
      <c r="CN16" s="704"/>
      <c r="CO16" s="704"/>
      <c r="CP16" s="704"/>
      <c r="CQ16" s="705"/>
      <c r="CR16" s="688" t="s">
        <v>125</v>
      </c>
      <c r="CS16" s="689"/>
      <c r="CT16" s="689"/>
      <c r="CU16" s="689"/>
      <c r="CV16" s="689"/>
      <c r="CW16" s="689"/>
      <c r="CX16" s="689"/>
      <c r="CY16" s="690"/>
      <c r="CZ16" s="691" t="s">
        <v>125</v>
      </c>
      <c r="DA16" s="691"/>
      <c r="DB16" s="691"/>
      <c r="DC16" s="691"/>
      <c r="DD16" s="697" t="s">
        <v>125</v>
      </c>
      <c r="DE16" s="689"/>
      <c r="DF16" s="689"/>
      <c r="DG16" s="689"/>
      <c r="DH16" s="689"/>
      <c r="DI16" s="689"/>
      <c r="DJ16" s="689"/>
      <c r="DK16" s="689"/>
      <c r="DL16" s="689"/>
      <c r="DM16" s="689"/>
      <c r="DN16" s="689"/>
      <c r="DO16" s="689"/>
      <c r="DP16" s="690"/>
      <c r="DQ16" s="697" t="s">
        <v>125</v>
      </c>
      <c r="DR16" s="689"/>
      <c r="DS16" s="689"/>
      <c r="DT16" s="689"/>
      <c r="DU16" s="689"/>
      <c r="DV16" s="689"/>
      <c r="DW16" s="689"/>
      <c r="DX16" s="689"/>
      <c r="DY16" s="689"/>
      <c r="DZ16" s="689"/>
      <c r="EA16" s="689"/>
      <c r="EB16" s="689"/>
      <c r="EC16" s="698"/>
    </row>
    <row r="17" spans="2:133" ht="11.25" customHeight="1" x14ac:dyDescent="0.2">
      <c r="B17" s="685" t="s">
        <v>262</v>
      </c>
      <c r="C17" s="686"/>
      <c r="D17" s="686"/>
      <c r="E17" s="686"/>
      <c r="F17" s="686"/>
      <c r="G17" s="686"/>
      <c r="H17" s="686"/>
      <c r="I17" s="686"/>
      <c r="J17" s="686"/>
      <c r="K17" s="686"/>
      <c r="L17" s="686"/>
      <c r="M17" s="686"/>
      <c r="N17" s="686"/>
      <c r="O17" s="686"/>
      <c r="P17" s="686"/>
      <c r="Q17" s="687"/>
      <c r="R17" s="688">
        <v>652394</v>
      </c>
      <c r="S17" s="689"/>
      <c r="T17" s="689"/>
      <c r="U17" s="689"/>
      <c r="V17" s="689"/>
      <c r="W17" s="689"/>
      <c r="X17" s="689"/>
      <c r="Y17" s="690"/>
      <c r="Z17" s="691">
        <v>0.6</v>
      </c>
      <c r="AA17" s="691"/>
      <c r="AB17" s="691"/>
      <c r="AC17" s="691"/>
      <c r="AD17" s="692">
        <v>652394</v>
      </c>
      <c r="AE17" s="692"/>
      <c r="AF17" s="692"/>
      <c r="AG17" s="692"/>
      <c r="AH17" s="692"/>
      <c r="AI17" s="692"/>
      <c r="AJ17" s="692"/>
      <c r="AK17" s="692"/>
      <c r="AL17" s="693">
        <v>1.5</v>
      </c>
      <c r="AM17" s="694"/>
      <c r="AN17" s="694"/>
      <c r="AO17" s="695"/>
      <c r="AP17" s="685" t="s">
        <v>263</v>
      </c>
      <c r="AQ17" s="686"/>
      <c r="AR17" s="686"/>
      <c r="AS17" s="686"/>
      <c r="AT17" s="686"/>
      <c r="AU17" s="686"/>
      <c r="AV17" s="686"/>
      <c r="AW17" s="686"/>
      <c r="AX17" s="686"/>
      <c r="AY17" s="686"/>
      <c r="AZ17" s="686"/>
      <c r="BA17" s="686"/>
      <c r="BB17" s="686"/>
      <c r="BC17" s="686"/>
      <c r="BD17" s="686"/>
      <c r="BE17" s="686"/>
      <c r="BF17" s="687"/>
      <c r="BG17" s="688" t="s">
        <v>125</v>
      </c>
      <c r="BH17" s="689"/>
      <c r="BI17" s="689"/>
      <c r="BJ17" s="689"/>
      <c r="BK17" s="689"/>
      <c r="BL17" s="689"/>
      <c r="BM17" s="689"/>
      <c r="BN17" s="690"/>
      <c r="BO17" s="691" t="s">
        <v>125</v>
      </c>
      <c r="BP17" s="691"/>
      <c r="BQ17" s="691"/>
      <c r="BR17" s="691"/>
      <c r="BS17" s="697" t="s">
        <v>125</v>
      </c>
      <c r="BT17" s="689"/>
      <c r="BU17" s="689"/>
      <c r="BV17" s="689"/>
      <c r="BW17" s="689"/>
      <c r="BX17" s="689"/>
      <c r="BY17" s="689"/>
      <c r="BZ17" s="689"/>
      <c r="CA17" s="689"/>
      <c r="CB17" s="698"/>
      <c r="CD17" s="703" t="s">
        <v>264</v>
      </c>
      <c r="CE17" s="704"/>
      <c r="CF17" s="704"/>
      <c r="CG17" s="704"/>
      <c r="CH17" s="704"/>
      <c r="CI17" s="704"/>
      <c r="CJ17" s="704"/>
      <c r="CK17" s="704"/>
      <c r="CL17" s="704"/>
      <c r="CM17" s="704"/>
      <c r="CN17" s="704"/>
      <c r="CO17" s="704"/>
      <c r="CP17" s="704"/>
      <c r="CQ17" s="705"/>
      <c r="CR17" s="688">
        <v>7476891</v>
      </c>
      <c r="CS17" s="689"/>
      <c r="CT17" s="689"/>
      <c r="CU17" s="689"/>
      <c r="CV17" s="689"/>
      <c r="CW17" s="689"/>
      <c r="CX17" s="689"/>
      <c r="CY17" s="690"/>
      <c r="CZ17" s="691">
        <v>6.9</v>
      </c>
      <c r="DA17" s="691"/>
      <c r="DB17" s="691"/>
      <c r="DC17" s="691"/>
      <c r="DD17" s="697" t="s">
        <v>125</v>
      </c>
      <c r="DE17" s="689"/>
      <c r="DF17" s="689"/>
      <c r="DG17" s="689"/>
      <c r="DH17" s="689"/>
      <c r="DI17" s="689"/>
      <c r="DJ17" s="689"/>
      <c r="DK17" s="689"/>
      <c r="DL17" s="689"/>
      <c r="DM17" s="689"/>
      <c r="DN17" s="689"/>
      <c r="DO17" s="689"/>
      <c r="DP17" s="690"/>
      <c r="DQ17" s="697">
        <v>7248431</v>
      </c>
      <c r="DR17" s="689"/>
      <c r="DS17" s="689"/>
      <c r="DT17" s="689"/>
      <c r="DU17" s="689"/>
      <c r="DV17" s="689"/>
      <c r="DW17" s="689"/>
      <c r="DX17" s="689"/>
      <c r="DY17" s="689"/>
      <c r="DZ17" s="689"/>
      <c r="EA17" s="689"/>
      <c r="EB17" s="689"/>
      <c r="EC17" s="698"/>
    </row>
    <row r="18" spans="2:133" ht="11.25" customHeight="1" x14ac:dyDescent="0.2">
      <c r="B18" s="685" t="s">
        <v>265</v>
      </c>
      <c r="C18" s="686"/>
      <c r="D18" s="686"/>
      <c r="E18" s="686"/>
      <c r="F18" s="686"/>
      <c r="G18" s="686"/>
      <c r="H18" s="686"/>
      <c r="I18" s="686"/>
      <c r="J18" s="686"/>
      <c r="K18" s="686"/>
      <c r="L18" s="686"/>
      <c r="M18" s="686"/>
      <c r="N18" s="686"/>
      <c r="O18" s="686"/>
      <c r="P18" s="686"/>
      <c r="Q18" s="687"/>
      <c r="R18" s="688">
        <v>307510</v>
      </c>
      <c r="S18" s="689"/>
      <c r="T18" s="689"/>
      <c r="U18" s="689"/>
      <c r="V18" s="689"/>
      <c r="W18" s="689"/>
      <c r="X18" s="689"/>
      <c r="Y18" s="690"/>
      <c r="Z18" s="691">
        <v>0.3</v>
      </c>
      <c r="AA18" s="691"/>
      <c r="AB18" s="691"/>
      <c r="AC18" s="691"/>
      <c r="AD18" s="692">
        <v>307510</v>
      </c>
      <c r="AE18" s="692"/>
      <c r="AF18" s="692"/>
      <c r="AG18" s="692"/>
      <c r="AH18" s="692"/>
      <c r="AI18" s="692"/>
      <c r="AJ18" s="692"/>
      <c r="AK18" s="692"/>
      <c r="AL18" s="693">
        <v>0.7</v>
      </c>
      <c r="AM18" s="694"/>
      <c r="AN18" s="694"/>
      <c r="AO18" s="695"/>
      <c r="AP18" s="685" t="s">
        <v>266</v>
      </c>
      <c r="AQ18" s="686"/>
      <c r="AR18" s="686"/>
      <c r="AS18" s="686"/>
      <c r="AT18" s="686"/>
      <c r="AU18" s="686"/>
      <c r="AV18" s="686"/>
      <c r="AW18" s="686"/>
      <c r="AX18" s="686"/>
      <c r="AY18" s="686"/>
      <c r="AZ18" s="686"/>
      <c r="BA18" s="686"/>
      <c r="BB18" s="686"/>
      <c r="BC18" s="686"/>
      <c r="BD18" s="686"/>
      <c r="BE18" s="686"/>
      <c r="BF18" s="687"/>
      <c r="BG18" s="688" t="s">
        <v>125</v>
      </c>
      <c r="BH18" s="689"/>
      <c r="BI18" s="689"/>
      <c r="BJ18" s="689"/>
      <c r="BK18" s="689"/>
      <c r="BL18" s="689"/>
      <c r="BM18" s="689"/>
      <c r="BN18" s="690"/>
      <c r="BO18" s="691" t="s">
        <v>125</v>
      </c>
      <c r="BP18" s="691"/>
      <c r="BQ18" s="691"/>
      <c r="BR18" s="691"/>
      <c r="BS18" s="697" t="s">
        <v>125</v>
      </c>
      <c r="BT18" s="689"/>
      <c r="BU18" s="689"/>
      <c r="BV18" s="689"/>
      <c r="BW18" s="689"/>
      <c r="BX18" s="689"/>
      <c r="BY18" s="689"/>
      <c r="BZ18" s="689"/>
      <c r="CA18" s="689"/>
      <c r="CB18" s="698"/>
      <c r="CD18" s="703" t="s">
        <v>267</v>
      </c>
      <c r="CE18" s="704"/>
      <c r="CF18" s="704"/>
      <c r="CG18" s="704"/>
      <c r="CH18" s="704"/>
      <c r="CI18" s="704"/>
      <c r="CJ18" s="704"/>
      <c r="CK18" s="704"/>
      <c r="CL18" s="704"/>
      <c r="CM18" s="704"/>
      <c r="CN18" s="704"/>
      <c r="CO18" s="704"/>
      <c r="CP18" s="704"/>
      <c r="CQ18" s="705"/>
      <c r="CR18" s="688" t="s">
        <v>125</v>
      </c>
      <c r="CS18" s="689"/>
      <c r="CT18" s="689"/>
      <c r="CU18" s="689"/>
      <c r="CV18" s="689"/>
      <c r="CW18" s="689"/>
      <c r="CX18" s="689"/>
      <c r="CY18" s="690"/>
      <c r="CZ18" s="691" t="s">
        <v>125</v>
      </c>
      <c r="DA18" s="691"/>
      <c r="DB18" s="691"/>
      <c r="DC18" s="691"/>
      <c r="DD18" s="697" t="s">
        <v>125</v>
      </c>
      <c r="DE18" s="689"/>
      <c r="DF18" s="689"/>
      <c r="DG18" s="689"/>
      <c r="DH18" s="689"/>
      <c r="DI18" s="689"/>
      <c r="DJ18" s="689"/>
      <c r="DK18" s="689"/>
      <c r="DL18" s="689"/>
      <c r="DM18" s="689"/>
      <c r="DN18" s="689"/>
      <c r="DO18" s="689"/>
      <c r="DP18" s="690"/>
      <c r="DQ18" s="697" t="s">
        <v>125</v>
      </c>
      <c r="DR18" s="689"/>
      <c r="DS18" s="689"/>
      <c r="DT18" s="689"/>
      <c r="DU18" s="689"/>
      <c r="DV18" s="689"/>
      <c r="DW18" s="689"/>
      <c r="DX18" s="689"/>
      <c r="DY18" s="689"/>
      <c r="DZ18" s="689"/>
      <c r="EA18" s="689"/>
      <c r="EB18" s="689"/>
      <c r="EC18" s="698"/>
    </row>
    <row r="19" spans="2:133" ht="11.25" customHeight="1" x14ac:dyDescent="0.2">
      <c r="B19" s="685" t="s">
        <v>268</v>
      </c>
      <c r="C19" s="686"/>
      <c r="D19" s="686"/>
      <c r="E19" s="686"/>
      <c r="F19" s="686"/>
      <c r="G19" s="686"/>
      <c r="H19" s="686"/>
      <c r="I19" s="686"/>
      <c r="J19" s="686"/>
      <c r="K19" s="686"/>
      <c r="L19" s="686"/>
      <c r="M19" s="686"/>
      <c r="N19" s="686"/>
      <c r="O19" s="686"/>
      <c r="P19" s="686"/>
      <c r="Q19" s="687"/>
      <c r="R19" s="688">
        <v>256703</v>
      </c>
      <c r="S19" s="689"/>
      <c r="T19" s="689"/>
      <c r="U19" s="689"/>
      <c r="V19" s="689"/>
      <c r="W19" s="689"/>
      <c r="X19" s="689"/>
      <c r="Y19" s="690"/>
      <c r="Z19" s="691">
        <v>0.2</v>
      </c>
      <c r="AA19" s="691"/>
      <c r="AB19" s="691"/>
      <c r="AC19" s="691"/>
      <c r="AD19" s="692">
        <v>256703</v>
      </c>
      <c r="AE19" s="692"/>
      <c r="AF19" s="692"/>
      <c r="AG19" s="692"/>
      <c r="AH19" s="692"/>
      <c r="AI19" s="692"/>
      <c r="AJ19" s="692"/>
      <c r="AK19" s="692"/>
      <c r="AL19" s="693">
        <v>0.6</v>
      </c>
      <c r="AM19" s="694"/>
      <c r="AN19" s="694"/>
      <c r="AO19" s="695"/>
      <c r="AP19" s="685" t="s">
        <v>269</v>
      </c>
      <c r="AQ19" s="686"/>
      <c r="AR19" s="686"/>
      <c r="AS19" s="686"/>
      <c r="AT19" s="686"/>
      <c r="AU19" s="686"/>
      <c r="AV19" s="686"/>
      <c r="AW19" s="686"/>
      <c r="AX19" s="686"/>
      <c r="AY19" s="686"/>
      <c r="AZ19" s="686"/>
      <c r="BA19" s="686"/>
      <c r="BB19" s="686"/>
      <c r="BC19" s="686"/>
      <c r="BD19" s="686"/>
      <c r="BE19" s="686"/>
      <c r="BF19" s="687"/>
      <c r="BG19" s="688">
        <v>1478484</v>
      </c>
      <c r="BH19" s="689"/>
      <c r="BI19" s="689"/>
      <c r="BJ19" s="689"/>
      <c r="BK19" s="689"/>
      <c r="BL19" s="689"/>
      <c r="BM19" s="689"/>
      <c r="BN19" s="690"/>
      <c r="BO19" s="691">
        <v>3.9</v>
      </c>
      <c r="BP19" s="691"/>
      <c r="BQ19" s="691"/>
      <c r="BR19" s="691"/>
      <c r="BS19" s="697" t="s">
        <v>125</v>
      </c>
      <c r="BT19" s="689"/>
      <c r="BU19" s="689"/>
      <c r="BV19" s="689"/>
      <c r="BW19" s="689"/>
      <c r="BX19" s="689"/>
      <c r="BY19" s="689"/>
      <c r="BZ19" s="689"/>
      <c r="CA19" s="689"/>
      <c r="CB19" s="698"/>
      <c r="CD19" s="703" t="s">
        <v>270</v>
      </c>
      <c r="CE19" s="704"/>
      <c r="CF19" s="704"/>
      <c r="CG19" s="704"/>
      <c r="CH19" s="704"/>
      <c r="CI19" s="704"/>
      <c r="CJ19" s="704"/>
      <c r="CK19" s="704"/>
      <c r="CL19" s="704"/>
      <c r="CM19" s="704"/>
      <c r="CN19" s="704"/>
      <c r="CO19" s="704"/>
      <c r="CP19" s="704"/>
      <c r="CQ19" s="705"/>
      <c r="CR19" s="688" t="s">
        <v>125</v>
      </c>
      <c r="CS19" s="689"/>
      <c r="CT19" s="689"/>
      <c r="CU19" s="689"/>
      <c r="CV19" s="689"/>
      <c r="CW19" s="689"/>
      <c r="CX19" s="689"/>
      <c r="CY19" s="690"/>
      <c r="CZ19" s="691" t="s">
        <v>125</v>
      </c>
      <c r="DA19" s="691"/>
      <c r="DB19" s="691"/>
      <c r="DC19" s="691"/>
      <c r="DD19" s="697" t="s">
        <v>125</v>
      </c>
      <c r="DE19" s="689"/>
      <c r="DF19" s="689"/>
      <c r="DG19" s="689"/>
      <c r="DH19" s="689"/>
      <c r="DI19" s="689"/>
      <c r="DJ19" s="689"/>
      <c r="DK19" s="689"/>
      <c r="DL19" s="689"/>
      <c r="DM19" s="689"/>
      <c r="DN19" s="689"/>
      <c r="DO19" s="689"/>
      <c r="DP19" s="690"/>
      <c r="DQ19" s="697" t="s">
        <v>125</v>
      </c>
      <c r="DR19" s="689"/>
      <c r="DS19" s="689"/>
      <c r="DT19" s="689"/>
      <c r="DU19" s="689"/>
      <c r="DV19" s="689"/>
      <c r="DW19" s="689"/>
      <c r="DX19" s="689"/>
      <c r="DY19" s="689"/>
      <c r="DZ19" s="689"/>
      <c r="EA19" s="689"/>
      <c r="EB19" s="689"/>
      <c r="EC19" s="698"/>
    </row>
    <row r="20" spans="2:133" ht="11.25" customHeight="1" x14ac:dyDescent="0.2">
      <c r="B20" s="685" t="s">
        <v>271</v>
      </c>
      <c r="C20" s="686"/>
      <c r="D20" s="686"/>
      <c r="E20" s="686"/>
      <c r="F20" s="686"/>
      <c r="G20" s="686"/>
      <c r="H20" s="686"/>
      <c r="I20" s="686"/>
      <c r="J20" s="686"/>
      <c r="K20" s="686"/>
      <c r="L20" s="686"/>
      <c r="M20" s="686"/>
      <c r="N20" s="686"/>
      <c r="O20" s="686"/>
      <c r="P20" s="686"/>
      <c r="Q20" s="687"/>
      <c r="R20" s="688">
        <v>35024</v>
      </c>
      <c r="S20" s="689"/>
      <c r="T20" s="689"/>
      <c r="U20" s="689"/>
      <c r="V20" s="689"/>
      <c r="W20" s="689"/>
      <c r="X20" s="689"/>
      <c r="Y20" s="690"/>
      <c r="Z20" s="691">
        <v>0</v>
      </c>
      <c r="AA20" s="691"/>
      <c r="AB20" s="691"/>
      <c r="AC20" s="691"/>
      <c r="AD20" s="692">
        <v>35024</v>
      </c>
      <c r="AE20" s="692"/>
      <c r="AF20" s="692"/>
      <c r="AG20" s="692"/>
      <c r="AH20" s="692"/>
      <c r="AI20" s="692"/>
      <c r="AJ20" s="692"/>
      <c r="AK20" s="692"/>
      <c r="AL20" s="693">
        <v>0.1</v>
      </c>
      <c r="AM20" s="694"/>
      <c r="AN20" s="694"/>
      <c r="AO20" s="695"/>
      <c r="AP20" s="685" t="s">
        <v>272</v>
      </c>
      <c r="AQ20" s="686"/>
      <c r="AR20" s="686"/>
      <c r="AS20" s="686"/>
      <c r="AT20" s="686"/>
      <c r="AU20" s="686"/>
      <c r="AV20" s="686"/>
      <c r="AW20" s="686"/>
      <c r="AX20" s="686"/>
      <c r="AY20" s="686"/>
      <c r="AZ20" s="686"/>
      <c r="BA20" s="686"/>
      <c r="BB20" s="686"/>
      <c r="BC20" s="686"/>
      <c r="BD20" s="686"/>
      <c r="BE20" s="686"/>
      <c r="BF20" s="687"/>
      <c r="BG20" s="688">
        <v>1478484</v>
      </c>
      <c r="BH20" s="689"/>
      <c r="BI20" s="689"/>
      <c r="BJ20" s="689"/>
      <c r="BK20" s="689"/>
      <c r="BL20" s="689"/>
      <c r="BM20" s="689"/>
      <c r="BN20" s="690"/>
      <c r="BO20" s="691">
        <v>3.9</v>
      </c>
      <c r="BP20" s="691"/>
      <c r="BQ20" s="691"/>
      <c r="BR20" s="691"/>
      <c r="BS20" s="697" t="s">
        <v>125</v>
      </c>
      <c r="BT20" s="689"/>
      <c r="BU20" s="689"/>
      <c r="BV20" s="689"/>
      <c r="BW20" s="689"/>
      <c r="BX20" s="689"/>
      <c r="BY20" s="689"/>
      <c r="BZ20" s="689"/>
      <c r="CA20" s="689"/>
      <c r="CB20" s="698"/>
      <c r="CD20" s="703" t="s">
        <v>273</v>
      </c>
      <c r="CE20" s="704"/>
      <c r="CF20" s="704"/>
      <c r="CG20" s="704"/>
      <c r="CH20" s="704"/>
      <c r="CI20" s="704"/>
      <c r="CJ20" s="704"/>
      <c r="CK20" s="704"/>
      <c r="CL20" s="704"/>
      <c r="CM20" s="704"/>
      <c r="CN20" s="704"/>
      <c r="CO20" s="704"/>
      <c r="CP20" s="704"/>
      <c r="CQ20" s="705"/>
      <c r="CR20" s="688">
        <v>108274265</v>
      </c>
      <c r="CS20" s="689"/>
      <c r="CT20" s="689"/>
      <c r="CU20" s="689"/>
      <c r="CV20" s="689"/>
      <c r="CW20" s="689"/>
      <c r="CX20" s="689"/>
      <c r="CY20" s="690"/>
      <c r="CZ20" s="691">
        <v>100</v>
      </c>
      <c r="DA20" s="691"/>
      <c r="DB20" s="691"/>
      <c r="DC20" s="691"/>
      <c r="DD20" s="697">
        <v>10331699</v>
      </c>
      <c r="DE20" s="689"/>
      <c r="DF20" s="689"/>
      <c r="DG20" s="689"/>
      <c r="DH20" s="689"/>
      <c r="DI20" s="689"/>
      <c r="DJ20" s="689"/>
      <c r="DK20" s="689"/>
      <c r="DL20" s="689"/>
      <c r="DM20" s="689"/>
      <c r="DN20" s="689"/>
      <c r="DO20" s="689"/>
      <c r="DP20" s="690"/>
      <c r="DQ20" s="697">
        <v>51540323</v>
      </c>
      <c r="DR20" s="689"/>
      <c r="DS20" s="689"/>
      <c r="DT20" s="689"/>
      <c r="DU20" s="689"/>
      <c r="DV20" s="689"/>
      <c r="DW20" s="689"/>
      <c r="DX20" s="689"/>
      <c r="DY20" s="689"/>
      <c r="DZ20" s="689"/>
      <c r="EA20" s="689"/>
      <c r="EB20" s="689"/>
      <c r="EC20" s="698"/>
    </row>
    <row r="21" spans="2:133" ht="11.25" customHeight="1" x14ac:dyDescent="0.2">
      <c r="B21" s="685" t="s">
        <v>274</v>
      </c>
      <c r="C21" s="686"/>
      <c r="D21" s="686"/>
      <c r="E21" s="686"/>
      <c r="F21" s="686"/>
      <c r="G21" s="686"/>
      <c r="H21" s="686"/>
      <c r="I21" s="686"/>
      <c r="J21" s="686"/>
      <c r="K21" s="686"/>
      <c r="L21" s="686"/>
      <c r="M21" s="686"/>
      <c r="N21" s="686"/>
      <c r="O21" s="686"/>
      <c r="P21" s="686"/>
      <c r="Q21" s="687"/>
      <c r="R21" s="688">
        <v>15783</v>
      </c>
      <c r="S21" s="689"/>
      <c r="T21" s="689"/>
      <c r="U21" s="689"/>
      <c r="V21" s="689"/>
      <c r="W21" s="689"/>
      <c r="X21" s="689"/>
      <c r="Y21" s="690"/>
      <c r="Z21" s="691">
        <v>0</v>
      </c>
      <c r="AA21" s="691"/>
      <c r="AB21" s="691"/>
      <c r="AC21" s="691"/>
      <c r="AD21" s="692">
        <v>15783</v>
      </c>
      <c r="AE21" s="692"/>
      <c r="AF21" s="692"/>
      <c r="AG21" s="692"/>
      <c r="AH21" s="692"/>
      <c r="AI21" s="692"/>
      <c r="AJ21" s="692"/>
      <c r="AK21" s="692"/>
      <c r="AL21" s="693">
        <v>0</v>
      </c>
      <c r="AM21" s="694"/>
      <c r="AN21" s="694"/>
      <c r="AO21" s="695"/>
      <c r="AP21" s="707" t="s">
        <v>275</v>
      </c>
      <c r="AQ21" s="708"/>
      <c r="AR21" s="708"/>
      <c r="AS21" s="708"/>
      <c r="AT21" s="708"/>
      <c r="AU21" s="708"/>
      <c r="AV21" s="708"/>
      <c r="AW21" s="708"/>
      <c r="AX21" s="708"/>
      <c r="AY21" s="708"/>
      <c r="AZ21" s="708"/>
      <c r="BA21" s="708"/>
      <c r="BB21" s="708"/>
      <c r="BC21" s="708"/>
      <c r="BD21" s="708"/>
      <c r="BE21" s="708"/>
      <c r="BF21" s="709"/>
      <c r="BG21" s="688">
        <v>1337</v>
      </c>
      <c r="BH21" s="689"/>
      <c r="BI21" s="689"/>
      <c r="BJ21" s="689"/>
      <c r="BK21" s="689"/>
      <c r="BL21" s="689"/>
      <c r="BM21" s="689"/>
      <c r="BN21" s="690"/>
      <c r="BO21" s="691">
        <v>0</v>
      </c>
      <c r="BP21" s="691"/>
      <c r="BQ21" s="691"/>
      <c r="BR21" s="691"/>
      <c r="BS21" s="697" t="s">
        <v>125</v>
      </c>
      <c r="BT21" s="689"/>
      <c r="BU21" s="689"/>
      <c r="BV21" s="689"/>
      <c r="BW21" s="689"/>
      <c r="BX21" s="689"/>
      <c r="BY21" s="689"/>
      <c r="BZ21" s="689"/>
      <c r="CA21" s="689"/>
      <c r="CB21" s="698"/>
      <c r="CD21" s="713"/>
      <c r="CE21" s="714"/>
      <c r="CF21" s="714"/>
      <c r="CG21" s="714"/>
      <c r="CH21" s="714"/>
      <c r="CI21" s="714"/>
      <c r="CJ21" s="714"/>
      <c r="CK21" s="714"/>
      <c r="CL21" s="714"/>
      <c r="CM21" s="714"/>
      <c r="CN21" s="714"/>
      <c r="CO21" s="714"/>
      <c r="CP21" s="714"/>
      <c r="CQ21" s="715"/>
      <c r="CR21" s="716"/>
      <c r="CS21" s="711"/>
      <c r="CT21" s="711"/>
      <c r="CU21" s="711"/>
      <c r="CV21" s="711"/>
      <c r="CW21" s="711"/>
      <c r="CX21" s="711"/>
      <c r="CY21" s="717"/>
      <c r="CZ21" s="718"/>
      <c r="DA21" s="718"/>
      <c r="DB21" s="718"/>
      <c r="DC21" s="718"/>
      <c r="DD21" s="710"/>
      <c r="DE21" s="711"/>
      <c r="DF21" s="711"/>
      <c r="DG21" s="711"/>
      <c r="DH21" s="711"/>
      <c r="DI21" s="711"/>
      <c r="DJ21" s="711"/>
      <c r="DK21" s="711"/>
      <c r="DL21" s="711"/>
      <c r="DM21" s="711"/>
      <c r="DN21" s="711"/>
      <c r="DO21" s="711"/>
      <c r="DP21" s="717"/>
      <c r="DQ21" s="710"/>
      <c r="DR21" s="711"/>
      <c r="DS21" s="711"/>
      <c r="DT21" s="711"/>
      <c r="DU21" s="711"/>
      <c r="DV21" s="711"/>
      <c r="DW21" s="711"/>
      <c r="DX21" s="711"/>
      <c r="DY21" s="711"/>
      <c r="DZ21" s="711"/>
      <c r="EA21" s="711"/>
      <c r="EB21" s="711"/>
      <c r="EC21" s="712"/>
    </row>
    <row r="22" spans="2:133" ht="11.25" customHeight="1" x14ac:dyDescent="0.2">
      <c r="B22" s="685" t="s">
        <v>276</v>
      </c>
      <c r="C22" s="686"/>
      <c r="D22" s="686"/>
      <c r="E22" s="686"/>
      <c r="F22" s="686"/>
      <c r="G22" s="686"/>
      <c r="H22" s="686"/>
      <c r="I22" s="686"/>
      <c r="J22" s="686"/>
      <c r="K22" s="686"/>
      <c r="L22" s="686"/>
      <c r="M22" s="686"/>
      <c r="N22" s="686"/>
      <c r="O22" s="686"/>
      <c r="P22" s="686"/>
      <c r="Q22" s="687"/>
      <c r="R22" s="688">
        <v>1365344</v>
      </c>
      <c r="S22" s="689"/>
      <c r="T22" s="689"/>
      <c r="U22" s="689"/>
      <c r="V22" s="689"/>
      <c r="W22" s="689"/>
      <c r="X22" s="689"/>
      <c r="Y22" s="690"/>
      <c r="Z22" s="691">
        <v>1.2</v>
      </c>
      <c r="AA22" s="691"/>
      <c r="AB22" s="691"/>
      <c r="AC22" s="691"/>
      <c r="AD22" s="692">
        <v>801816</v>
      </c>
      <c r="AE22" s="692"/>
      <c r="AF22" s="692"/>
      <c r="AG22" s="692"/>
      <c r="AH22" s="692"/>
      <c r="AI22" s="692"/>
      <c r="AJ22" s="692"/>
      <c r="AK22" s="692"/>
      <c r="AL22" s="693">
        <v>1.8</v>
      </c>
      <c r="AM22" s="694"/>
      <c r="AN22" s="694"/>
      <c r="AO22" s="695"/>
      <c r="AP22" s="707" t="s">
        <v>277</v>
      </c>
      <c r="AQ22" s="708"/>
      <c r="AR22" s="708"/>
      <c r="AS22" s="708"/>
      <c r="AT22" s="708"/>
      <c r="AU22" s="708"/>
      <c r="AV22" s="708"/>
      <c r="AW22" s="708"/>
      <c r="AX22" s="708"/>
      <c r="AY22" s="708"/>
      <c r="AZ22" s="708"/>
      <c r="BA22" s="708"/>
      <c r="BB22" s="708"/>
      <c r="BC22" s="708"/>
      <c r="BD22" s="708"/>
      <c r="BE22" s="708"/>
      <c r="BF22" s="709"/>
      <c r="BG22" s="688" t="s">
        <v>125</v>
      </c>
      <c r="BH22" s="689"/>
      <c r="BI22" s="689"/>
      <c r="BJ22" s="689"/>
      <c r="BK22" s="689"/>
      <c r="BL22" s="689"/>
      <c r="BM22" s="689"/>
      <c r="BN22" s="690"/>
      <c r="BO22" s="691" t="s">
        <v>125</v>
      </c>
      <c r="BP22" s="691"/>
      <c r="BQ22" s="691"/>
      <c r="BR22" s="691"/>
      <c r="BS22" s="697" t="s">
        <v>125</v>
      </c>
      <c r="BT22" s="689"/>
      <c r="BU22" s="689"/>
      <c r="BV22" s="689"/>
      <c r="BW22" s="689"/>
      <c r="BX22" s="689"/>
      <c r="BY22" s="689"/>
      <c r="BZ22" s="689"/>
      <c r="CA22" s="689"/>
      <c r="CB22" s="698"/>
      <c r="CD22" s="670" t="s">
        <v>278</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2">
      <c r="B23" s="685" t="s">
        <v>279</v>
      </c>
      <c r="C23" s="686"/>
      <c r="D23" s="686"/>
      <c r="E23" s="686"/>
      <c r="F23" s="686"/>
      <c r="G23" s="686"/>
      <c r="H23" s="686"/>
      <c r="I23" s="686"/>
      <c r="J23" s="686"/>
      <c r="K23" s="686"/>
      <c r="L23" s="686"/>
      <c r="M23" s="686"/>
      <c r="N23" s="686"/>
      <c r="O23" s="686"/>
      <c r="P23" s="686"/>
      <c r="Q23" s="687"/>
      <c r="R23" s="688">
        <v>801816</v>
      </c>
      <c r="S23" s="689"/>
      <c r="T23" s="689"/>
      <c r="U23" s="689"/>
      <c r="V23" s="689"/>
      <c r="W23" s="689"/>
      <c r="X23" s="689"/>
      <c r="Y23" s="690"/>
      <c r="Z23" s="691">
        <v>0.7</v>
      </c>
      <c r="AA23" s="691"/>
      <c r="AB23" s="691"/>
      <c r="AC23" s="691"/>
      <c r="AD23" s="692">
        <v>801816</v>
      </c>
      <c r="AE23" s="692"/>
      <c r="AF23" s="692"/>
      <c r="AG23" s="692"/>
      <c r="AH23" s="692"/>
      <c r="AI23" s="692"/>
      <c r="AJ23" s="692"/>
      <c r="AK23" s="692"/>
      <c r="AL23" s="693">
        <v>1.8</v>
      </c>
      <c r="AM23" s="694"/>
      <c r="AN23" s="694"/>
      <c r="AO23" s="695"/>
      <c r="AP23" s="707" t="s">
        <v>280</v>
      </c>
      <c r="AQ23" s="708"/>
      <c r="AR23" s="708"/>
      <c r="AS23" s="708"/>
      <c r="AT23" s="708"/>
      <c r="AU23" s="708"/>
      <c r="AV23" s="708"/>
      <c r="AW23" s="708"/>
      <c r="AX23" s="708"/>
      <c r="AY23" s="708"/>
      <c r="AZ23" s="708"/>
      <c r="BA23" s="708"/>
      <c r="BB23" s="708"/>
      <c r="BC23" s="708"/>
      <c r="BD23" s="708"/>
      <c r="BE23" s="708"/>
      <c r="BF23" s="709"/>
      <c r="BG23" s="688">
        <v>1477147</v>
      </c>
      <c r="BH23" s="689"/>
      <c r="BI23" s="689"/>
      <c r="BJ23" s="689"/>
      <c r="BK23" s="689"/>
      <c r="BL23" s="689"/>
      <c r="BM23" s="689"/>
      <c r="BN23" s="690"/>
      <c r="BO23" s="691">
        <v>3.9</v>
      </c>
      <c r="BP23" s="691"/>
      <c r="BQ23" s="691"/>
      <c r="BR23" s="691"/>
      <c r="BS23" s="697" t="s">
        <v>125</v>
      </c>
      <c r="BT23" s="689"/>
      <c r="BU23" s="689"/>
      <c r="BV23" s="689"/>
      <c r="BW23" s="689"/>
      <c r="BX23" s="689"/>
      <c r="BY23" s="689"/>
      <c r="BZ23" s="689"/>
      <c r="CA23" s="689"/>
      <c r="CB23" s="698"/>
      <c r="CD23" s="670" t="s">
        <v>220</v>
      </c>
      <c r="CE23" s="671"/>
      <c r="CF23" s="671"/>
      <c r="CG23" s="671"/>
      <c r="CH23" s="671"/>
      <c r="CI23" s="671"/>
      <c r="CJ23" s="671"/>
      <c r="CK23" s="671"/>
      <c r="CL23" s="671"/>
      <c r="CM23" s="671"/>
      <c r="CN23" s="671"/>
      <c r="CO23" s="671"/>
      <c r="CP23" s="671"/>
      <c r="CQ23" s="672"/>
      <c r="CR23" s="670" t="s">
        <v>281</v>
      </c>
      <c r="CS23" s="671"/>
      <c r="CT23" s="671"/>
      <c r="CU23" s="671"/>
      <c r="CV23" s="671"/>
      <c r="CW23" s="671"/>
      <c r="CX23" s="671"/>
      <c r="CY23" s="672"/>
      <c r="CZ23" s="670" t="s">
        <v>282</v>
      </c>
      <c r="DA23" s="671"/>
      <c r="DB23" s="671"/>
      <c r="DC23" s="672"/>
      <c r="DD23" s="670" t="s">
        <v>283</v>
      </c>
      <c r="DE23" s="671"/>
      <c r="DF23" s="671"/>
      <c r="DG23" s="671"/>
      <c r="DH23" s="671"/>
      <c r="DI23" s="671"/>
      <c r="DJ23" s="671"/>
      <c r="DK23" s="672"/>
      <c r="DL23" s="719" t="s">
        <v>284</v>
      </c>
      <c r="DM23" s="720"/>
      <c r="DN23" s="720"/>
      <c r="DO23" s="720"/>
      <c r="DP23" s="720"/>
      <c r="DQ23" s="720"/>
      <c r="DR23" s="720"/>
      <c r="DS23" s="720"/>
      <c r="DT23" s="720"/>
      <c r="DU23" s="720"/>
      <c r="DV23" s="721"/>
      <c r="DW23" s="670" t="s">
        <v>285</v>
      </c>
      <c r="DX23" s="671"/>
      <c r="DY23" s="671"/>
      <c r="DZ23" s="671"/>
      <c r="EA23" s="671"/>
      <c r="EB23" s="671"/>
      <c r="EC23" s="672"/>
    </row>
    <row r="24" spans="2:133" ht="11.25" customHeight="1" x14ac:dyDescent="0.2">
      <c r="B24" s="685" t="s">
        <v>286</v>
      </c>
      <c r="C24" s="686"/>
      <c r="D24" s="686"/>
      <c r="E24" s="686"/>
      <c r="F24" s="686"/>
      <c r="G24" s="686"/>
      <c r="H24" s="686"/>
      <c r="I24" s="686"/>
      <c r="J24" s="686"/>
      <c r="K24" s="686"/>
      <c r="L24" s="686"/>
      <c r="M24" s="686"/>
      <c r="N24" s="686"/>
      <c r="O24" s="686"/>
      <c r="P24" s="686"/>
      <c r="Q24" s="687"/>
      <c r="R24" s="688">
        <v>563361</v>
      </c>
      <c r="S24" s="689"/>
      <c r="T24" s="689"/>
      <c r="U24" s="689"/>
      <c r="V24" s="689"/>
      <c r="W24" s="689"/>
      <c r="X24" s="689"/>
      <c r="Y24" s="690"/>
      <c r="Z24" s="691">
        <v>0.5</v>
      </c>
      <c r="AA24" s="691"/>
      <c r="AB24" s="691"/>
      <c r="AC24" s="691"/>
      <c r="AD24" s="692" t="s">
        <v>125</v>
      </c>
      <c r="AE24" s="692"/>
      <c r="AF24" s="692"/>
      <c r="AG24" s="692"/>
      <c r="AH24" s="692"/>
      <c r="AI24" s="692"/>
      <c r="AJ24" s="692"/>
      <c r="AK24" s="692"/>
      <c r="AL24" s="693" t="s">
        <v>125</v>
      </c>
      <c r="AM24" s="694"/>
      <c r="AN24" s="694"/>
      <c r="AO24" s="695"/>
      <c r="AP24" s="707" t="s">
        <v>287</v>
      </c>
      <c r="AQ24" s="708"/>
      <c r="AR24" s="708"/>
      <c r="AS24" s="708"/>
      <c r="AT24" s="708"/>
      <c r="AU24" s="708"/>
      <c r="AV24" s="708"/>
      <c r="AW24" s="708"/>
      <c r="AX24" s="708"/>
      <c r="AY24" s="708"/>
      <c r="AZ24" s="708"/>
      <c r="BA24" s="708"/>
      <c r="BB24" s="708"/>
      <c r="BC24" s="708"/>
      <c r="BD24" s="708"/>
      <c r="BE24" s="708"/>
      <c r="BF24" s="709"/>
      <c r="BG24" s="688" t="s">
        <v>125</v>
      </c>
      <c r="BH24" s="689"/>
      <c r="BI24" s="689"/>
      <c r="BJ24" s="689"/>
      <c r="BK24" s="689"/>
      <c r="BL24" s="689"/>
      <c r="BM24" s="689"/>
      <c r="BN24" s="690"/>
      <c r="BO24" s="691" t="s">
        <v>125</v>
      </c>
      <c r="BP24" s="691"/>
      <c r="BQ24" s="691"/>
      <c r="BR24" s="691"/>
      <c r="BS24" s="697" t="s">
        <v>125</v>
      </c>
      <c r="BT24" s="689"/>
      <c r="BU24" s="689"/>
      <c r="BV24" s="689"/>
      <c r="BW24" s="689"/>
      <c r="BX24" s="689"/>
      <c r="BY24" s="689"/>
      <c r="BZ24" s="689"/>
      <c r="CA24" s="689"/>
      <c r="CB24" s="698"/>
      <c r="CD24" s="699" t="s">
        <v>288</v>
      </c>
      <c r="CE24" s="700"/>
      <c r="CF24" s="700"/>
      <c r="CG24" s="700"/>
      <c r="CH24" s="700"/>
      <c r="CI24" s="700"/>
      <c r="CJ24" s="700"/>
      <c r="CK24" s="700"/>
      <c r="CL24" s="700"/>
      <c r="CM24" s="700"/>
      <c r="CN24" s="700"/>
      <c r="CO24" s="700"/>
      <c r="CP24" s="700"/>
      <c r="CQ24" s="701"/>
      <c r="CR24" s="677">
        <v>42290802</v>
      </c>
      <c r="CS24" s="678"/>
      <c r="CT24" s="678"/>
      <c r="CU24" s="678"/>
      <c r="CV24" s="678"/>
      <c r="CW24" s="678"/>
      <c r="CX24" s="678"/>
      <c r="CY24" s="679"/>
      <c r="CZ24" s="682">
        <v>39.1</v>
      </c>
      <c r="DA24" s="683"/>
      <c r="DB24" s="683"/>
      <c r="DC24" s="702"/>
      <c r="DD24" s="727">
        <v>25486908</v>
      </c>
      <c r="DE24" s="678"/>
      <c r="DF24" s="678"/>
      <c r="DG24" s="678"/>
      <c r="DH24" s="678"/>
      <c r="DI24" s="678"/>
      <c r="DJ24" s="678"/>
      <c r="DK24" s="679"/>
      <c r="DL24" s="727">
        <v>25469557</v>
      </c>
      <c r="DM24" s="678"/>
      <c r="DN24" s="678"/>
      <c r="DO24" s="678"/>
      <c r="DP24" s="678"/>
      <c r="DQ24" s="678"/>
      <c r="DR24" s="678"/>
      <c r="DS24" s="678"/>
      <c r="DT24" s="678"/>
      <c r="DU24" s="678"/>
      <c r="DV24" s="679"/>
      <c r="DW24" s="682">
        <v>54.3</v>
      </c>
      <c r="DX24" s="683"/>
      <c r="DY24" s="683"/>
      <c r="DZ24" s="683"/>
      <c r="EA24" s="683"/>
      <c r="EB24" s="683"/>
      <c r="EC24" s="684"/>
    </row>
    <row r="25" spans="2:133" ht="11.25" customHeight="1" x14ac:dyDescent="0.2">
      <c r="B25" s="685" t="s">
        <v>289</v>
      </c>
      <c r="C25" s="686"/>
      <c r="D25" s="686"/>
      <c r="E25" s="686"/>
      <c r="F25" s="686"/>
      <c r="G25" s="686"/>
      <c r="H25" s="686"/>
      <c r="I25" s="686"/>
      <c r="J25" s="686"/>
      <c r="K25" s="686"/>
      <c r="L25" s="686"/>
      <c r="M25" s="686"/>
      <c r="N25" s="686"/>
      <c r="O25" s="686"/>
      <c r="P25" s="686"/>
      <c r="Q25" s="687"/>
      <c r="R25" s="688">
        <v>167</v>
      </c>
      <c r="S25" s="689"/>
      <c r="T25" s="689"/>
      <c r="U25" s="689"/>
      <c r="V25" s="689"/>
      <c r="W25" s="689"/>
      <c r="X25" s="689"/>
      <c r="Y25" s="690"/>
      <c r="Z25" s="691">
        <v>0</v>
      </c>
      <c r="AA25" s="691"/>
      <c r="AB25" s="691"/>
      <c r="AC25" s="691"/>
      <c r="AD25" s="692" t="s">
        <v>125</v>
      </c>
      <c r="AE25" s="692"/>
      <c r="AF25" s="692"/>
      <c r="AG25" s="692"/>
      <c r="AH25" s="692"/>
      <c r="AI25" s="692"/>
      <c r="AJ25" s="692"/>
      <c r="AK25" s="692"/>
      <c r="AL25" s="693" t="s">
        <v>125</v>
      </c>
      <c r="AM25" s="694"/>
      <c r="AN25" s="694"/>
      <c r="AO25" s="695"/>
      <c r="AP25" s="707" t="s">
        <v>290</v>
      </c>
      <c r="AQ25" s="708"/>
      <c r="AR25" s="708"/>
      <c r="AS25" s="708"/>
      <c r="AT25" s="708"/>
      <c r="AU25" s="708"/>
      <c r="AV25" s="708"/>
      <c r="AW25" s="708"/>
      <c r="AX25" s="708"/>
      <c r="AY25" s="708"/>
      <c r="AZ25" s="708"/>
      <c r="BA25" s="708"/>
      <c r="BB25" s="708"/>
      <c r="BC25" s="708"/>
      <c r="BD25" s="708"/>
      <c r="BE25" s="708"/>
      <c r="BF25" s="709"/>
      <c r="BG25" s="688" t="s">
        <v>125</v>
      </c>
      <c r="BH25" s="689"/>
      <c r="BI25" s="689"/>
      <c r="BJ25" s="689"/>
      <c r="BK25" s="689"/>
      <c r="BL25" s="689"/>
      <c r="BM25" s="689"/>
      <c r="BN25" s="690"/>
      <c r="BO25" s="691" t="s">
        <v>125</v>
      </c>
      <c r="BP25" s="691"/>
      <c r="BQ25" s="691"/>
      <c r="BR25" s="691"/>
      <c r="BS25" s="697" t="s">
        <v>125</v>
      </c>
      <c r="BT25" s="689"/>
      <c r="BU25" s="689"/>
      <c r="BV25" s="689"/>
      <c r="BW25" s="689"/>
      <c r="BX25" s="689"/>
      <c r="BY25" s="689"/>
      <c r="BZ25" s="689"/>
      <c r="CA25" s="689"/>
      <c r="CB25" s="698"/>
      <c r="CD25" s="703" t="s">
        <v>291</v>
      </c>
      <c r="CE25" s="704"/>
      <c r="CF25" s="704"/>
      <c r="CG25" s="704"/>
      <c r="CH25" s="704"/>
      <c r="CI25" s="704"/>
      <c r="CJ25" s="704"/>
      <c r="CK25" s="704"/>
      <c r="CL25" s="704"/>
      <c r="CM25" s="704"/>
      <c r="CN25" s="704"/>
      <c r="CO25" s="704"/>
      <c r="CP25" s="704"/>
      <c r="CQ25" s="705"/>
      <c r="CR25" s="688">
        <v>13214099</v>
      </c>
      <c r="CS25" s="724"/>
      <c r="CT25" s="724"/>
      <c r="CU25" s="724"/>
      <c r="CV25" s="724"/>
      <c r="CW25" s="724"/>
      <c r="CX25" s="724"/>
      <c r="CY25" s="725"/>
      <c r="CZ25" s="693">
        <v>12.2</v>
      </c>
      <c r="DA25" s="722"/>
      <c r="DB25" s="722"/>
      <c r="DC25" s="726"/>
      <c r="DD25" s="697">
        <v>12383648</v>
      </c>
      <c r="DE25" s="724"/>
      <c r="DF25" s="724"/>
      <c r="DG25" s="724"/>
      <c r="DH25" s="724"/>
      <c r="DI25" s="724"/>
      <c r="DJ25" s="724"/>
      <c r="DK25" s="725"/>
      <c r="DL25" s="697">
        <v>12367952</v>
      </c>
      <c r="DM25" s="724"/>
      <c r="DN25" s="724"/>
      <c r="DO25" s="724"/>
      <c r="DP25" s="724"/>
      <c r="DQ25" s="724"/>
      <c r="DR25" s="724"/>
      <c r="DS25" s="724"/>
      <c r="DT25" s="724"/>
      <c r="DU25" s="724"/>
      <c r="DV25" s="725"/>
      <c r="DW25" s="693">
        <v>26.4</v>
      </c>
      <c r="DX25" s="722"/>
      <c r="DY25" s="722"/>
      <c r="DZ25" s="722"/>
      <c r="EA25" s="722"/>
      <c r="EB25" s="722"/>
      <c r="EC25" s="723"/>
    </row>
    <row r="26" spans="2:133" ht="11.25" customHeight="1" x14ac:dyDescent="0.2">
      <c r="B26" s="685" t="s">
        <v>292</v>
      </c>
      <c r="C26" s="686"/>
      <c r="D26" s="686"/>
      <c r="E26" s="686"/>
      <c r="F26" s="686"/>
      <c r="G26" s="686"/>
      <c r="H26" s="686"/>
      <c r="I26" s="686"/>
      <c r="J26" s="686"/>
      <c r="K26" s="686"/>
      <c r="L26" s="686"/>
      <c r="M26" s="686"/>
      <c r="N26" s="686"/>
      <c r="O26" s="686"/>
      <c r="P26" s="686"/>
      <c r="Q26" s="687"/>
      <c r="R26" s="688">
        <v>46678838</v>
      </c>
      <c r="S26" s="689"/>
      <c r="T26" s="689"/>
      <c r="U26" s="689"/>
      <c r="V26" s="689"/>
      <c r="W26" s="689"/>
      <c r="X26" s="689"/>
      <c r="Y26" s="690"/>
      <c r="Z26" s="691">
        <v>41.9</v>
      </c>
      <c r="AA26" s="691"/>
      <c r="AB26" s="691"/>
      <c r="AC26" s="691"/>
      <c r="AD26" s="692">
        <v>44638163</v>
      </c>
      <c r="AE26" s="692"/>
      <c r="AF26" s="692"/>
      <c r="AG26" s="692"/>
      <c r="AH26" s="692"/>
      <c r="AI26" s="692"/>
      <c r="AJ26" s="692"/>
      <c r="AK26" s="692"/>
      <c r="AL26" s="693">
        <v>99.6</v>
      </c>
      <c r="AM26" s="694"/>
      <c r="AN26" s="694"/>
      <c r="AO26" s="695"/>
      <c r="AP26" s="707" t="s">
        <v>293</v>
      </c>
      <c r="AQ26" s="737"/>
      <c r="AR26" s="737"/>
      <c r="AS26" s="737"/>
      <c r="AT26" s="737"/>
      <c r="AU26" s="737"/>
      <c r="AV26" s="737"/>
      <c r="AW26" s="737"/>
      <c r="AX26" s="737"/>
      <c r="AY26" s="737"/>
      <c r="AZ26" s="737"/>
      <c r="BA26" s="737"/>
      <c r="BB26" s="737"/>
      <c r="BC26" s="737"/>
      <c r="BD26" s="737"/>
      <c r="BE26" s="737"/>
      <c r="BF26" s="709"/>
      <c r="BG26" s="688" t="s">
        <v>125</v>
      </c>
      <c r="BH26" s="689"/>
      <c r="BI26" s="689"/>
      <c r="BJ26" s="689"/>
      <c r="BK26" s="689"/>
      <c r="BL26" s="689"/>
      <c r="BM26" s="689"/>
      <c r="BN26" s="690"/>
      <c r="BO26" s="691" t="s">
        <v>125</v>
      </c>
      <c r="BP26" s="691"/>
      <c r="BQ26" s="691"/>
      <c r="BR26" s="691"/>
      <c r="BS26" s="697" t="s">
        <v>125</v>
      </c>
      <c r="BT26" s="689"/>
      <c r="BU26" s="689"/>
      <c r="BV26" s="689"/>
      <c r="BW26" s="689"/>
      <c r="BX26" s="689"/>
      <c r="BY26" s="689"/>
      <c r="BZ26" s="689"/>
      <c r="CA26" s="689"/>
      <c r="CB26" s="698"/>
      <c r="CD26" s="703" t="s">
        <v>294</v>
      </c>
      <c r="CE26" s="704"/>
      <c r="CF26" s="704"/>
      <c r="CG26" s="704"/>
      <c r="CH26" s="704"/>
      <c r="CI26" s="704"/>
      <c r="CJ26" s="704"/>
      <c r="CK26" s="704"/>
      <c r="CL26" s="704"/>
      <c r="CM26" s="704"/>
      <c r="CN26" s="704"/>
      <c r="CO26" s="704"/>
      <c r="CP26" s="704"/>
      <c r="CQ26" s="705"/>
      <c r="CR26" s="688">
        <v>8506836</v>
      </c>
      <c r="CS26" s="689"/>
      <c r="CT26" s="689"/>
      <c r="CU26" s="689"/>
      <c r="CV26" s="689"/>
      <c r="CW26" s="689"/>
      <c r="CX26" s="689"/>
      <c r="CY26" s="690"/>
      <c r="CZ26" s="693">
        <v>7.9</v>
      </c>
      <c r="DA26" s="722"/>
      <c r="DB26" s="722"/>
      <c r="DC26" s="726"/>
      <c r="DD26" s="697">
        <v>7878098</v>
      </c>
      <c r="DE26" s="689"/>
      <c r="DF26" s="689"/>
      <c r="DG26" s="689"/>
      <c r="DH26" s="689"/>
      <c r="DI26" s="689"/>
      <c r="DJ26" s="689"/>
      <c r="DK26" s="690"/>
      <c r="DL26" s="697" t="s">
        <v>125</v>
      </c>
      <c r="DM26" s="689"/>
      <c r="DN26" s="689"/>
      <c r="DO26" s="689"/>
      <c r="DP26" s="689"/>
      <c r="DQ26" s="689"/>
      <c r="DR26" s="689"/>
      <c r="DS26" s="689"/>
      <c r="DT26" s="689"/>
      <c r="DU26" s="689"/>
      <c r="DV26" s="690"/>
      <c r="DW26" s="693" t="s">
        <v>125</v>
      </c>
      <c r="DX26" s="722"/>
      <c r="DY26" s="722"/>
      <c r="DZ26" s="722"/>
      <c r="EA26" s="722"/>
      <c r="EB26" s="722"/>
      <c r="EC26" s="723"/>
    </row>
    <row r="27" spans="2:133" ht="11.25" customHeight="1" x14ac:dyDescent="0.2">
      <c r="B27" s="685" t="s">
        <v>295</v>
      </c>
      <c r="C27" s="686"/>
      <c r="D27" s="686"/>
      <c r="E27" s="686"/>
      <c r="F27" s="686"/>
      <c r="G27" s="686"/>
      <c r="H27" s="686"/>
      <c r="I27" s="686"/>
      <c r="J27" s="686"/>
      <c r="K27" s="686"/>
      <c r="L27" s="686"/>
      <c r="M27" s="686"/>
      <c r="N27" s="686"/>
      <c r="O27" s="686"/>
      <c r="P27" s="686"/>
      <c r="Q27" s="687"/>
      <c r="R27" s="688">
        <v>48271</v>
      </c>
      <c r="S27" s="689"/>
      <c r="T27" s="689"/>
      <c r="U27" s="689"/>
      <c r="V27" s="689"/>
      <c r="W27" s="689"/>
      <c r="X27" s="689"/>
      <c r="Y27" s="690"/>
      <c r="Z27" s="691">
        <v>0</v>
      </c>
      <c r="AA27" s="691"/>
      <c r="AB27" s="691"/>
      <c r="AC27" s="691"/>
      <c r="AD27" s="692">
        <v>48271</v>
      </c>
      <c r="AE27" s="692"/>
      <c r="AF27" s="692"/>
      <c r="AG27" s="692"/>
      <c r="AH27" s="692"/>
      <c r="AI27" s="692"/>
      <c r="AJ27" s="692"/>
      <c r="AK27" s="692"/>
      <c r="AL27" s="693">
        <v>0.1</v>
      </c>
      <c r="AM27" s="694"/>
      <c r="AN27" s="694"/>
      <c r="AO27" s="695"/>
      <c r="AP27" s="685" t="s">
        <v>296</v>
      </c>
      <c r="AQ27" s="686"/>
      <c r="AR27" s="686"/>
      <c r="AS27" s="686"/>
      <c r="AT27" s="686"/>
      <c r="AU27" s="686"/>
      <c r="AV27" s="686"/>
      <c r="AW27" s="686"/>
      <c r="AX27" s="686"/>
      <c r="AY27" s="686"/>
      <c r="AZ27" s="686"/>
      <c r="BA27" s="686"/>
      <c r="BB27" s="686"/>
      <c r="BC27" s="686"/>
      <c r="BD27" s="686"/>
      <c r="BE27" s="686"/>
      <c r="BF27" s="687"/>
      <c r="BG27" s="688">
        <v>38040721</v>
      </c>
      <c r="BH27" s="689"/>
      <c r="BI27" s="689"/>
      <c r="BJ27" s="689"/>
      <c r="BK27" s="689"/>
      <c r="BL27" s="689"/>
      <c r="BM27" s="689"/>
      <c r="BN27" s="690"/>
      <c r="BO27" s="691">
        <v>100</v>
      </c>
      <c r="BP27" s="691"/>
      <c r="BQ27" s="691"/>
      <c r="BR27" s="691"/>
      <c r="BS27" s="697">
        <v>665513</v>
      </c>
      <c r="BT27" s="689"/>
      <c r="BU27" s="689"/>
      <c r="BV27" s="689"/>
      <c r="BW27" s="689"/>
      <c r="BX27" s="689"/>
      <c r="BY27" s="689"/>
      <c r="BZ27" s="689"/>
      <c r="CA27" s="689"/>
      <c r="CB27" s="698"/>
      <c r="CD27" s="703" t="s">
        <v>297</v>
      </c>
      <c r="CE27" s="704"/>
      <c r="CF27" s="704"/>
      <c r="CG27" s="704"/>
      <c r="CH27" s="704"/>
      <c r="CI27" s="704"/>
      <c r="CJ27" s="704"/>
      <c r="CK27" s="704"/>
      <c r="CL27" s="704"/>
      <c r="CM27" s="704"/>
      <c r="CN27" s="704"/>
      <c r="CO27" s="704"/>
      <c r="CP27" s="704"/>
      <c r="CQ27" s="705"/>
      <c r="CR27" s="688">
        <v>21600311</v>
      </c>
      <c r="CS27" s="724"/>
      <c r="CT27" s="724"/>
      <c r="CU27" s="724"/>
      <c r="CV27" s="724"/>
      <c r="CW27" s="724"/>
      <c r="CX27" s="724"/>
      <c r="CY27" s="725"/>
      <c r="CZ27" s="693">
        <v>19.899999999999999</v>
      </c>
      <c r="DA27" s="722"/>
      <c r="DB27" s="722"/>
      <c r="DC27" s="726"/>
      <c r="DD27" s="697">
        <v>5855328</v>
      </c>
      <c r="DE27" s="724"/>
      <c r="DF27" s="724"/>
      <c r="DG27" s="724"/>
      <c r="DH27" s="724"/>
      <c r="DI27" s="724"/>
      <c r="DJ27" s="724"/>
      <c r="DK27" s="725"/>
      <c r="DL27" s="697">
        <v>5854957</v>
      </c>
      <c r="DM27" s="724"/>
      <c r="DN27" s="724"/>
      <c r="DO27" s="724"/>
      <c r="DP27" s="724"/>
      <c r="DQ27" s="724"/>
      <c r="DR27" s="724"/>
      <c r="DS27" s="724"/>
      <c r="DT27" s="724"/>
      <c r="DU27" s="724"/>
      <c r="DV27" s="725"/>
      <c r="DW27" s="693">
        <v>12.5</v>
      </c>
      <c r="DX27" s="722"/>
      <c r="DY27" s="722"/>
      <c r="DZ27" s="722"/>
      <c r="EA27" s="722"/>
      <c r="EB27" s="722"/>
      <c r="EC27" s="723"/>
    </row>
    <row r="28" spans="2:133" ht="11.25" customHeight="1" x14ac:dyDescent="0.2">
      <c r="B28" s="685" t="s">
        <v>298</v>
      </c>
      <c r="C28" s="686"/>
      <c r="D28" s="686"/>
      <c r="E28" s="686"/>
      <c r="F28" s="686"/>
      <c r="G28" s="686"/>
      <c r="H28" s="686"/>
      <c r="I28" s="686"/>
      <c r="J28" s="686"/>
      <c r="K28" s="686"/>
      <c r="L28" s="686"/>
      <c r="M28" s="686"/>
      <c r="N28" s="686"/>
      <c r="O28" s="686"/>
      <c r="P28" s="686"/>
      <c r="Q28" s="687"/>
      <c r="R28" s="688">
        <v>981735</v>
      </c>
      <c r="S28" s="689"/>
      <c r="T28" s="689"/>
      <c r="U28" s="689"/>
      <c r="V28" s="689"/>
      <c r="W28" s="689"/>
      <c r="X28" s="689"/>
      <c r="Y28" s="690"/>
      <c r="Z28" s="691">
        <v>0.9</v>
      </c>
      <c r="AA28" s="691"/>
      <c r="AB28" s="691"/>
      <c r="AC28" s="691"/>
      <c r="AD28" s="692" t="s">
        <v>125</v>
      </c>
      <c r="AE28" s="692"/>
      <c r="AF28" s="692"/>
      <c r="AG28" s="692"/>
      <c r="AH28" s="692"/>
      <c r="AI28" s="692"/>
      <c r="AJ28" s="692"/>
      <c r="AK28" s="692"/>
      <c r="AL28" s="693" t="s">
        <v>125</v>
      </c>
      <c r="AM28" s="694"/>
      <c r="AN28" s="694"/>
      <c r="AO28" s="695"/>
      <c r="AP28" s="685"/>
      <c r="AQ28" s="686"/>
      <c r="AR28" s="686"/>
      <c r="AS28" s="686"/>
      <c r="AT28" s="686"/>
      <c r="AU28" s="686"/>
      <c r="AV28" s="686"/>
      <c r="AW28" s="686"/>
      <c r="AX28" s="686"/>
      <c r="AY28" s="686"/>
      <c r="AZ28" s="686"/>
      <c r="BA28" s="686"/>
      <c r="BB28" s="686"/>
      <c r="BC28" s="686"/>
      <c r="BD28" s="686"/>
      <c r="BE28" s="686"/>
      <c r="BF28" s="687"/>
      <c r="BG28" s="688"/>
      <c r="BH28" s="689"/>
      <c r="BI28" s="689"/>
      <c r="BJ28" s="689"/>
      <c r="BK28" s="689"/>
      <c r="BL28" s="689"/>
      <c r="BM28" s="689"/>
      <c r="BN28" s="690"/>
      <c r="BO28" s="691"/>
      <c r="BP28" s="691"/>
      <c r="BQ28" s="691"/>
      <c r="BR28" s="691"/>
      <c r="BS28" s="697"/>
      <c r="BT28" s="689"/>
      <c r="BU28" s="689"/>
      <c r="BV28" s="689"/>
      <c r="BW28" s="689"/>
      <c r="BX28" s="689"/>
      <c r="BY28" s="689"/>
      <c r="BZ28" s="689"/>
      <c r="CA28" s="689"/>
      <c r="CB28" s="698"/>
      <c r="CD28" s="703" t="s">
        <v>299</v>
      </c>
      <c r="CE28" s="704"/>
      <c r="CF28" s="704"/>
      <c r="CG28" s="704"/>
      <c r="CH28" s="704"/>
      <c r="CI28" s="704"/>
      <c r="CJ28" s="704"/>
      <c r="CK28" s="704"/>
      <c r="CL28" s="704"/>
      <c r="CM28" s="704"/>
      <c r="CN28" s="704"/>
      <c r="CO28" s="704"/>
      <c r="CP28" s="704"/>
      <c r="CQ28" s="705"/>
      <c r="CR28" s="688">
        <v>7476392</v>
      </c>
      <c r="CS28" s="689"/>
      <c r="CT28" s="689"/>
      <c r="CU28" s="689"/>
      <c r="CV28" s="689"/>
      <c r="CW28" s="689"/>
      <c r="CX28" s="689"/>
      <c r="CY28" s="690"/>
      <c r="CZ28" s="693">
        <v>6.9</v>
      </c>
      <c r="DA28" s="722"/>
      <c r="DB28" s="722"/>
      <c r="DC28" s="726"/>
      <c r="DD28" s="697">
        <v>7247932</v>
      </c>
      <c r="DE28" s="689"/>
      <c r="DF28" s="689"/>
      <c r="DG28" s="689"/>
      <c r="DH28" s="689"/>
      <c r="DI28" s="689"/>
      <c r="DJ28" s="689"/>
      <c r="DK28" s="690"/>
      <c r="DL28" s="697">
        <v>7246648</v>
      </c>
      <c r="DM28" s="689"/>
      <c r="DN28" s="689"/>
      <c r="DO28" s="689"/>
      <c r="DP28" s="689"/>
      <c r="DQ28" s="689"/>
      <c r="DR28" s="689"/>
      <c r="DS28" s="689"/>
      <c r="DT28" s="689"/>
      <c r="DU28" s="689"/>
      <c r="DV28" s="690"/>
      <c r="DW28" s="693">
        <v>15.5</v>
      </c>
      <c r="DX28" s="722"/>
      <c r="DY28" s="722"/>
      <c r="DZ28" s="722"/>
      <c r="EA28" s="722"/>
      <c r="EB28" s="722"/>
      <c r="EC28" s="723"/>
    </row>
    <row r="29" spans="2:133" ht="11.25" customHeight="1" x14ac:dyDescent="0.2">
      <c r="B29" s="685" t="s">
        <v>300</v>
      </c>
      <c r="C29" s="686"/>
      <c r="D29" s="686"/>
      <c r="E29" s="686"/>
      <c r="F29" s="686"/>
      <c r="G29" s="686"/>
      <c r="H29" s="686"/>
      <c r="I29" s="686"/>
      <c r="J29" s="686"/>
      <c r="K29" s="686"/>
      <c r="L29" s="686"/>
      <c r="M29" s="686"/>
      <c r="N29" s="686"/>
      <c r="O29" s="686"/>
      <c r="P29" s="686"/>
      <c r="Q29" s="687"/>
      <c r="R29" s="688">
        <v>1091431</v>
      </c>
      <c r="S29" s="689"/>
      <c r="T29" s="689"/>
      <c r="U29" s="689"/>
      <c r="V29" s="689"/>
      <c r="W29" s="689"/>
      <c r="X29" s="689"/>
      <c r="Y29" s="690"/>
      <c r="Z29" s="691">
        <v>1</v>
      </c>
      <c r="AA29" s="691"/>
      <c r="AB29" s="691"/>
      <c r="AC29" s="691"/>
      <c r="AD29" s="692">
        <v>94261</v>
      </c>
      <c r="AE29" s="692"/>
      <c r="AF29" s="692"/>
      <c r="AG29" s="692"/>
      <c r="AH29" s="692"/>
      <c r="AI29" s="692"/>
      <c r="AJ29" s="692"/>
      <c r="AK29" s="692"/>
      <c r="AL29" s="693">
        <v>0.2</v>
      </c>
      <c r="AM29" s="694"/>
      <c r="AN29" s="694"/>
      <c r="AO29" s="695"/>
      <c r="AP29" s="738"/>
      <c r="AQ29" s="739"/>
      <c r="AR29" s="739"/>
      <c r="AS29" s="739"/>
      <c r="AT29" s="739"/>
      <c r="AU29" s="739"/>
      <c r="AV29" s="739"/>
      <c r="AW29" s="739"/>
      <c r="AX29" s="739"/>
      <c r="AY29" s="739"/>
      <c r="AZ29" s="739"/>
      <c r="BA29" s="739"/>
      <c r="BB29" s="739"/>
      <c r="BC29" s="739"/>
      <c r="BD29" s="739"/>
      <c r="BE29" s="739"/>
      <c r="BF29" s="740"/>
      <c r="BG29" s="688"/>
      <c r="BH29" s="689"/>
      <c r="BI29" s="689"/>
      <c r="BJ29" s="689"/>
      <c r="BK29" s="689"/>
      <c r="BL29" s="689"/>
      <c r="BM29" s="689"/>
      <c r="BN29" s="690"/>
      <c r="BO29" s="691"/>
      <c r="BP29" s="691"/>
      <c r="BQ29" s="691"/>
      <c r="BR29" s="691"/>
      <c r="BS29" s="692"/>
      <c r="BT29" s="692"/>
      <c r="BU29" s="692"/>
      <c r="BV29" s="692"/>
      <c r="BW29" s="692"/>
      <c r="BX29" s="692"/>
      <c r="BY29" s="692"/>
      <c r="BZ29" s="692"/>
      <c r="CA29" s="692"/>
      <c r="CB29" s="696"/>
      <c r="CD29" s="728" t="s">
        <v>301</v>
      </c>
      <c r="CE29" s="729"/>
      <c r="CF29" s="703" t="s">
        <v>302</v>
      </c>
      <c r="CG29" s="704"/>
      <c r="CH29" s="704"/>
      <c r="CI29" s="704"/>
      <c r="CJ29" s="704"/>
      <c r="CK29" s="704"/>
      <c r="CL29" s="704"/>
      <c r="CM29" s="704"/>
      <c r="CN29" s="704"/>
      <c r="CO29" s="704"/>
      <c r="CP29" s="704"/>
      <c r="CQ29" s="705"/>
      <c r="CR29" s="688">
        <v>7476392</v>
      </c>
      <c r="CS29" s="724"/>
      <c r="CT29" s="724"/>
      <c r="CU29" s="724"/>
      <c r="CV29" s="724"/>
      <c r="CW29" s="724"/>
      <c r="CX29" s="724"/>
      <c r="CY29" s="725"/>
      <c r="CZ29" s="693">
        <v>6.9</v>
      </c>
      <c r="DA29" s="722"/>
      <c r="DB29" s="722"/>
      <c r="DC29" s="726"/>
      <c r="DD29" s="697">
        <v>7247932</v>
      </c>
      <c r="DE29" s="724"/>
      <c r="DF29" s="724"/>
      <c r="DG29" s="724"/>
      <c r="DH29" s="724"/>
      <c r="DI29" s="724"/>
      <c r="DJ29" s="724"/>
      <c r="DK29" s="725"/>
      <c r="DL29" s="697">
        <v>7246648</v>
      </c>
      <c r="DM29" s="724"/>
      <c r="DN29" s="724"/>
      <c r="DO29" s="724"/>
      <c r="DP29" s="724"/>
      <c r="DQ29" s="724"/>
      <c r="DR29" s="724"/>
      <c r="DS29" s="724"/>
      <c r="DT29" s="724"/>
      <c r="DU29" s="724"/>
      <c r="DV29" s="725"/>
      <c r="DW29" s="693">
        <v>15.5</v>
      </c>
      <c r="DX29" s="722"/>
      <c r="DY29" s="722"/>
      <c r="DZ29" s="722"/>
      <c r="EA29" s="722"/>
      <c r="EB29" s="722"/>
      <c r="EC29" s="723"/>
    </row>
    <row r="30" spans="2:133" ht="11.25" customHeight="1" x14ac:dyDescent="0.2">
      <c r="B30" s="685" t="s">
        <v>303</v>
      </c>
      <c r="C30" s="686"/>
      <c r="D30" s="686"/>
      <c r="E30" s="686"/>
      <c r="F30" s="686"/>
      <c r="G30" s="686"/>
      <c r="H30" s="686"/>
      <c r="I30" s="686"/>
      <c r="J30" s="686"/>
      <c r="K30" s="686"/>
      <c r="L30" s="686"/>
      <c r="M30" s="686"/>
      <c r="N30" s="686"/>
      <c r="O30" s="686"/>
      <c r="P30" s="686"/>
      <c r="Q30" s="687"/>
      <c r="R30" s="688">
        <v>806392</v>
      </c>
      <c r="S30" s="689"/>
      <c r="T30" s="689"/>
      <c r="U30" s="689"/>
      <c r="V30" s="689"/>
      <c r="W30" s="689"/>
      <c r="X30" s="689"/>
      <c r="Y30" s="690"/>
      <c r="Z30" s="691">
        <v>0.7</v>
      </c>
      <c r="AA30" s="691"/>
      <c r="AB30" s="691"/>
      <c r="AC30" s="691"/>
      <c r="AD30" s="692" t="s">
        <v>125</v>
      </c>
      <c r="AE30" s="692"/>
      <c r="AF30" s="692"/>
      <c r="AG30" s="692"/>
      <c r="AH30" s="692"/>
      <c r="AI30" s="692"/>
      <c r="AJ30" s="692"/>
      <c r="AK30" s="692"/>
      <c r="AL30" s="693" t="s">
        <v>125</v>
      </c>
      <c r="AM30" s="694"/>
      <c r="AN30" s="694"/>
      <c r="AO30" s="695"/>
      <c r="AP30" s="667" t="s">
        <v>220</v>
      </c>
      <c r="AQ30" s="668"/>
      <c r="AR30" s="668"/>
      <c r="AS30" s="668"/>
      <c r="AT30" s="668"/>
      <c r="AU30" s="668"/>
      <c r="AV30" s="668"/>
      <c r="AW30" s="668"/>
      <c r="AX30" s="668"/>
      <c r="AY30" s="668"/>
      <c r="AZ30" s="668"/>
      <c r="BA30" s="668"/>
      <c r="BB30" s="668"/>
      <c r="BC30" s="668"/>
      <c r="BD30" s="668"/>
      <c r="BE30" s="668"/>
      <c r="BF30" s="669"/>
      <c r="BG30" s="667" t="s">
        <v>304</v>
      </c>
      <c r="BH30" s="741"/>
      <c r="BI30" s="741"/>
      <c r="BJ30" s="741"/>
      <c r="BK30" s="741"/>
      <c r="BL30" s="741"/>
      <c r="BM30" s="741"/>
      <c r="BN30" s="741"/>
      <c r="BO30" s="741"/>
      <c r="BP30" s="741"/>
      <c r="BQ30" s="742"/>
      <c r="BR30" s="667" t="s">
        <v>305</v>
      </c>
      <c r="BS30" s="741"/>
      <c r="BT30" s="741"/>
      <c r="BU30" s="741"/>
      <c r="BV30" s="741"/>
      <c r="BW30" s="741"/>
      <c r="BX30" s="741"/>
      <c r="BY30" s="741"/>
      <c r="BZ30" s="741"/>
      <c r="CA30" s="741"/>
      <c r="CB30" s="742"/>
      <c r="CD30" s="730"/>
      <c r="CE30" s="731"/>
      <c r="CF30" s="703" t="s">
        <v>306</v>
      </c>
      <c r="CG30" s="704"/>
      <c r="CH30" s="704"/>
      <c r="CI30" s="704"/>
      <c r="CJ30" s="704"/>
      <c r="CK30" s="704"/>
      <c r="CL30" s="704"/>
      <c r="CM30" s="704"/>
      <c r="CN30" s="704"/>
      <c r="CO30" s="704"/>
      <c r="CP30" s="704"/>
      <c r="CQ30" s="705"/>
      <c r="CR30" s="688">
        <v>7065679</v>
      </c>
      <c r="CS30" s="689"/>
      <c r="CT30" s="689"/>
      <c r="CU30" s="689"/>
      <c r="CV30" s="689"/>
      <c r="CW30" s="689"/>
      <c r="CX30" s="689"/>
      <c r="CY30" s="690"/>
      <c r="CZ30" s="693">
        <v>6.5</v>
      </c>
      <c r="DA30" s="722"/>
      <c r="DB30" s="722"/>
      <c r="DC30" s="726"/>
      <c r="DD30" s="697">
        <v>6862112</v>
      </c>
      <c r="DE30" s="689"/>
      <c r="DF30" s="689"/>
      <c r="DG30" s="689"/>
      <c r="DH30" s="689"/>
      <c r="DI30" s="689"/>
      <c r="DJ30" s="689"/>
      <c r="DK30" s="690"/>
      <c r="DL30" s="697">
        <v>6860828</v>
      </c>
      <c r="DM30" s="689"/>
      <c r="DN30" s="689"/>
      <c r="DO30" s="689"/>
      <c r="DP30" s="689"/>
      <c r="DQ30" s="689"/>
      <c r="DR30" s="689"/>
      <c r="DS30" s="689"/>
      <c r="DT30" s="689"/>
      <c r="DU30" s="689"/>
      <c r="DV30" s="690"/>
      <c r="DW30" s="693">
        <v>14.6</v>
      </c>
      <c r="DX30" s="722"/>
      <c r="DY30" s="722"/>
      <c r="DZ30" s="722"/>
      <c r="EA30" s="722"/>
      <c r="EB30" s="722"/>
      <c r="EC30" s="723"/>
    </row>
    <row r="31" spans="2:133" ht="11.25" customHeight="1" x14ac:dyDescent="0.2">
      <c r="B31" s="685" t="s">
        <v>307</v>
      </c>
      <c r="C31" s="686"/>
      <c r="D31" s="686"/>
      <c r="E31" s="686"/>
      <c r="F31" s="686"/>
      <c r="G31" s="686"/>
      <c r="H31" s="686"/>
      <c r="I31" s="686"/>
      <c r="J31" s="686"/>
      <c r="K31" s="686"/>
      <c r="L31" s="686"/>
      <c r="M31" s="686"/>
      <c r="N31" s="686"/>
      <c r="O31" s="686"/>
      <c r="P31" s="686"/>
      <c r="Q31" s="687"/>
      <c r="R31" s="688">
        <v>38786370</v>
      </c>
      <c r="S31" s="689"/>
      <c r="T31" s="689"/>
      <c r="U31" s="689"/>
      <c r="V31" s="689"/>
      <c r="W31" s="689"/>
      <c r="X31" s="689"/>
      <c r="Y31" s="690"/>
      <c r="Z31" s="691">
        <v>34.799999999999997</v>
      </c>
      <c r="AA31" s="691"/>
      <c r="AB31" s="691"/>
      <c r="AC31" s="691"/>
      <c r="AD31" s="692" t="s">
        <v>125</v>
      </c>
      <c r="AE31" s="692"/>
      <c r="AF31" s="692"/>
      <c r="AG31" s="692"/>
      <c r="AH31" s="692"/>
      <c r="AI31" s="692"/>
      <c r="AJ31" s="692"/>
      <c r="AK31" s="692"/>
      <c r="AL31" s="693" t="s">
        <v>125</v>
      </c>
      <c r="AM31" s="694"/>
      <c r="AN31" s="694"/>
      <c r="AO31" s="695"/>
      <c r="AP31" s="745" t="s">
        <v>308</v>
      </c>
      <c r="AQ31" s="746"/>
      <c r="AR31" s="746"/>
      <c r="AS31" s="746"/>
      <c r="AT31" s="751" t="s">
        <v>309</v>
      </c>
      <c r="AU31" s="234"/>
      <c r="AV31" s="234"/>
      <c r="AW31" s="234"/>
      <c r="AX31" s="674" t="s">
        <v>184</v>
      </c>
      <c r="AY31" s="675"/>
      <c r="AZ31" s="675"/>
      <c r="BA31" s="675"/>
      <c r="BB31" s="675"/>
      <c r="BC31" s="675"/>
      <c r="BD31" s="675"/>
      <c r="BE31" s="675"/>
      <c r="BF31" s="676"/>
      <c r="BG31" s="756">
        <v>98.5</v>
      </c>
      <c r="BH31" s="743"/>
      <c r="BI31" s="743"/>
      <c r="BJ31" s="743"/>
      <c r="BK31" s="743"/>
      <c r="BL31" s="743"/>
      <c r="BM31" s="683">
        <v>94.8</v>
      </c>
      <c r="BN31" s="743"/>
      <c r="BO31" s="743"/>
      <c r="BP31" s="743"/>
      <c r="BQ31" s="744"/>
      <c r="BR31" s="756">
        <v>98.7</v>
      </c>
      <c r="BS31" s="743"/>
      <c r="BT31" s="743"/>
      <c r="BU31" s="743"/>
      <c r="BV31" s="743"/>
      <c r="BW31" s="743"/>
      <c r="BX31" s="683">
        <v>94.5</v>
      </c>
      <c r="BY31" s="743"/>
      <c r="BZ31" s="743"/>
      <c r="CA31" s="743"/>
      <c r="CB31" s="744"/>
      <c r="CD31" s="730"/>
      <c r="CE31" s="731"/>
      <c r="CF31" s="703" t="s">
        <v>310</v>
      </c>
      <c r="CG31" s="704"/>
      <c r="CH31" s="704"/>
      <c r="CI31" s="704"/>
      <c r="CJ31" s="704"/>
      <c r="CK31" s="704"/>
      <c r="CL31" s="704"/>
      <c r="CM31" s="704"/>
      <c r="CN31" s="704"/>
      <c r="CO31" s="704"/>
      <c r="CP31" s="704"/>
      <c r="CQ31" s="705"/>
      <c r="CR31" s="688">
        <v>410713</v>
      </c>
      <c r="CS31" s="724"/>
      <c r="CT31" s="724"/>
      <c r="CU31" s="724"/>
      <c r="CV31" s="724"/>
      <c r="CW31" s="724"/>
      <c r="CX31" s="724"/>
      <c r="CY31" s="725"/>
      <c r="CZ31" s="693">
        <v>0.4</v>
      </c>
      <c r="DA31" s="722"/>
      <c r="DB31" s="722"/>
      <c r="DC31" s="726"/>
      <c r="DD31" s="697">
        <v>385820</v>
      </c>
      <c r="DE31" s="724"/>
      <c r="DF31" s="724"/>
      <c r="DG31" s="724"/>
      <c r="DH31" s="724"/>
      <c r="DI31" s="724"/>
      <c r="DJ31" s="724"/>
      <c r="DK31" s="725"/>
      <c r="DL31" s="697">
        <v>385820</v>
      </c>
      <c r="DM31" s="724"/>
      <c r="DN31" s="724"/>
      <c r="DO31" s="724"/>
      <c r="DP31" s="724"/>
      <c r="DQ31" s="724"/>
      <c r="DR31" s="724"/>
      <c r="DS31" s="724"/>
      <c r="DT31" s="724"/>
      <c r="DU31" s="724"/>
      <c r="DV31" s="725"/>
      <c r="DW31" s="693">
        <v>0.8</v>
      </c>
      <c r="DX31" s="722"/>
      <c r="DY31" s="722"/>
      <c r="DZ31" s="722"/>
      <c r="EA31" s="722"/>
      <c r="EB31" s="722"/>
      <c r="EC31" s="723"/>
    </row>
    <row r="32" spans="2:133" ht="11.25" customHeight="1" x14ac:dyDescent="0.2">
      <c r="B32" s="734" t="s">
        <v>311</v>
      </c>
      <c r="C32" s="735"/>
      <c r="D32" s="735"/>
      <c r="E32" s="735"/>
      <c r="F32" s="735"/>
      <c r="G32" s="735"/>
      <c r="H32" s="735"/>
      <c r="I32" s="735"/>
      <c r="J32" s="735"/>
      <c r="K32" s="735"/>
      <c r="L32" s="735"/>
      <c r="M32" s="735"/>
      <c r="N32" s="735"/>
      <c r="O32" s="735"/>
      <c r="P32" s="735"/>
      <c r="Q32" s="736"/>
      <c r="R32" s="688" t="s">
        <v>125</v>
      </c>
      <c r="S32" s="689"/>
      <c r="T32" s="689"/>
      <c r="U32" s="689"/>
      <c r="V32" s="689"/>
      <c r="W32" s="689"/>
      <c r="X32" s="689"/>
      <c r="Y32" s="690"/>
      <c r="Z32" s="691" t="s">
        <v>125</v>
      </c>
      <c r="AA32" s="691"/>
      <c r="AB32" s="691"/>
      <c r="AC32" s="691"/>
      <c r="AD32" s="692" t="s">
        <v>125</v>
      </c>
      <c r="AE32" s="692"/>
      <c r="AF32" s="692"/>
      <c r="AG32" s="692"/>
      <c r="AH32" s="692"/>
      <c r="AI32" s="692"/>
      <c r="AJ32" s="692"/>
      <c r="AK32" s="692"/>
      <c r="AL32" s="693" t="s">
        <v>125</v>
      </c>
      <c r="AM32" s="694"/>
      <c r="AN32" s="694"/>
      <c r="AO32" s="695"/>
      <c r="AP32" s="747"/>
      <c r="AQ32" s="748"/>
      <c r="AR32" s="748"/>
      <c r="AS32" s="748"/>
      <c r="AT32" s="752"/>
      <c r="AU32" s="233" t="s">
        <v>312</v>
      </c>
      <c r="AV32" s="233"/>
      <c r="AW32" s="233"/>
      <c r="AX32" s="685" t="s">
        <v>313</v>
      </c>
      <c r="AY32" s="686"/>
      <c r="AZ32" s="686"/>
      <c r="BA32" s="686"/>
      <c r="BB32" s="686"/>
      <c r="BC32" s="686"/>
      <c r="BD32" s="686"/>
      <c r="BE32" s="686"/>
      <c r="BF32" s="687"/>
      <c r="BG32" s="757">
        <v>98</v>
      </c>
      <c r="BH32" s="724"/>
      <c r="BI32" s="724"/>
      <c r="BJ32" s="724"/>
      <c r="BK32" s="724"/>
      <c r="BL32" s="724"/>
      <c r="BM32" s="694">
        <v>93.9</v>
      </c>
      <c r="BN32" s="754"/>
      <c r="BO32" s="754"/>
      <c r="BP32" s="754"/>
      <c r="BQ32" s="755"/>
      <c r="BR32" s="757">
        <v>98.4</v>
      </c>
      <c r="BS32" s="724"/>
      <c r="BT32" s="724"/>
      <c r="BU32" s="724"/>
      <c r="BV32" s="724"/>
      <c r="BW32" s="724"/>
      <c r="BX32" s="694">
        <v>94</v>
      </c>
      <c r="BY32" s="754"/>
      <c r="BZ32" s="754"/>
      <c r="CA32" s="754"/>
      <c r="CB32" s="755"/>
      <c r="CD32" s="732"/>
      <c r="CE32" s="733"/>
      <c r="CF32" s="703" t="s">
        <v>314</v>
      </c>
      <c r="CG32" s="704"/>
      <c r="CH32" s="704"/>
      <c r="CI32" s="704"/>
      <c r="CJ32" s="704"/>
      <c r="CK32" s="704"/>
      <c r="CL32" s="704"/>
      <c r="CM32" s="704"/>
      <c r="CN32" s="704"/>
      <c r="CO32" s="704"/>
      <c r="CP32" s="704"/>
      <c r="CQ32" s="705"/>
      <c r="CR32" s="688" t="s">
        <v>125</v>
      </c>
      <c r="CS32" s="689"/>
      <c r="CT32" s="689"/>
      <c r="CU32" s="689"/>
      <c r="CV32" s="689"/>
      <c r="CW32" s="689"/>
      <c r="CX32" s="689"/>
      <c r="CY32" s="690"/>
      <c r="CZ32" s="693" t="s">
        <v>125</v>
      </c>
      <c r="DA32" s="722"/>
      <c r="DB32" s="722"/>
      <c r="DC32" s="726"/>
      <c r="DD32" s="697" t="s">
        <v>125</v>
      </c>
      <c r="DE32" s="689"/>
      <c r="DF32" s="689"/>
      <c r="DG32" s="689"/>
      <c r="DH32" s="689"/>
      <c r="DI32" s="689"/>
      <c r="DJ32" s="689"/>
      <c r="DK32" s="690"/>
      <c r="DL32" s="697" t="s">
        <v>125</v>
      </c>
      <c r="DM32" s="689"/>
      <c r="DN32" s="689"/>
      <c r="DO32" s="689"/>
      <c r="DP32" s="689"/>
      <c r="DQ32" s="689"/>
      <c r="DR32" s="689"/>
      <c r="DS32" s="689"/>
      <c r="DT32" s="689"/>
      <c r="DU32" s="689"/>
      <c r="DV32" s="690"/>
      <c r="DW32" s="693" t="s">
        <v>125</v>
      </c>
      <c r="DX32" s="722"/>
      <c r="DY32" s="722"/>
      <c r="DZ32" s="722"/>
      <c r="EA32" s="722"/>
      <c r="EB32" s="722"/>
      <c r="EC32" s="723"/>
    </row>
    <row r="33" spans="2:133" ht="11.25" customHeight="1" x14ac:dyDescent="0.2">
      <c r="B33" s="685" t="s">
        <v>315</v>
      </c>
      <c r="C33" s="686"/>
      <c r="D33" s="686"/>
      <c r="E33" s="686"/>
      <c r="F33" s="686"/>
      <c r="G33" s="686"/>
      <c r="H33" s="686"/>
      <c r="I33" s="686"/>
      <c r="J33" s="686"/>
      <c r="K33" s="686"/>
      <c r="L33" s="686"/>
      <c r="M33" s="686"/>
      <c r="N33" s="686"/>
      <c r="O33" s="686"/>
      <c r="P33" s="686"/>
      <c r="Q33" s="687"/>
      <c r="R33" s="688">
        <v>6663515</v>
      </c>
      <c r="S33" s="689"/>
      <c r="T33" s="689"/>
      <c r="U33" s="689"/>
      <c r="V33" s="689"/>
      <c r="W33" s="689"/>
      <c r="X33" s="689"/>
      <c r="Y33" s="690"/>
      <c r="Z33" s="691">
        <v>6</v>
      </c>
      <c r="AA33" s="691"/>
      <c r="AB33" s="691"/>
      <c r="AC33" s="691"/>
      <c r="AD33" s="692" t="s">
        <v>125</v>
      </c>
      <c r="AE33" s="692"/>
      <c r="AF33" s="692"/>
      <c r="AG33" s="692"/>
      <c r="AH33" s="692"/>
      <c r="AI33" s="692"/>
      <c r="AJ33" s="692"/>
      <c r="AK33" s="692"/>
      <c r="AL33" s="693" t="s">
        <v>125</v>
      </c>
      <c r="AM33" s="694"/>
      <c r="AN33" s="694"/>
      <c r="AO33" s="695"/>
      <c r="AP33" s="749"/>
      <c r="AQ33" s="750"/>
      <c r="AR33" s="750"/>
      <c r="AS33" s="750"/>
      <c r="AT33" s="753"/>
      <c r="AU33" s="235"/>
      <c r="AV33" s="235"/>
      <c r="AW33" s="235"/>
      <c r="AX33" s="738" t="s">
        <v>316</v>
      </c>
      <c r="AY33" s="739"/>
      <c r="AZ33" s="739"/>
      <c r="BA33" s="739"/>
      <c r="BB33" s="739"/>
      <c r="BC33" s="739"/>
      <c r="BD33" s="739"/>
      <c r="BE33" s="739"/>
      <c r="BF33" s="740"/>
      <c r="BG33" s="758">
        <v>98.8</v>
      </c>
      <c r="BH33" s="759"/>
      <c r="BI33" s="759"/>
      <c r="BJ33" s="759"/>
      <c r="BK33" s="759"/>
      <c r="BL33" s="759"/>
      <c r="BM33" s="760">
        <v>95</v>
      </c>
      <c r="BN33" s="759"/>
      <c r="BO33" s="759"/>
      <c r="BP33" s="759"/>
      <c r="BQ33" s="761"/>
      <c r="BR33" s="758">
        <v>98.8</v>
      </c>
      <c r="BS33" s="759"/>
      <c r="BT33" s="759"/>
      <c r="BU33" s="759"/>
      <c r="BV33" s="759"/>
      <c r="BW33" s="759"/>
      <c r="BX33" s="760">
        <v>94.4</v>
      </c>
      <c r="BY33" s="759"/>
      <c r="BZ33" s="759"/>
      <c r="CA33" s="759"/>
      <c r="CB33" s="761"/>
      <c r="CD33" s="703" t="s">
        <v>317</v>
      </c>
      <c r="CE33" s="704"/>
      <c r="CF33" s="704"/>
      <c r="CG33" s="704"/>
      <c r="CH33" s="704"/>
      <c r="CI33" s="704"/>
      <c r="CJ33" s="704"/>
      <c r="CK33" s="704"/>
      <c r="CL33" s="704"/>
      <c r="CM33" s="704"/>
      <c r="CN33" s="704"/>
      <c r="CO33" s="704"/>
      <c r="CP33" s="704"/>
      <c r="CQ33" s="705"/>
      <c r="CR33" s="688">
        <v>55651764</v>
      </c>
      <c r="CS33" s="724"/>
      <c r="CT33" s="724"/>
      <c r="CU33" s="724"/>
      <c r="CV33" s="724"/>
      <c r="CW33" s="724"/>
      <c r="CX33" s="724"/>
      <c r="CY33" s="725"/>
      <c r="CZ33" s="693">
        <v>51.4</v>
      </c>
      <c r="DA33" s="722"/>
      <c r="DB33" s="722"/>
      <c r="DC33" s="726"/>
      <c r="DD33" s="697">
        <v>23316192</v>
      </c>
      <c r="DE33" s="724"/>
      <c r="DF33" s="724"/>
      <c r="DG33" s="724"/>
      <c r="DH33" s="724"/>
      <c r="DI33" s="724"/>
      <c r="DJ33" s="724"/>
      <c r="DK33" s="725"/>
      <c r="DL33" s="697">
        <v>18040032</v>
      </c>
      <c r="DM33" s="724"/>
      <c r="DN33" s="724"/>
      <c r="DO33" s="724"/>
      <c r="DP33" s="724"/>
      <c r="DQ33" s="724"/>
      <c r="DR33" s="724"/>
      <c r="DS33" s="724"/>
      <c r="DT33" s="724"/>
      <c r="DU33" s="724"/>
      <c r="DV33" s="725"/>
      <c r="DW33" s="693">
        <v>38.5</v>
      </c>
      <c r="DX33" s="722"/>
      <c r="DY33" s="722"/>
      <c r="DZ33" s="722"/>
      <c r="EA33" s="722"/>
      <c r="EB33" s="722"/>
      <c r="EC33" s="723"/>
    </row>
    <row r="34" spans="2:133" ht="11.25" customHeight="1" x14ac:dyDescent="0.2">
      <c r="B34" s="685" t="s">
        <v>318</v>
      </c>
      <c r="C34" s="686"/>
      <c r="D34" s="686"/>
      <c r="E34" s="686"/>
      <c r="F34" s="686"/>
      <c r="G34" s="686"/>
      <c r="H34" s="686"/>
      <c r="I34" s="686"/>
      <c r="J34" s="686"/>
      <c r="K34" s="686"/>
      <c r="L34" s="686"/>
      <c r="M34" s="686"/>
      <c r="N34" s="686"/>
      <c r="O34" s="686"/>
      <c r="P34" s="686"/>
      <c r="Q34" s="687"/>
      <c r="R34" s="688">
        <v>395759</v>
      </c>
      <c r="S34" s="689"/>
      <c r="T34" s="689"/>
      <c r="U34" s="689"/>
      <c r="V34" s="689"/>
      <c r="W34" s="689"/>
      <c r="X34" s="689"/>
      <c r="Y34" s="690"/>
      <c r="Z34" s="691">
        <v>0.4</v>
      </c>
      <c r="AA34" s="691"/>
      <c r="AB34" s="691"/>
      <c r="AC34" s="691"/>
      <c r="AD34" s="692">
        <v>26464</v>
      </c>
      <c r="AE34" s="692"/>
      <c r="AF34" s="692"/>
      <c r="AG34" s="692"/>
      <c r="AH34" s="692"/>
      <c r="AI34" s="692"/>
      <c r="AJ34" s="692"/>
      <c r="AK34" s="692"/>
      <c r="AL34" s="693">
        <v>0.1</v>
      </c>
      <c r="AM34" s="694"/>
      <c r="AN34" s="694"/>
      <c r="AO34" s="695"/>
      <c r="AP34" s="236"/>
      <c r="AQ34" s="237"/>
      <c r="AR34" s="233"/>
      <c r="AS34" s="234"/>
      <c r="AT34" s="234"/>
      <c r="AU34" s="234"/>
      <c r="AV34" s="234"/>
      <c r="AW34" s="234"/>
      <c r="AX34" s="234"/>
      <c r="AY34" s="234"/>
      <c r="AZ34" s="234"/>
      <c r="BA34" s="234"/>
      <c r="BB34" s="234"/>
      <c r="BC34" s="234"/>
      <c r="BD34" s="234"/>
      <c r="BE34" s="234"/>
      <c r="BF34" s="234"/>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D34" s="703" t="s">
        <v>319</v>
      </c>
      <c r="CE34" s="704"/>
      <c r="CF34" s="704"/>
      <c r="CG34" s="704"/>
      <c r="CH34" s="704"/>
      <c r="CI34" s="704"/>
      <c r="CJ34" s="704"/>
      <c r="CK34" s="704"/>
      <c r="CL34" s="704"/>
      <c r="CM34" s="704"/>
      <c r="CN34" s="704"/>
      <c r="CO34" s="704"/>
      <c r="CP34" s="704"/>
      <c r="CQ34" s="705"/>
      <c r="CR34" s="688">
        <v>13320237</v>
      </c>
      <c r="CS34" s="689"/>
      <c r="CT34" s="689"/>
      <c r="CU34" s="689"/>
      <c r="CV34" s="689"/>
      <c r="CW34" s="689"/>
      <c r="CX34" s="689"/>
      <c r="CY34" s="690"/>
      <c r="CZ34" s="693">
        <v>12.3</v>
      </c>
      <c r="DA34" s="722"/>
      <c r="DB34" s="722"/>
      <c r="DC34" s="726"/>
      <c r="DD34" s="697">
        <v>9307399</v>
      </c>
      <c r="DE34" s="689"/>
      <c r="DF34" s="689"/>
      <c r="DG34" s="689"/>
      <c r="DH34" s="689"/>
      <c r="DI34" s="689"/>
      <c r="DJ34" s="689"/>
      <c r="DK34" s="690"/>
      <c r="DL34" s="697">
        <v>8764880</v>
      </c>
      <c r="DM34" s="689"/>
      <c r="DN34" s="689"/>
      <c r="DO34" s="689"/>
      <c r="DP34" s="689"/>
      <c r="DQ34" s="689"/>
      <c r="DR34" s="689"/>
      <c r="DS34" s="689"/>
      <c r="DT34" s="689"/>
      <c r="DU34" s="689"/>
      <c r="DV34" s="690"/>
      <c r="DW34" s="693">
        <v>18.7</v>
      </c>
      <c r="DX34" s="722"/>
      <c r="DY34" s="722"/>
      <c r="DZ34" s="722"/>
      <c r="EA34" s="722"/>
      <c r="EB34" s="722"/>
      <c r="EC34" s="723"/>
    </row>
    <row r="35" spans="2:133" ht="11.25" customHeight="1" x14ac:dyDescent="0.2">
      <c r="B35" s="685" t="s">
        <v>320</v>
      </c>
      <c r="C35" s="686"/>
      <c r="D35" s="686"/>
      <c r="E35" s="686"/>
      <c r="F35" s="686"/>
      <c r="G35" s="686"/>
      <c r="H35" s="686"/>
      <c r="I35" s="686"/>
      <c r="J35" s="686"/>
      <c r="K35" s="686"/>
      <c r="L35" s="686"/>
      <c r="M35" s="686"/>
      <c r="N35" s="686"/>
      <c r="O35" s="686"/>
      <c r="P35" s="686"/>
      <c r="Q35" s="687"/>
      <c r="R35" s="688">
        <v>270216</v>
      </c>
      <c r="S35" s="689"/>
      <c r="T35" s="689"/>
      <c r="U35" s="689"/>
      <c r="V35" s="689"/>
      <c r="W35" s="689"/>
      <c r="X35" s="689"/>
      <c r="Y35" s="690"/>
      <c r="Z35" s="691">
        <v>0.2</v>
      </c>
      <c r="AA35" s="691"/>
      <c r="AB35" s="691"/>
      <c r="AC35" s="691"/>
      <c r="AD35" s="692" t="s">
        <v>125</v>
      </c>
      <c r="AE35" s="692"/>
      <c r="AF35" s="692"/>
      <c r="AG35" s="692"/>
      <c r="AH35" s="692"/>
      <c r="AI35" s="692"/>
      <c r="AJ35" s="692"/>
      <c r="AK35" s="692"/>
      <c r="AL35" s="693" t="s">
        <v>125</v>
      </c>
      <c r="AM35" s="694"/>
      <c r="AN35" s="694"/>
      <c r="AO35" s="695"/>
      <c r="AP35" s="238"/>
      <c r="AQ35" s="667" t="s">
        <v>321</v>
      </c>
      <c r="AR35" s="668"/>
      <c r="AS35" s="668"/>
      <c r="AT35" s="668"/>
      <c r="AU35" s="668"/>
      <c r="AV35" s="668"/>
      <c r="AW35" s="668"/>
      <c r="AX35" s="668"/>
      <c r="AY35" s="668"/>
      <c r="AZ35" s="668"/>
      <c r="BA35" s="668"/>
      <c r="BB35" s="668"/>
      <c r="BC35" s="668"/>
      <c r="BD35" s="668"/>
      <c r="BE35" s="668"/>
      <c r="BF35" s="669"/>
      <c r="BG35" s="667" t="s">
        <v>322</v>
      </c>
      <c r="BH35" s="668"/>
      <c r="BI35" s="668"/>
      <c r="BJ35" s="668"/>
      <c r="BK35" s="668"/>
      <c r="BL35" s="668"/>
      <c r="BM35" s="668"/>
      <c r="BN35" s="668"/>
      <c r="BO35" s="668"/>
      <c r="BP35" s="668"/>
      <c r="BQ35" s="668"/>
      <c r="BR35" s="668"/>
      <c r="BS35" s="668"/>
      <c r="BT35" s="668"/>
      <c r="BU35" s="668"/>
      <c r="BV35" s="668"/>
      <c r="BW35" s="668"/>
      <c r="BX35" s="668"/>
      <c r="BY35" s="668"/>
      <c r="BZ35" s="668"/>
      <c r="CA35" s="668"/>
      <c r="CB35" s="669"/>
      <c r="CD35" s="703" t="s">
        <v>323</v>
      </c>
      <c r="CE35" s="704"/>
      <c r="CF35" s="704"/>
      <c r="CG35" s="704"/>
      <c r="CH35" s="704"/>
      <c r="CI35" s="704"/>
      <c r="CJ35" s="704"/>
      <c r="CK35" s="704"/>
      <c r="CL35" s="704"/>
      <c r="CM35" s="704"/>
      <c r="CN35" s="704"/>
      <c r="CO35" s="704"/>
      <c r="CP35" s="704"/>
      <c r="CQ35" s="705"/>
      <c r="CR35" s="688">
        <v>546474</v>
      </c>
      <c r="CS35" s="724"/>
      <c r="CT35" s="724"/>
      <c r="CU35" s="724"/>
      <c r="CV35" s="724"/>
      <c r="CW35" s="724"/>
      <c r="CX35" s="724"/>
      <c r="CY35" s="725"/>
      <c r="CZ35" s="693">
        <v>0.5</v>
      </c>
      <c r="DA35" s="722"/>
      <c r="DB35" s="722"/>
      <c r="DC35" s="726"/>
      <c r="DD35" s="697">
        <v>495745</v>
      </c>
      <c r="DE35" s="724"/>
      <c r="DF35" s="724"/>
      <c r="DG35" s="724"/>
      <c r="DH35" s="724"/>
      <c r="DI35" s="724"/>
      <c r="DJ35" s="724"/>
      <c r="DK35" s="725"/>
      <c r="DL35" s="697">
        <v>493804</v>
      </c>
      <c r="DM35" s="724"/>
      <c r="DN35" s="724"/>
      <c r="DO35" s="724"/>
      <c r="DP35" s="724"/>
      <c r="DQ35" s="724"/>
      <c r="DR35" s="724"/>
      <c r="DS35" s="724"/>
      <c r="DT35" s="724"/>
      <c r="DU35" s="724"/>
      <c r="DV35" s="725"/>
      <c r="DW35" s="693">
        <v>1.1000000000000001</v>
      </c>
      <c r="DX35" s="722"/>
      <c r="DY35" s="722"/>
      <c r="DZ35" s="722"/>
      <c r="EA35" s="722"/>
      <c r="EB35" s="722"/>
      <c r="EC35" s="723"/>
    </row>
    <row r="36" spans="2:133" ht="11.25" customHeight="1" x14ac:dyDescent="0.2">
      <c r="B36" s="685" t="s">
        <v>324</v>
      </c>
      <c r="C36" s="686"/>
      <c r="D36" s="686"/>
      <c r="E36" s="686"/>
      <c r="F36" s="686"/>
      <c r="G36" s="686"/>
      <c r="H36" s="686"/>
      <c r="I36" s="686"/>
      <c r="J36" s="686"/>
      <c r="K36" s="686"/>
      <c r="L36" s="686"/>
      <c r="M36" s="686"/>
      <c r="N36" s="686"/>
      <c r="O36" s="686"/>
      <c r="P36" s="686"/>
      <c r="Q36" s="687"/>
      <c r="R36" s="688">
        <v>2629774</v>
      </c>
      <c r="S36" s="689"/>
      <c r="T36" s="689"/>
      <c r="U36" s="689"/>
      <c r="V36" s="689"/>
      <c r="W36" s="689"/>
      <c r="X36" s="689"/>
      <c r="Y36" s="690"/>
      <c r="Z36" s="691">
        <v>2.4</v>
      </c>
      <c r="AA36" s="691"/>
      <c r="AB36" s="691"/>
      <c r="AC36" s="691"/>
      <c r="AD36" s="692" t="s">
        <v>125</v>
      </c>
      <c r="AE36" s="692"/>
      <c r="AF36" s="692"/>
      <c r="AG36" s="692"/>
      <c r="AH36" s="692"/>
      <c r="AI36" s="692"/>
      <c r="AJ36" s="692"/>
      <c r="AK36" s="692"/>
      <c r="AL36" s="693" t="s">
        <v>125</v>
      </c>
      <c r="AM36" s="694"/>
      <c r="AN36" s="694"/>
      <c r="AO36" s="695"/>
      <c r="AP36" s="238"/>
      <c r="AQ36" s="762" t="s">
        <v>325</v>
      </c>
      <c r="AR36" s="763"/>
      <c r="AS36" s="763"/>
      <c r="AT36" s="763"/>
      <c r="AU36" s="763"/>
      <c r="AV36" s="763"/>
      <c r="AW36" s="763"/>
      <c r="AX36" s="763"/>
      <c r="AY36" s="764"/>
      <c r="AZ36" s="677">
        <v>8408365</v>
      </c>
      <c r="BA36" s="678"/>
      <c r="BB36" s="678"/>
      <c r="BC36" s="678"/>
      <c r="BD36" s="678"/>
      <c r="BE36" s="678"/>
      <c r="BF36" s="765"/>
      <c r="BG36" s="699" t="s">
        <v>326</v>
      </c>
      <c r="BH36" s="700"/>
      <c r="BI36" s="700"/>
      <c r="BJ36" s="700"/>
      <c r="BK36" s="700"/>
      <c r="BL36" s="700"/>
      <c r="BM36" s="700"/>
      <c r="BN36" s="700"/>
      <c r="BO36" s="700"/>
      <c r="BP36" s="700"/>
      <c r="BQ36" s="700"/>
      <c r="BR36" s="700"/>
      <c r="BS36" s="700"/>
      <c r="BT36" s="700"/>
      <c r="BU36" s="701"/>
      <c r="BV36" s="677">
        <v>426151</v>
      </c>
      <c r="BW36" s="678"/>
      <c r="BX36" s="678"/>
      <c r="BY36" s="678"/>
      <c r="BZ36" s="678"/>
      <c r="CA36" s="678"/>
      <c r="CB36" s="765"/>
      <c r="CD36" s="703" t="s">
        <v>327</v>
      </c>
      <c r="CE36" s="704"/>
      <c r="CF36" s="704"/>
      <c r="CG36" s="704"/>
      <c r="CH36" s="704"/>
      <c r="CI36" s="704"/>
      <c r="CJ36" s="704"/>
      <c r="CK36" s="704"/>
      <c r="CL36" s="704"/>
      <c r="CM36" s="704"/>
      <c r="CN36" s="704"/>
      <c r="CO36" s="704"/>
      <c r="CP36" s="704"/>
      <c r="CQ36" s="705"/>
      <c r="CR36" s="688">
        <v>32832624</v>
      </c>
      <c r="CS36" s="689"/>
      <c r="CT36" s="689"/>
      <c r="CU36" s="689"/>
      <c r="CV36" s="689"/>
      <c r="CW36" s="689"/>
      <c r="CX36" s="689"/>
      <c r="CY36" s="690"/>
      <c r="CZ36" s="693">
        <v>30.3</v>
      </c>
      <c r="DA36" s="722"/>
      <c r="DB36" s="722"/>
      <c r="DC36" s="726"/>
      <c r="DD36" s="697">
        <v>8304529</v>
      </c>
      <c r="DE36" s="689"/>
      <c r="DF36" s="689"/>
      <c r="DG36" s="689"/>
      <c r="DH36" s="689"/>
      <c r="DI36" s="689"/>
      <c r="DJ36" s="689"/>
      <c r="DK36" s="690"/>
      <c r="DL36" s="697">
        <v>3897653</v>
      </c>
      <c r="DM36" s="689"/>
      <c r="DN36" s="689"/>
      <c r="DO36" s="689"/>
      <c r="DP36" s="689"/>
      <c r="DQ36" s="689"/>
      <c r="DR36" s="689"/>
      <c r="DS36" s="689"/>
      <c r="DT36" s="689"/>
      <c r="DU36" s="689"/>
      <c r="DV36" s="690"/>
      <c r="DW36" s="693">
        <v>8.3000000000000007</v>
      </c>
      <c r="DX36" s="722"/>
      <c r="DY36" s="722"/>
      <c r="DZ36" s="722"/>
      <c r="EA36" s="722"/>
      <c r="EB36" s="722"/>
      <c r="EC36" s="723"/>
    </row>
    <row r="37" spans="2:133" ht="11.25" customHeight="1" x14ac:dyDescent="0.2">
      <c r="B37" s="685" t="s">
        <v>328</v>
      </c>
      <c r="C37" s="686"/>
      <c r="D37" s="686"/>
      <c r="E37" s="686"/>
      <c r="F37" s="686"/>
      <c r="G37" s="686"/>
      <c r="H37" s="686"/>
      <c r="I37" s="686"/>
      <c r="J37" s="686"/>
      <c r="K37" s="686"/>
      <c r="L37" s="686"/>
      <c r="M37" s="686"/>
      <c r="N37" s="686"/>
      <c r="O37" s="686"/>
      <c r="P37" s="686"/>
      <c r="Q37" s="687"/>
      <c r="R37" s="688">
        <v>848200</v>
      </c>
      <c r="S37" s="689"/>
      <c r="T37" s="689"/>
      <c r="U37" s="689"/>
      <c r="V37" s="689"/>
      <c r="W37" s="689"/>
      <c r="X37" s="689"/>
      <c r="Y37" s="690"/>
      <c r="Z37" s="691">
        <v>0.8</v>
      </c>
      <c r="AA37" s="691"/>
      <c r="AB37" s="691"/>
      <c r="AC37" s="691"/>
      <c r="AD37" s="692" t="s">
        <v>125</v>
      </c>
      <c r="AE37" s="692"/>
      <c r="AF37" s="692"/>
      <c r="AG37" s="692"/>
      <c r="AH37" s="692"/>
      <c r="AI37" s="692"/>
      <c r="AJ37" s="692"/>
      <c r="AK37" s="692"/>
      <c r="AL37" s="693" t="s">
        <v>125</v>
      </c>
      <c r="AM37" s="694"/>
      <c r="AN37" s="694"/>
      <c r="AO37" s="695"/>
      <c r="AQ37" s="766" t="s">
        <v>329</v>
      </c>
      <c r="AR37" s="767"/>
      <c r="AS37" s="767"/>
      <c r="AT37" s="767"/>
      <c r="AU37" s="767"/>
      <c r="AV37" s="767"/>
      <c r="AW37" s="767"/>
      <c r="AX37" s="767"/>
      <c r="AY37" s="768"/>
      <c r="AZ37" s="688">
        <v>1949230</v>
      </c>
      <c r="BA37" s="689"/>
      <c r="BB37" s="689"/>
      <c r="BC37" s="689"/>
      <c r="BD37" s="724"/>
      <c r="BE37" s="724"/>
      <c r="BF37" s="755"/>
      <c r="BG37" s="703" t="s">
        <v>330</v>
      </c>
      <c r="BH37" s="704"/>
      <c r="BI37" s="704"/>
      <c r="BJ37" s="704"/>
      <c r="BK37" s="704"/>
      <c r="BL37" s="704"/>
      <c r="BM37" s="704"/>
      <c r="BN37" s="704"/>
      <c r="BO37" s="704"/>
      <c r="BP37" s="704"/>
      <c r="BQ37" s="704"/>
      <c r="BR37" s="704"/>
      <c r="BS37" s="704"/>
      <c r="BT37" s="704"/>
      <c r="BU37" s="705"/>
      <c r="BV37" s="688">
        <v>306768</v>
      </c>
      <c r="BW37" s="689"/>
      <c r="BX37" s="689"/>
      <c r="BY37" s="689"/>
      <c r="BZ37" s="689"/>
      <c r="CA37" s="689"/>
      <c r="CB37" s="698"/>
      <c r="CD37" s="703" t="s">
        <v>331</v>
      </c>
      <c r="CE37" s="704"/>
      <c r="CF37" s="704"/>
      <c r="CG37" s="704"/>
      <c r="CH37" s="704"/>
      <c r="CI37" s="704"/>
      <c r="CJ37" s="704"/>
      <c r="CK37" s="704"/>
      <c r="CL37" s="704"/>
      <c r="CM37" s="704"/>
      <c r="CN37" s="704"/>
      <c r="CO37" s="704"/>
      <c r="CP37" s="704"/>
      <c r="CQ37" s="705"/>
      <c r="CR37" s="688">
        <v>1746924</v>
      </c>
      <c r="CS37" s="724"/>
      <c r="CT37" s="724"/>
      <c r="CU37" s="724"/>
      <c r="CV37" s="724"/>
      <c r="CW37" s="724"/>
      <c r="CX37" s="724"/>
      <c r="CY37" s="725"/>
      <c r="CZ37" s="693">
        <v>1.6</v>
      </c>
      <c r="DA37" s="722"/>
      <c r="DB37" s="722"/>
      <c r="DC37" s="726"/>
      <c r="DD37" s="697">
        <v>1746066</v>
      </c>
      <c r="DE37" s="724"/>
      <c r="DF37" s="724"/>
      <c r="DG37" s="724"/>
      <c r="DH37" s="724"/>
      <c r="DI37" s="724"/>
      <c r="DJ37" s="724"/>
      <c r="DK37" s="725"/>
      <c r="DL37" s="697">
        <v>438111</v>
      </c>
      <c r="DM37" s="724"/>
      <c r="DN37" s="724"/>
      <c r="DO37" s="724"/>
      <c r="DP37" s="724"/>
      <c r="DQ37" s="724"/>
      <c r="DR37" s="724"/>
      <c r="DS37" s="724"/>
      <c r="DT37" s="724"/>
      <c r="DU37" s="724"/>
      <c r="DV37" s="725"/>
      <c r="DW37" s="693">
        <v>0.9</v>
      </c>
      <c r="DX37" s="722"/>
      <c r="DY37" s="722"/>
      <c r="DZ37" s="722"/>
      <c r="EA37" s="722"/>
      <c r="EB37" s="722"/>
      <c r="EC37" s="723"/>
    </row>
    <row r="38" spans="2:133" ht="11.25" customHeight="1" x14ac:dyDescent="0.2">
      <c r="B38" s="685" t="s">
        <v>332</v>
      </c>
      <c r="C38" s="686"/>
      <c r="D38" s="686"/>
      <c r="E38" s="686"/>
      <c r="F38" s="686"/>
      <c r="G38" s="686"/>
      <c r="H38" s="686"/>
      <c r="I38" s="686"/>
      <c r="J38" s="686"/>
      <c r="K38" s="686"/>
      <c r="L38" s="686"/>
      <c r="M38" s="686"/>
      <c r="N38" s="686"/>
      <c r="O38" s="686"/>
      <c r="P38" s="686"/>
      <c r="Q38" s="687"/>
      <c r="R38" s="688">
        <v>5189593</v>
      </c>
      <c r="S38" s="689"/>
      <c r="T38" s="689"/>
      <c r="U38" s="689"/>
      <c r="V38" s="689"/>
      <c r="W38" s="689"/>
      <c r="X38" s="689"/>
      <c r="Y38" s="690"/>
      <c r="Z38" s="691">
        <v>4.7</v>
      </c>
      <c r="AA38" s="691"/>
      <c r="AB38" s="691"/>
      <c r="AC38" s="691"/>
      <c r="AD38" s="692">
        <v>56</v>
      </c>
      <c r="AE38" s="692"/>
      <c r="AF38" s="692"/>
      <c r="AG38" s="692"/>
      <c r="AH38" s="692"/>
      <c r="AI38" s="692"/>
      <c r="AJ38" s="692"/>
      <c r="AK38" s="692"/>
      <c r="AL38" s="693">
        <v>0</v>
      </c>
      <c r="AM38" s="694"/>
      <c r="AN38" s="694"/>
      <c r="AO38" s="695"/>
      <c r="AQ38" s="766" t="s">
        <v>333</v>
      </c>
      <c r="AR38" s="767"/>
      <c r="AS38" s="767"/>
      <c r="AT38" s="767"/>
      <c r="AU38" s="767"/>
      <c r="AV38" s="767"/>
      <c r="AW38" s="767"/>
      <c r="AX38" s="767"/>
      <c r="AY38" s="768"/>
      <c r="AZ38" s="688">
        <v>54544</v>
      </c>
      <c r="BA38" s="689"/>
      <c r="BB38" s="689"/>
      <c r="BC38" s="689"/>
      <c r="BD38" s="724"/>
      <c r="BE38" s="724"/>
      <c r="BF38" s="755"/>
      <c r="BG38" s="703" t="s">
        <v>334</v>
      </c>
      <c r="BH38" s="704"/>
      <c r="BI38" s="704"/>
      <c r="BJ38" s="704"/>
      <c r="BK38" s="704"/>
      <c r="BL38" s="704"/>
      <c r="BM38" s="704"/>
      <c r="BN38" s="704"/>
      <c r="BO38" s="704"/>
      <c r="BP38" s="704"/>
      <c r="BQ38" s="704"/>
      <c r="BR38" s="704"/>
      <c r="BS38" s="704"/>
      <c r="BT38" s="704"/>
      <c r="BU38" s="705"/>
      <c r="BV38" s="688">
        <v>29564</v>
      </c>
      <c r="BW38" s="689"/>
      <c r="BX38" s="689"/>
      <c r="BY38" s="689"/>
      <c r="BZ38" s="689"/>
      <c r="CA38" s="689"/>
      <c r="CB38" s="698"/>
      <c r="CD38" s="703" t="s">
        <v>335</v>
      </c>
      <c r="CE38" s="704"/>
      <c r="CF38" s="704"/>
      <c r="CG38" s="704"/>
      <c r="CH38" s="704"/>
      <c r="CI38" s="704"/>
      <c r="CJ38" s="704"/>
      <c r="CK38" s="704"/>
      <c r="CL38" s="704"/>
      <c r="CM38" s="704"/>
      <c r="CN38" s="704"/>
      <c r="CO38" s="704"/>
      <c r="CP38" s="704"/>
      <c r="CQ38" s="705"/>
      <c r="CR38" s="688">
        <v>6404591</v>
      </c>
      <c r="CS38" s="689"/>
      <c r="CT38" s="689"/>
      <c r="CU38" s="689"/>
      <c r="CV38" s="689"/>
      <c r="CW38" s="689"/>
      <c r="CX38" s="689"/>
      <c r="CY38" s="690"/>
      <c r="CZ38" s="693">
        <v>5.9</v>
      </c>
      <c r="DA38" s="722"/>
      <c r="DB38" s="722"/>
      <c r="DC38" s="726"/>
      <c r="DD38" s="697">
        <v>5055496</v>
      </c>
      <c r="DE38" s="689"/>
      <c r="DF38" s="689"/>
      <c r="DG38" s="689"/>
      <c r="DH38" s="689"/>
      <c r="DI38" s="689"/>
      <c r="DJ38" s="689"/>
      <c r="DK38" s="690"/>
      <c r="DL38" s="697">
        <v>4882276</v>
      </c>
      <c r="DM38" s="689"/>
      <c r="DN38" s="689"/>
      <c r="DO38" s="689"/>
      <c r="DP38" s="689"/>
      <c r="DQ38" s="689"/>
      <c r="DR38" s="689"/>
      <c r="DS38" s="689"/>
      <c r="DT38" s="689"/>
      <c r="DU38" s="689"/>
      <c r="DV38" s="690"/>
      <c r="DW38" s="693">
        <v>10.4</v>
      </c>
      <c r="DX38" s="722"/>
      <c r="DY38" s="722"/>
      <c r="DZ38" s="722"/>
      <c r="EA38" s="722"/>
      <c r="EB38" s="722"/>
      <c r="EC38" s="723"/>
    </row>
    <row r="39" spans="2:133" ht="11.25" customHeight="1" x14ac:dyDescent="0.2">
      <c r="B39" s="685" t="s">
        <v>336</v>
      </c>
      <c r="C39" s="686"/>
      <c r="D39" s="686"/>
      <c r="E39" s="686"/>
      <c r="F39" s="686"/>
      <c r="G39" s="686"/>
      <c r="H39" s="686"/>
      <c r="I39" s="686"/>
      <c r="J39" s="686"/>
      <c r="K39" s="686"/>
      <c r="L39" s="686"/>
      <c r="M39" s="686"/>
      <c r="N39" s="686"/>
      <c r="O39" s="686"/>
      <c r="P39" s="686"/>
      <c r="Q39" s="687"/>
      <c r="R39" s="688">
        <v>6995431</v>
      </c>
      <c r="S39" s="689"/>
      <c r="T39" s="689"/>
      <c r="U39" s="689"/>
      <c r="V39" s="689"/>
      <c r="W39" s="689"/>
      <c r="X39" s="689"/>
      <c r="Y39" s="690"/>
      <c r="Z39" s="691">
        <v>6.3</v>
      </c>
      <c r="AA39" s="691"/>
      <c r="AB39" s="691"/>
      <c r="AC39" s="691"/>
      <c r="AD39" s="692" t="s">
        <v>125</v>
      </c>
      <c r="AE39" s="692"/>
      <c r="AF39" s="692"/>
      <c r="AG39" s="692"/>
      <c r="AH39" s="692"/>
      <c r="AI39" s="692"/>
      <c r="AJ39" s="692"/>
      <c r="AK39" s="692"/>
      <c r="AL39" s="693" t="s">
        <v>125</v>
      </c>
      <c r="AM39" s="694"/>
      <c r="AN39" s="694"/>
      <c r="AO39" s="695"/>
      <c r="AQ39" s="766" t="s">
        <v>337</v>
      </c>
      <c r="AR39" s="767"/>
      <c r="AS39" s="767"/>
      <c r="AT39" s="767"/>
      <c r="AU39" s="767"/>
      <c r="AV39" s="767"/>
      <c r="AW39" s="767"/>
      <c r="AX39" s="767"/>
      <c r="AY39" s="768"/>
      <c r="AZ39" s="688" t="s">
        <v>125</v>
      </c>
      <c r="BA39" s="689"/>
      <c r="BB39" s="689"/>
      <c r="BC39" s="689"/>
      <c r="BD39" s="724"/>
      <c r="BE39" s="724"/>
      <c r="BF39" s="755"/>
      <c r="BG39" s="703" t="s">
        <v>338</v>
      </c>
      <c r="BH39" s="704"/>
      <c r="BI39" s="704"/>
      <c r="BJ39" s="704"/>
      <c r="BK39" s="704"/>
      <c r="BL39" s="704"/>
      <c r="BM39" s="704"/>
      <c r="BN39" s="704"/>
      <c r="BO39" s="704"/>
      <c r="BP39" s="704"/>
      <c r="BQ39" s="704"/>
      <c r="BR39" s="704"/>
      <c r="BS39" s="704"/>
      <c r="BT39" s="704"/>
      <c r="BU39" s="705"/>
      <c r="BV39" s="688">
        <v>47030</v>
      </c>
      <c r="BW39" s="689"/>
      <c r="BX39" s="689"/>
      <c r="BY39" s="689"/>
      <c r="BZ39" s="689"/>
      <c r="CA39" s="689"/>
      <c r="CB39" s="698"/>
      <c r="CD39" s="703" t="s">
        <v>339</v>
      </c>
      <c r="CE39" s="704"/>
      <c r="CF39" s="704"/>
      <c r="CG39" s="704"/>
      <c r="CH39" s="704"/>
      <c r="CI39" s="704"/>
      <c r="CJ39" s="704"/>
      <c r="CK39" s="704"/>
      <c r="CL39" s="704"/>
      <c r="CM39" s="704"/>
      <c r="CN39" s="704"/>
      <c r="CO39" s="704"/>
      <c r="CP39" s="704"/>
      <c r="CQ39" s="705"/>
      <c r="CR39" s="688">
        <v>198896</v>
      </c>
      <c r="CS39" s="724"/>
      <c r="CT39" s="724"/>
      <c r="CU39" s="724"/>
      <c r="CV39" s="724"/>
      <c r="CW39" s="724"/>
      <c r="CX39" s="724"/>
      <c r="CY39" s="725"/>
      <c r="CZ39" s="693">
        <v>0.2</v>
      </c>
      <c r="DA39" s="722"/>
      <c r="DB39" s="722"/>
      <c r="DC39" s="726"/>
      <c r="DD39" s="697">
        <v>151604</v>
      </c>
      <c r="DE39" s="724"/>
      <c r="DF39" s="724"/>
      <c r="DG39" s="724"/>
      <c r="DH39" s="724"/>
      <c r="DI39" s="724"/>
      <c r="DJ39" s="724"/>
      <c r="DK39" s="725"/>
      <c r="DL39" s="697" t="s">
        <v>125</v>
      </c>
      <c r="DM39" s="724"/>
      <c r="DN39" s="724"/>
      <c r="DO39" s="724"/>
      <c r="DP39" s="724"/>
      <c r="DQ39" s="724"/>
      <c r="DR39" s="724"/>
      <c r="DS39" s="724"/>
      <c r="DT39" s="724"/>
      <c r="DU39" s="724"/>
      <c r="DV39" s="725"/>
      <c r="DW39" s="693" t="s">
        <v>125</v>
      </c>
      <c r="DX39" s="722"/>
      <c r="DY39" s="722"/>
      <c r="DZ39" s="722"/>
      <c r="EA39" s="722"/>
      <c r="EB39" s="722"/>
      <c r="EC39" s="723"/>
    </row>
    <row r="40" spans="2:133" ht="11.25" customHeight="1" x14ac:dyDescent="0.2">
      <c r="B40" s="685" t="s">
        <v>340</v>
      </c>
      <c r="C40" s="686"/>
      <c r="D40" s="686"/>
      <c r="E40" s="686"/>
      <c r="F40" s="686"/>
      <c r="G40" s="686"/>
      <c r="H40" s="686"/>
      <c r="I40" s="686"/>
      <c r="J40" s="686"/>
      <c r="K40" s="686"/>
      <c r="L40" s="686"/>
      <c r="M40" s="686"/>
      <c r="N40" s="686"/>
      <c r="O40" s="686"/>
      <c r="P40" s="686"/>
      <c r="Q40" s="687"/>
      <c r="R40" s="688" t="s">
        <v>125</v>
      </c>
      <c r="S40" s="689"/>
      <c r="T40" s="689"/>
      <c r="U40" s="689"/>
      <c r="V40" s="689"/>
      <c r="W40" s="689"/>
      <c r="X40" s="689"/>
      <c r="Y40" s="690"/>
      <c r="Z40" s="691" t="s">
        <v>125</v>
      </c>
      <c r="AA40" s="691"/>
      <c r="AB40" s="691"/>
      <c r="AC40" s="691"/>
      <c r="AD40" s="692" t="s">
        <v>125</v>
      </c>
      <c r="AE40" s="692"/>
      <c r="AF40" s="692"/>
      <c r="AG40" s="692"/>
      <c r="AH40" s="692"/>
      <c r="AI40" s="692"/>
      <c r="AJ40" s="692"/>
      <c r="AK40" s="692"/>
      <c r="AL40" s="693" t="s">
        <v>125</v>
      </c>
      <c r="AM40" s="694"/>
      <c r="AN40" s="694"/>
      <c r="AO40" s="695"/>
      <c r="AQ40" s="766" t="s">
        <v>341</v>
      </c>
      <c r="AR40" s="767"/>
      <c r="AS40" s="767"/>
      <c r="AT40" s="767"/>
      <c r="AU40" s="767"/>
      <c r="AV40" s="767"/>
      <c r="AW40" s="767"/>
      <c r="AX40" s="767"/>
      <c r="AY40" s="768"/>
      <c r="AZ40" s="688" t="s">
        <v>125</v>
      </c>
      <c r="BA40" s="689"/>
      <c r="BB40" s="689"/>
      <c r="BC40" s="689"/>
      <c r="BD40" s="724"/>
      <c r="BE40" s="724"/>
      <c r="BF40" s="755"/>
      <c r="BG40" s="775" t="s">
        <v>342</v>
      </c>
      <c r="BH40" s="776"/>
      <c r="BI40" s="776"/>
      <c r="BJ40" s="776"/>
      <c r="BK40" s="776"/>
      <c r="BL40" s="239"/>
      <c r="BM40" s="704" t="s">
        <v>343</v>
      </c>
      <c r="BN40" s="704"/>
      <c r="BO40" s="704"/>
      <c r="BP40" s="704"/>
      <c r="BQ40" s="704"/>
      <c r="BR40" s="704"/>
      <c r="BS40" s="704"/>
      <c r="BT40" s="704"/>
      <c r="BU40" s="705"/>
      <c r="BV40" s="688">
        <v>100</v>
      </c>
      <c r="BW40" s="689"/>
      <c r="BX40" s="689"/>
      <c r="BY40" s="689"/>
      <c r="BZ40" s="689"/>
      <c r="CA40" s="689"/>
      <c r="CB40" s="698"/>
      <c r="CD40" s="703" t="s">
        <v>344</v>
      </c>
      <c r="CE40" s="704"/>
      <c r="CF40" s="704"/>
      <c r="CG40" s="704"/>
      <c r="CH40" s="704"/>
      <c r="CI40" s="704"/>
      <c r="CJ40" s="704"/>
      <c r="CK40" s="704"/>
      <c r="CL40" s="704"/>
      <c r="CM40" s="704"/>
      <c r="CN40" s="704"/>
      <c r="CO40" s="704"/>
      <c r="CP40" s="704"/>
      <c r="CQ40" s="705"/>
      <c r="CR40" s="688">
        <v>2348942</v>
      </c>
      <c r="CS40" s="689"/>
      <c r="CT40" s="689"/>
      <c r="CU40" s="689"/>
      <c r="CV40" s="689"/>
      <c r="CW40" s="689"/>
      <c r="CX40" s="689"/>
      <c r="CY40" s="690"/>
      <c r="CZ40" s="693">
        <v>2.2000000000000002</v>
      </c>
      <c r="DA40" s="722"/>
      <c r="DB40" s="722"/>
      <c r="DC40" s="726"/>
      <c r="DD40" s="697">
        <v>1419</v>
      </c>
      <c r="DE40" s="689"/>
      <c r="DF40" s="689"/>
      <c r="DG40" s="689"/>
      <c r="DH40" s="689"/>
      <c r="DI40" s="689"/>
      <c r="DJ40" s="689"/>
      <c r="DK40" s="690"/>
      <c r="DL40" s="697">
        <v>1419</v>
      </c>
      <c r="DM40" s="689"/>
      <c r="DN40" s="689"/>
      <c r="DO40" s="689"/>
      <c r="DP40" s="689"/>
      <c r="DQ40" s="689"/>
      <c r="DR40" s="689"/>
      <c r="DS40" s="689"/>
      <c r="DT40" s="689"/>
      <c r="DU40" s="689"/>
      <c r="DV40" s="690"/>
      <c r="DW40" s="693">
        <v>0</v>
      </c>
      <c r="DX40" s="722"/>
      <c r="DY40" s="722"/>
      <c r="DZ40" s="722"/>
      <c r="EA40" s="722"/>
      <c r="EB40" s="722"/>
      <c r="EC40" s="723"/>
    </row>
    <row r="41" spans="2:133" ht="11.25" customHeight="1" x14ac:dyDescent="0.2">
      <c r="B41" s="685" t="s">
        <v>345</v>
      </c>
      <c r="C41" s="686"/>
      <c r="D41" s="686"/>
      <c r="E41" s="686"/>
      <c r="F41" s="686"/>
      <c r="G41" s="686"/>
      <c r="H41" s="686"/>
      <c r="I41" s="686"/>
      <c r="J41" s="686"/>
      <c r="K41" s="686"/>
      <c r="L41" s="686"/>
      <c r="M41" s="686"/>
      <c r="N41" s="686"/>
      <c r="O41" s="686"/>
      <c r="P41" s="686"/>
      <c r="Q41" s="687"/>
      <c r="R41" s="688" t="s">
        <v>125</v>
      </c>
      <c r="S41" s="689"/>
      <c r="T41" s="689"/>
      <c r="U41" s="689"/>
      <c r="V41" s="689"/>
      <c r="W41" s="689"/>
      <c r="X41" s="689"/>
      <c r="Y41" s="690"/>
      <c r="Z41" s="691" t="s">
        <v>125</v>
      </c>
      <c r="AA41" s="691"/>
      <c r="AB41" s="691"/>
      <c r="AC41" s="691"/>
      <c r="AD41" s="692" t="s">
        <v>125</v>
      </c>
      <c r="AE41" s="692"/>
      <c r="AF41" s="692"/>
      <c r="AG41" s="692"/>
      <c r="AH41" s="692"/>
      <c r="AI41" s="692"/>
      <c r="AJ41" s="692"/>
      <c r="AK41" s="692"/>
      <c r="AL41" s="693" t="s">
        <v>125</v>
      </c>
      <c r="AM41" s="694"/>
      <c r="AN41" s="694"/>
      <c r="AO41" s="695"/>
      <c r="AQ41" s="766" t="s">
        <v>346</v>
      </c>
      <c r="AR41" s="767"/>
      <c r="AS41" s="767"/>
      <c r="AT41" s="767"/>
      <c r="AU41" s="767"/>
      <c r="AV41" s="767"/>
      <c r="AW41" s="767"/>
      <c r="AX41" s="767"/>
      <c r="AY41" s="768"/>
      <c r="AZ41" s="688">
        <v>1635580</v>
      </c>
      <c r="BA41" s="689"/>
      <c r="BB41" s="689"/>
      <c r="BC41" s="689"/>
      <c r="BD41" s="724"/>
      <c r="BE41" s="724"/>
      <c r="BF41" s="755"/>
      <c r="BG41" s="775"/>
      <c r="BH41" s="776"/>
      <c r="BI41" s="776"/>
      <c r="BJ41" s="776"/>
      <c r="BK41" s="776"/>
      <c r="BL41" s="239"/>
      <c r="BM41" s="704" t="s">
        <v>347</v>
      </c>
      <c r="BN41" s="704"/>
      <c r="BO41" s="704"/>
      <c r="BP41" s="704"/>
      <c r="BQ41" s="704"/>
      <c r="BR41" s="704"/>
      <c r="BS41" s="704"/>
      <c r="BT41" s="704"/>
      <c r="BU41" s="705"/>
      <c r="BV41" s="688">
        <v>1</v>
      </c>
      <c r="BW41" s="689"/>
      <c r="BX41" s="689"/>
      <c r="BY41" s="689"/>
      <c r="BZ41" s="689"/>
      <c r="CA41" s="689"/>
      <c r="CB41" s="698"/>
      <c r="CD41" s="703" t="s">
        <v>348</v>
      </c>
      <c r="CE41" s="704"/>
      <c r="CF41" s="704"/>
      <c r="CG41" s="704"/>
      <c r="CH41" s="704"/>
      <c r="CI41" s="704"/>
      <c r="CJ41" s="704"/>
      <c r="CK41" s="704"/>
      <c r="CL41" s="704"/>
      <c r="CM41" s="704"/>
      <c r="CN41" s="704"/>
      <c r="CO41" s="704"/>
      <c r="CP41" s="704"/>
      <c r="CQ41" s="705"/>
      <c r="CR41" s="688" t="s">
        <v>125</v>
      </c>
      <c r="CS41" s="724"/>
      <c r="CT41" s="724"/>
      <c r="CU41" s="724"/>
      <c r="CV41" s="724"/>
      <c r="CW41" s="724"/>
      <c r="CX41" s="724"/>
      <c r="CY41" s="725"/>
      <c r="CZ41" s="693" t="s">
        <v>125</v>
      </c>
      <c r="DA41" s="722"/>
      <c r="DB41" s="722"/>
      <c r="DC41" s="726"/>
      <c r="DD41" s="697" t="s">
        <v>125</v>
      </c>
      <c r="DE41" s="724"/>
      <c r="DF41" s="724"/>
      <c r="DG41" s="724"/>
      <c r="DH41" s="724"/>
      <c r="DI41" s="724"/>
      <c r="DJ41" s="724"/>
      <c r="DK41" s="725"/>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685" t="s">
        <v>349</v>
      </c>
      <c r="C42" s="686"/>
      <c r="D42" s="686"/>
      <c r="E42" s="686"/>
      <c r="F42" s="686"/>
      <c r="G42" s="686"/>
      <c r="H42" s="686"/>
      <c r="I42" s="686"/>
      <c r="J42" s="686"/>
      <c r="K42" s="686"/>
      <c r="L42" s="686"/>
      <c r="M42" s="686"/>
      <c r="N42" s="686"/>
      <c r="O42" s="686"/>
      <c r="P42" s="686"/>
      <c r="Q42" s="687"/>
      <c r="R42" s="688">
        <v>2090931</v>
      </c>
      <c r="S42" s="689"/>
      <c r="T42" s="689"/>
      <c r="U42" s="689"/>
      <c r="V42" s="689"/>
      <c r="W42" s="689"/>
      <c r="X42" s="689"/>
      <c r="Y42" s="690"/>
      <c r="Z42" s="691">
        <v>1.9</v>
      </c>
      <c r="AA42" s="691"/>
      <c r="AB42" s="691"/>
      <c r="AC42" s="691"/>
      <c r="AD42" s="692" t="s">
        <v>350</v>
      </c>
      <c r="AE42" s="692"/>
      <c r="AF42" s="692"/>
      <c r="AG42" s="692"/>
      <c r="AH42" s="692"/>
      <c r="AI42" s="692"/>
      <c r="AJ42" s="692"/>
      <c r="AK42" s="692"/>
      <c r="AL42" s="693" t="s">
        <v>125</v>
      </c>
      <c r="AM42" s="694"/>
      <c r="AN42" s="694"/>
      <c r="AO42" s="695"/>
      <c r="AQ42" s="787" t="s">
        <v>351</v>
      </c>
      <c r="AR42" s="788"/>
      <c r="AS42" s="788"/>
      <c r="AT42" s="788"/>
      <c r="AU42" s="788"/>
      <c r="AV42" s="788"/>
      <c r="AW42" s="788"/>
      <c r="AX42" s="788"/>
      <c r="AY42" s="789"/>
      <c r="AZ42" s="779">
        <v>4769011</v>
      </c>
      <c r="BA42" s="780"/>
      <c r="BB42" s="780"/>
      <c r="BC42" s="780"/>
      <c r="BD42" s="759"/>
      <c r="BE42" s="759"/>
      <c r="BF42" s="761"/>
      <c r="BG42" s="777"/>
      <c r="BH42" s="778"/>
      <c r="BI42" s="778"/>
      <c r="BJ42" s="778"/>
      <c r="BK42" s="778"/>
      <c r="BL42" s="240"/>
      <c r="BM42" s="714" t="s">
        <v>352</v>
      </c>
      <c r="BN42" s="714"/>
      <c r="BO42" s="714"/>
      <c r="BP42" s="714"/>
      <c r="BQ42" s="714"/>
      <c r="BR42" s="714"/>
      <c r="BS42" s="714"/>
      <c r="BT42" s="714"/>
      <c r="BU42" s="715"/>
      <c r="BV42" s="779">
        <v>295</v>
      </c>
      <c r="BW42" s="780"/>
      <c r="BX42" s="780"/>
      <c r="BY42" s="780"/>
      <c r="BZ42" s="780"/>
      <c r="CA42" s="780"/>
      <c r="CB42" s="786"/>
      <c r="CD42" s="685" t="s">
        <v>353</v>
      </c>
      <c r="CE42" s="686"/>
      <c r="CF42" s="686"/>
      <c r="CG42" s="686"/>
      <c r="CH42" s="686"/>
      <c r="CI42" s="686"/>
      <c r="CJ42" s="686"/>
      <c r="CK42" s="686"/>
      <c r="CL42" s="686"/>
      <c r="CM42" s="686"/>
      <c r="CN42" s="686"/>
      <c r="CO42" s="686"/>
      <c r="CP42" s="686"/>
      <c r="CQ42" s="687"/>
      <c r="CR42" s="688">
        <v>10331699</v>
      </c>
      <c r="CS42" s="689"/>
      <c r="CT42" s="689"/>
      <c r="CU42" s="689"/>
      <c r="CV42" s="689"/>
      <c r="CW42" s="689"/>
      <c r="CX42" s="689"/>
      <c r="CY42" s="690"/>
      <c r="CZ42" s="693">
        <v>9.5</v>
      </c>
      <c r="DA42" s="694"/>
      <c r="DB42" s="694"/>
      <c r="DC42" s="706"/>
      <c r="DD42" s="697">
        <v>2737223</v>
      </c>
      <c r="DE42" s="689"/>
      <c r="DF42" s="689"/>
      <c r="DG42" s="689"/>
      <c r="DH42" s="689"/>
      <c r="DI42" s="689"/>
      <c r="DJ42" s="689"/>
      <c r="DK42" s="690"/>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43" s="738" t="s">
        <v>354</v>
      </c>
      <c r="C43" s="739"/>
      <c r="D43" s="739"/>
      <c r="E43" s="739"/>
      <c r="F43" s="739"/>
      <c r="G43" s="739"/>
      <c r="H43" s="739"/>
      <c r="I43" s="739"/>
      <c r="J43" s="739"/>
      <c r="K43" s="739"/>
      <c r="L43" s="739"/>
      <c r="M43" s="739"/>
      <c r="N43" s="739"/>
      <c r="O43" s="739"/>
      <c r="P43" s="739"/>
      <c r="Q43" s="740"/>
      <c r="R43" s="779">
        <v>111385525</v>
      </c>
      <c r="S43" s="780"/>
      <c r="T43" s="780"/>
      <c r="U43" s="780"/>
      <c r="V43" s="780"/>
      <c r="W43" s="780"/>
      <c r="X43" s="780"/>
      <c r="Y43" s="781"/>
      <c r="Z43" s="782">
        <v>100</v>
      </c>
      <c r="AA43" s="782"/>
      <c r="AB43" s="782"/>
      <c r="AC43" s="782"/>
      <c r="AD43" s="783">
        <v>44807215</v>
      </c>
      <c r="AE43" s="783"/>
      <c r="AF43" s="783"/>
      <c r="AG43" s="783"/>
      <c r="AH43" s="783"/>
      <c r="AI43" s="783"/>
      <c r="AJ43" s="783"/>
      <c r="AK43" s="783"/>
      <c r="AL43" s="784">
        <v>100</v>
      </c>
      <c r="AM43" s="760"/>
      <c r="AN43" s="760"/>
      <c r="AO43" s="785"/>
      <c r="BV43" s="241"/>
      <c r="BW43" s="241"/>
      <c r="BX43" s="241"/>
      <c r="BY43" s="241"/>
      <c r="BZ43" s="241"/>
      <c r="CA43" s="241"/>
      <c r="CB43" s="241"/>
      <c r="CD43" s="685" t="s">
        <v>355</v>
      </c>
      <c r="CE43" s="686"/>
      <c r="CF43" s="686"/>
      <c r="CG43" s="686"/>
      <c r="CH43" s="686"/>
      <c r="CI43" s="686"/>
      <c r="CJ43" s="686"/>
      <c r="CK43" s="686"/>
      <c r="CL43" s="686"/>
      <c r="CM43" s="686"/>
      <c r="CN43" s="686"/>
      <c r="CO43" s="686"/>
      <c r="CP43" s="686"/>
      <c r="CQ43" s="687"/>
      <c r="CR43" s="688">
        <v>506148</v>
      </c>
      <c r="CS43" s="724"/>
      <c r="CT43" s="724"/>
      <c r="CU43" s="724"/>
      <c r="CV43" s="724"/>
      <c r="CW43" s="724"/>
      <c r="CX43" s="724"/>
      <c r="CY43" s="725"/>
      <c r="CZ43" s="693">
        <v>0.5</v>
      </c>
      <c r="DA43" s="722"/>
      <c r="DB43" s="722"/>
      <c r="DC43" s="726"/>
      <c r="DD43" s="697">
        <v>506148</v>
      </c>
      <c r="DE43" s="724"/>
      <c r="DF43" s="724"/>
      <c r="DG43" s="724"/>
      <c r="DH43" s="724"/>
      <c r="DI43" s="724"/>
      <c r="DJ43" s="724"/>
      <c r="DK43" s="725"/>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CD44" s="800" t="s">
        <v>301</v>
      </c>
      <c r="CE44" s="801"/>
      <c r="CF44" s="685" t="s">
        <v>356</v>
      </c>
      <c r="CG44" s="686"/>
      <c r="CH44" s="686"/>
      <c r="CI44" s="686"/>
      <c r="CJ44" s="686"/>
      <c r="CK44" s="686"/>
      <c r="CL44" s="686"/>
      <c r="CM44" s="686"/>
      <c r="CN44" s="686"/>
      <c r="CO44" s="686"/>
      <c r="CP44" s="686"/>
      <c r="CQ44" s="687"/>
      <c r="CR44" s="688">
        <v>10331699</v>
      </c>
      <c r="CS44" s="689"/>
      <c r="CT44" s="689"/>
      <c r="CU44" s="689"/>
      <c r="CV44" s="689"/>
      <c r="CW44" s="689"/>
      <c r="CX44" s="689"/>
      <c r="CY44" s="690"/>
      <c r="CZ44" s="693">
        <v>9.5</v>
      </c>
      <c r="DA44" s="694"/>
      <c r="DB44" s="694"/>
      <c r="DC44" s="706"/>
      <c r="DD44" s="697">
        <v>2737223</v>
      </c>
      <c r="DE44" s="689"/>
      <c r="DF44" s="689"/>
      <c r="DG44" s="689"/>
      <c r="DH44" s="689"/>
      <c r="DI44" s="689"/>
      <c r="DJ44" s="689"/>
      <c r="DK44" s="690"/>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B45" s="243" t="s">
        <v>357</v>
      </c>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CD45" s="802"/>
      <c r="CE45" s="803"/>
      <c r="CF45" s="685" t="s">
        <v>358</v>
      </c>
      <c r="CG45" s="686"/>
      <c r="CH45" s="686"/>
      <c r="CI45" s="686"/>
      <c r="CJ45" s="686"/>
      <c r="CK45" s="686"/>
      <c r="CL45" s="686"/>
      <c r="CM45" s="686"/>
      <c r="CN45" s="686"/>
      <c r="CO45" s="686"/>
      <c r="CP45" s="686"/>
      <c r="CQ45" s="687"/>
      <c r="CR45" s="688">
        <v>4274239</v>
      </c>
      <c r="CS45" s="724"/>
      <c r="CT45" s="724"/>
      <c r="CU45" s="724"/>
      <c r="CV45" s="724"/>
      <c r="CW45" s="724"/>
      <c r="CX45" s="724"/>
      <c r="CY45" s="725"/>
      <c r="CZ45" s="693">
        <v>3.9</v>
      </c>
      <c r="DA45" s="722"/>
      <c r="DB45" s="722"/>
      <c r="DC45" s="726"/>
      <c r="DD45" s="697">
        <v>758963</v>
      </c>
      <c r="DE45" s="724"/>
      <c r="DF45" s="724"/>
      <c r="DG45" s="724"/>
      <c r="DH45" s="724"/>
      <c r="DI45" s="724"/>
      <c r="DJ45" s="724"/>
      <c r="DK45" s="725"/>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B46" s="244" t="s">
        <v>359</v>
      </c>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CD46" s="802"/>
      <c r="CE46" s="803"/>
      <c r="CF46" s="685" t="s">
        <v>360</v>
      </c>
      <c r="CG46" s="686"/>
      <c r="CH46" s="686"/>
      <c r="CI46" s="686"/>
      <c r="CJ46" s="686"/>
      <c r="CK46" s="686"/>
      <c r="CL46" s="686"/>
      <c r="CM46" s="686"/>
      <c r="CN46" s="686"/>
      <c r="CO46" s="686"/>
      <c r="CP46" s="686"/>
      <c r="CQ46" s="687"/>
      <c r="CR46" s="688">
        <v>5978064</v>
      </c>
      <c r="CS46" s="689"/>
      <c r="CT46" s="689"/>
      <c r="CU46" s="689"/>
      <c r="CV46" s="689"/>
      <c r="CW46" s="689"/>
      <c r="CX46" s="689"/>
      <c r="CY46" s="690"/>
      <c r="CZ46" s="693">
        <v>5.5</v>
      </c>
      <c r="DA46" s="694"/>
      <c r="DB46" s="694"/>
      <c r="DC46" s="706"/>
      <c r="DD46" s="697">
        <v>1919564</v>
      </c>
      <c r="DE46" s="689"/>
      <c r="DF46" s="689"/>
      <c r="DG46" s="689"/>
      <c r="DH46" s="689"/>
      <c r="DI46" s="689"/>
      <c r="DJ46" s="689"/>
      <c r="DK46" s="690"/>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B47" s="245" t="s">
        <v>361</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CD47" s="802"/>
      <c r="CE47" s="803"/>
      <c r="CF47" s="685" t="s">
        <v>362</v>
      </c>
      <c r="CG47" s="686"/>
      <c r="CH47" s="686"/>
      <c r="CI47" s="686"/>
      <c r="CJ47" s="686"/>
      <c r="CK47" s="686"/>
      <c r="CL47" s="686"/>
      <c r="CM47" s="686"/>
      <c r="CN47" s="686"/>
      <c r="CO47" s="686"/>
      <c r="CP47" s="686"/>
      <c r="CQ47" s="687"/>
      <c r="CR47" s="688" t="s">
        <v>125</v>
      </c>
      <c r="CS47" s="724"/>
      <c r="CT47" s="724"/>
      <c r="CU47" s="724"/>
      <c r="CV47" s="724"/>
      <c r="CW47" s="724"/>
      <c r="CX47" s="724"/>
      <c r="CY47" s="725"/>
      <c r="CZ47" s="693" t="s">
        <v>350</v>
      </c>
      <c r="DA47" s="722"/>
      <c r="DB47" s="722"/>
      <c r="DC47" s="726"/>
      <c r="DD47" s="697" t="s">
        <v>125</v>
      </c>
      <c r="DE47" s="724"/>
      <c r="DF47" s="724"/>
      <c r="DG47" s="724"/>
      <c r="DH47" s="724"/>
      <c r="DI47" s="724"/>
      <c r="DJ47" s="724"/>
      <c r="DK47" s="725"/>
      <c r="DL47" s="769"/>
      <c r="DM47" s="770"/>
      <c r="DN47" s="770"/>
      <c r="DO47" s="770"/>
      <c r="DP47" s="770"/>
      <c r="DQ47" s="770"/>
      <c r="DR47" s="770"/>
      <c r="DS47" s="770"/>
      <c r="DT47" s="770"/>
      <c r="DU47" s="770"/>
      <c r="DV47" s="771"/>
      <c r="DW47" s="772"/>
      <c r="DX47" s="773"/>
      <c r="DY47" s="773"/>
      <c r="DZ47" s="773"/>
      <c r="EA47" s="773"/>
      <c r="EB47" s="773"/>
      <c r="EC47" s="774"/>
    </row>
    <row r="48" spans="2:133" ht="11" x14ac:dyDescent="0.2">
      <c r="B48" s="244"/>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CD48" s="804"/>
      <c r="CE48" s="805"/>
      <c r="CF48" s="685" t="s">
        <v>363</v>
      </c>
      <c r="CG48" s="686"/>
      <c r="CH48" s="686"/>
      <c r="CI48" s="686"/>
      <c r="CJ48" s="686"/>
      <c r="CK48" s="686"/>
      <c r="CL48" s="686"/>
      <c r="CM48" s="686"/>
      <c r="CN48" s="686"/>
      <c r="CO48" s="686"/>
      <c r="CP48" s="686"/>
      <c r="CQ48" s="687"/>
      <c r="CR48" s="688" t="s">
        <v>350</v>
      </c>
      <c r="CS48" s="689"/>
      <c r="CT48" s="689"/>
      <c r="CU48" s="689"/>
      <c r="CV48" s="689"/>
      <c r="CW48" s="689"/>
      <c r="CX48" s="689"/>
      <c r="CY48" s="690"/>
      <c r="CZ48" s="693" t="s">
        <v>125</v>
      </c>
      <c r="DA48" s="694"/>
      <c r="DB48" s="694"/>
      <c r="DC48" s="706"/>
      <c r="DD48" s="697" t="s">
        <v>125</v>
      </c>
      <c r="DE48" s="689"/>
      <c r="DF48" s="689"/>
      <c r="DG48" s="689"/>
      <c r="DH48" s="689"/>
      <c r="DI48" s="689"/>
      <c r="DJ48" s="689"/>
      <c r="DK48" s="690"/>
      <c r="DL48" s="769"/>
      <c r="DM48" s="770"/>
      <c r="DN48" s="770"/>
      <c r="DO48" s="770"/>
      <c r="DP48" s="770"/>
      <c r="DQ48" s="770"/>
      <c r="DR48" s="770"/>
      <c r="DS48" s="770"/>
      <c r="DT48" s="770"/>
      <c r="DU48" s="770"/>
      <c r="DV48" s="771"/>
      <c r="DW48" s="772"/>
      <c r="DX48" s="773"/>
      <c r="DY48" s="773"/>
      <c r="DZ48" s="773"/>
      <c r="EA48" s="773"/>
      <c r="EB48" s="773"/>
      <c r="EC48" s="774"/>
    </row>
    <row r="49" spans="2:133" ht="11.25" customHeight="1" x14ac:dyDescent="0.2">
      <c r="B49" s="245"/>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CD49" s="738" t="s">
        <v>364</v>
      </c>
      <c r="CE49" s="739"/>
      <c r="CF49" s="739"/>
      <c r="CG49" s="739"/>
      <c r="CH49" s="739"/>
      <c r="CI49" s="739"/>
      <c r="CJ49" s="739"/>
      <c r="CK49" s="739"/>
      <c r="CL49" s="739"/>
      <c r="CM49" s="739"/>
      <c r="CN49" s="739"/>
      <c r="CO49" s="739"/>
      <c r="CP49" s="739"/>
      <c r="CQ49" s="740"/>
      <c r="CR49" s="779">
        <v>108274265</v>
      </c>
      <c r="CS49" s="759"/>
      <c r="CT49" s="759"/>
      <c r="CU49" s="759"/>
      <c r="CV49" s="759"/>
      <c r="CW49" s="759"/>
      <c r="CX49" s="759"/>
      <c r="CY49" s="790"/>
      <c r="CZ49" s="784">
        <v>100</v>
      </c>
      <c r="DA49" s="791"/>
      <c r="DB49" s="791"/>
      <c r="DC49" s="792"/>
      <c r="DD49" s="793">
        <v>51540323</v>
      </c>
      <c r="DE49" s="759"/>
      <c r="DF49" s="759"/>
      <c r="DG49" s="759"/>
      <c r="DH49" s="759"/>
      <c r="DI49" s="759"/>
      <c r="DJ49" s="759"/>
      <c r="DK49" s="790"/>
      <c r="DL49" s="794"/>
      <c r="DM49" s="795"/>
      <c r="DN49" s="795"/>
      <c r="DO49" s="795"/>
      <c r="DP49" s="795"/>
      <c r="DQ49" s="795"/>
      <c r="DR49" s="795"/>
      <c r="DS49" s="795"/>
      <c r="DT49" s="795"/>
      <c r="DU49" s="795"/>
      <c r="DV49" s="796"/>
      <c r="DW49" s="797"/>
      <c r="DX49" s="798"/>
      <c r="DY49" s="798"/>
      <c r="DZ49" s="798"/>
      <c r="EA49" s="798"/>
      <c r="EB49" s="798"/>
      <c r="EC49" s="799"/>
    </row>
  </sheetData>
  <sheetProtection algorithmName="SHA-512" hashValue="KO4mdZ2xb8cdiLuPGCjPo2j0dQMRk3k/fXmyK8Dkl0Xz/OuzqGM/YnkoQHvXj0GOF8lFRarRlZHz1NVB9f/C8w==" saltValue="h2IzlZHddq1cRgk0lczU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94" customWidth="1"/>
    <col min="131" max="131" width="1.6328125" style="294" customWidth="1"/>
    <col min="132" max="16384" width="9" style="294" hidden="1"/>
  </cols>
  <sheetData>
    <row r="1" spans="1:131" s="252" customFormat="1" ht="11.25" customHeight="1" thickBot="1" x14ac:dyDescent="0.25">
      <c r="A1" s="247"/>
      <c r="B1" s="247"/>
      <c r="C1" s="247"/>
      <c r="D1" s="247"/>
      <c r="E1" s="247"/>
      <c r="F1" s="247"/>
      <c r="G1" s="247"/>
      <c r="H1" s="247"/>
      <c r="I1" s="247"/>
      <c r="J1" s="247"/>
      <c r="K1" s="247"/>
      <c r="L1" s="247"/>
      <c r="M1" s="247"/>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9"/>
      <c r="DQ1" s="250"/>
      <c r="DR1" s="250"/>
      <c r="DS1" s="250"/>
      <c r="DT1" s="250"/>
      <c r="DU1" s="250"/>
      <c r="DV1" s="250"/>
      <c r="DW1" s="250"/>
      <c r="DX1" s="250"/>
      <c r="DY1" s="250"/>
      <c r="DZ1" s="250"/>
      <c r="EA1" s="251"/>
    </row>
    <row r="2" spans="1:131" s="256" customFormat="1" ht="26.25" customHeight="1" thickBot="1" x14ac:dyDescent="0.25">
      <c r="A2" s="253" t="s">
        <v>365</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835" t="s">
        <v>366</v>
      </c>
      <c r="DK2" s="836"/>
      <c r="DL2" s="836"/>
      <c r="DM2" s="836"/>
      <c r="DN2" s="836"/>
      <c r="DO2" s="837"/>
      <c r="DP2" s="254"/>
      <c r="DQ2" s="835" t="s">
        <v>367</v>
      </c>
      <c r="DR2" s="836"/>
      <c r="DS2" s="836"/>
      <c r="DT2" s="836"/>
      <c r="DU2" s="836"/>
      <c r="DV2" s="836"/>
      <c r="DW2" s="836"/>
      <c r="DX2" s="836"/>
      <c r="DY2" s="836"/>
      <c r="DZ2" s="837"/>
      <c r="EA2" s="255"/>
    </row>
    <row r="3" spans="1:131" s="252" customFormat="1" ht="11.25" customHeight="1" x14ac:dyDescent="0.2">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51"/>
    </row>
    <row r="4" spans="1:131" s="260" customFormat="1" ht="26.25" customHeight="1" thickBot="1" x14ac:dyDescent="0.25">
      <c r="A4" s="838" t="s">
        <v>368</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57"/>
      <c r="BA4" s="257"/>
      <c r="BB4" s="257"/>
      <c r="BC4" s="257"/>
      <c r="BD4" s="257"/>
      <c r="BE4" s="258"/>
      <c r="BF4" s="258"/>
      <c r="BG4" s="258"/>
      <c r="BH4" s="258"/>
      <c r="BI4" s="258"/>
      <c r="BJ4" s="258"/>
      <c r="BK4" s="258"/>
      <c r="BL4" s="258"/>
      <c r="BM4" s="258"/>
      <c r="BN4" s="258"/>
      <c r="BO4" s="258"/>
      <c r="BP4" s="258"/>
      <c r="BQ4" s="257" t="s">
        <v>369</v>
      </c>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9"/>
    </row>
    <row r="5" spans="1:131" s="260" customFormat="1" ht="26.25" customHeight="1" x14ac:dyDescent="0.2">
      <c r="A5" s="829" t="s">
        <v>370</v>
      </c>
      <c r="B5" s="830"/>
      <c r="C5" s="830"/>
      <c r="D5" s="830"/>
      <c r="E5" s="830"/>
      <c r="F5" s="830"/>
      <c r="G5" s="830"/>
      <c r="H5" s="830"/>
      <c r="I5" s="830"/>
      <c r="J5" s="830"/>
      <c r="K5" s="830"/>
      <c r="L5" s="830"/>
      <c r="M5" s="830"/>
      <c r="N5" s="830"/>
      <c r="O5" s="830"/>
      <c r="P5" s="831"/>
      <c r="Q5" s="806" t="s">
        <v>371</v>
      </c>
      <c r="R5" s="807"/>
      <c r="S5" s="807"/>
      <c r="T5" s="807"/>
      <c r="U5" s="808"/>
      <c r="V5" s="806" t="s">
        <v>372</v>
      </c>
      <c r="W5" s="807"/>
      <c r="X5" s="807"/>
      <c r="Y5" s="807"/>
      <c r="Z5" s="808"/>
      <c r="AA5" s="806" t="s">
        <v>373</v>
      </c>
      <c r="AB5" s="807"/>
      <c r="AC5" s="807"/>
      <c r="AD5" s="807"/>
      <c r="AE5" s="807"/>
      <c r="AF5" s="839" t="s">
        <v>374</v>
      </c>
      <c r="AG5" s="807"/>
      <c r="AH5" s="807"/>
      <c r="AI5" s="807"/>
      <c r="AJ5" s="818"/>
      <c r="AK5" s="807" t="s">
        <v>375</v>
      </c>
      <c r="AL5" s="807"/>
      <c r="AM5" s="807"/>
      <c r="AN5" s="807"/>
      <c r="AO5" s="808"/>
      <c r="AP5" s="806" t="s">
        <v>376</v>
      </c>
      <c r="AQ5" s="807"/>
      <c r="AR5" s="807"/>
      <c r="AS5" s="807"/>
      <c r="AT5" s="808"/>
      <c r="AU5" s="806" t="s">
        <v>377</v>
      </c>
      <c r="AV5" s="807"/>
      <c r="AW5" s="807"/>
      <c r="AX5" s="807"/>
      <c r="AY5" s="818"/>
      <c r="AZ5" s="261"/>
      <c r="BA5" s="261"/>
      <c r="BB5" s="261"/>
      <c r="BC5" s="261"/>
      <c r="BD5" s="261"/>
      <c r="BE5" s="262"/>
      <c r="BF5" s="262"/>
      <c r="BG5" s="262"/>
      <c r="BH5" s="262"/>
      <c r="BI5" s="262"/>
      <c r="BJ5" s="262"/>
      <c r="BK5" s="262"/>
      <c r="BL5" s="262"/>
      <c r="BM5" s="262"/>
      <c r="BN5" s="262"/>
      <c r="BO5" s="262"/>
      <c r="BP5" s="262"/>
      <c r="BQ5" s="829" t="s">
        <v>378</v>
      </c>
      <c r="BR5" s="830"/>
      <c r="BS5" s="830"/>
      <c r="BT5" s="830"/>
      <c r="BU5" s="830"/>
      <c r="BV5" s="830"/>
      <c r="BW5" s="830"/>
      <c r="BX5" s="830"/>
      <c r="BY5" s="830"/>
      <c r="BZ5" s="830"/>
      <c r="CA5" s="830"/>
      <c r="CB5" s="830"/>
      <c r="CC5" s="830"/>
      <c r="CD5" s="830"/>
      <c r="CE5" s="830"/>
      <c r="CF5" s="830"/>
      <c r="CG5" s="831"/>
      <c r="CH5" s="806" t="s">
        <v>379</v>
      </c>
      <c r="CI5" s="807"/>
      <c r="CJ5" s="807"/>
      <c r="CK5" s="807"/>
      <c r="CL5" s="808"/>
      <c r="CM5" s="806" t="s">
        <v>380</v>
      </c>
      <c r="CN5" s="807"/>
      <c r="CO5" s="807"/>
      <c r="CP5" s="807"/>
      <c r="CQ5" s="808"/>
      <c r="CR5" s="806" t="s">
        <v>381</v>
      </c>
      <c r="CS5" s="807"/>
      <c r="CT5" s="807"/>
      <c r="CU5" s="807"/>
      <c r="CV5" s="808"/>
      <c r="CW5" s="806" t="s">
        <v>382</v>
      </c>
      <c r="CX5" s="807"/>
      <c r="CY5" s="807"/>
      <c r="CZ5" s="807"/>
      <c r="DA5" s="808"/>
      <c r="DB5" s="806" t="s">
        <v>383</v>
      </c>
      <c r="DC5" s="807"/>
      <c r="DD5" s="807"/>
      <c r="DE5" s="807"/>
      <c r="DF5" s="808"/>
      <c r="DG5" s="812" t="s">
        <v>384</v>
      </c>
      <c r="DH5" s="813"/>
      <c r="DI5" s="813"/>
      <c r="DJ5" s="813"/>
      <c r="DK5" s="814"/>
      <c r="DL5" s="812" t="s">
        <v>385</v>
      </c>
      <c r="DM5" s="813"/>
      <c r="DN5" s="813"/>
      <c r="DO5" s="813"/>
      <c r="DP5" s="814"/>
      <c r="DQ5" s="806" t="s">
        <v>386</v>
      </c>
      <c r="DR5" s="807"/>
      <c r="DS5" s="807"/>
      <c r="DT5" s="807"/>
      <c r="DU5" s="808"/>
      <c r="DV5" s="806" t="s">
        <v>377</v>
      </c>
      <c r="DW5" s="807"/>
      <c r="DX5" s="807"/>
      <c r="DY5" s="807"/>
      <c r="DZ5" s="818"/>
      <c r="EA5" s="259"/>
    </row>
    <row r="6" spans="1:131" s="260" customFormat="1" ht="26.25" customHeight="1" thickBot="1" x14ac:dyDescent="0.25">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0"/>
      <c r="AG6" s="810"/>
      <c r="AH6" s="810"/>
      <c r="AI6" s="810"/>
      <c r="AJ6" s="819"/>
      <c r="AK6" s="810"/>
      <c r="AL6" s="810"/>
      <c r="AM6" s="810"/>
      <c r="AN6" s="810"/>
      <c r="AO6" s="811"/>
      <c r="AP6" s="809"/>
      <c r="AQ6" s="810"/>
      <c r="AR6" s="810"/>
      <c r="AS6" s="810"/>
      <c r="AT6" s="811"/>
      <c r="AU6" s="809"/>
      <c r="AV6" s="810"/>
      <c r="AW6" s="810"/>
      <c r="AX6" s="810"/>
      <c r="AY6" s="819"/>
      <c r="AZ6" s="257"/>
      <c r="BA6" s="257"/>
      <c r="BB6" s="257"/>
      <c r="BC6" s="257"/>
      <c r="BD6" s="257"/>
      <c r="BE6" s="258"/>
      <c r="BF6" s="258"/>
      <c r="BG6" s="258"/>
      <c r="BH6" s="258"/>
      <c r="BI6" s="258"/>
      <c r="BJ6" s="258"/>
      <c r="BK6" s="258"/>
      <c r="BL6" s="258"/>
      <c r="BM6" s="258"/>
      <c r="BN6" s="258"/>
      <c r="BO6" s="258"/>
      <c r="BP6" s="258"/>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9"/>
    </row>
    <row r="7" spans="1:131" s="260" customFormat="1" ht="26.25" customHeight="1" thickTop="1" x14ac:dyDescent="0.2">
      <c r="A7" s="263">
        <v>1</v>
      </c>
      <c r="B7" s="820" t="s">
        <v>387</v>
      </c>
      <c r="C7" s="821"/>
      <c r="D7" s="821"/>
      <c r="E7" s="821"/>
      <c r="F7" s="821"/>
      <c r="G7" s="821"/>
      <c r="H7" s="821"/>
      <c r="I7" s="821"/>
      <c r="J7" s="821"/>
      <c r="K7" s="821"/>
      <c r="L7" s="821"/>
      <c r="M7" s="821"/>
      <c r="N7" s="821"/>
      <c r="O7" s="821"/>
      <c r="P7" s="822"/>
      <c r="Q7" s="823">
        <v>111945</v>
      </c>
      <c r="R7" s="824"/>
      <c r="S7" s="824"/>
      <c r="T7" s="824"/>
      <c r="U7" s="824"/>
      <c r="V7" s="824">
        <v>108851</v>
      </c>
      <c r="W7" s="824"/>
      <c r="X7" s="824"/>
      <c r="Y7" s="824"/>
      <c r="Z7" s="824"/>
      <c r="AA7" s="824">
        <v>3094</v>
      </c>
      <c r="AB7" s="824"/>
      <c r="AC7" s="824"/>
      <c r="AD7" s="824"/>
      <c r="AE7" s="825"/>
      <c r="AF7" s="826">
        <v>2175</v>
      </c>
      <c r="AG7" s="827"/>
      <c r="AH7" s="827"/>
      <c r="AI7" s="827"/>
      <c r="AJ7" s="828"/>
      <c r="AK7" s="863">
        <v>93</v>
      </c>
      <c r="AL7" s="864"/>
      <c r="AM7" s="864"/>
      <c r="AN7" s="864"/>
      <c r="AO7" s="864"/>
      <c r="AP7" s="864">
        <v>60534</v>
      </c>
      <c r="AQ7" s="864"/>
      <c r="AR7" s="864"/>
      <c r="AS7" s="864"/>
      <c r="AT7" s="864"/>
      <c r="AU7" s="865"/>
      <c r="AV7" s="865"/>
      <c r="AW7" s="865"/>
      <c r="AX7" s="865"/>
      <c r="AY7" s="866"/>
      <c r="AZ7" s="257"/>
      <c r="BA7" s="257"/>
      <c r="BB7" s="257"/>
      <c r="BC7" s="257"/>
      <c r="BD7" s="257"/>
      <c r="BE7" s="258"/>
      <c r="BF7" s="258"/>
      <c r="BG7" s="258"/>
      <c r="BH7" s="258"/>
      <c r="BI7" s="258"/>
      <c r="BJ7" s="258"/>
      <c r="BK7" s="258"/>
      <c r="BL7" s="258"/>
      <c r="BM7" s="258"/>
      <c r="BN7" s="258"/>
      <c r="BO7" s="258"/>
      <c r="BP7" s="258"/>
      <c r="BQ7" s="264">
        <v>1</v>
      </c>
      <c r="BR7" s="265"/>
      <c r="BS7" s="867" t="s">
        <v>610</v>
      </c>
      <c r="BT7" s="868"/>
      <c r="BU7" s="868"/>
      <c r="BV7" s="868"/>
      <c r="BW7" s="868"/>
      <c r="BX7" s="868"/>
      <c r="BY7" s="868"/>
      <c r="BZ7" s="868"/>
      <c r="CA7" s="868"/>
      <c r="CB7" s="868"/>
      <c r="CC7" s="868"/>
      <c r="CD7" s="868"/>
      <c r="CE7" s="868"/>
      <c r="CF7" s="868"/>
      <c r="CG7" s="869"/>
      <c r="CH7" s="860">
        <v>1</v>
      </c>
      <c r="CI7" s="861"/>
      <c r="CJ7" s="861"/>
      <c r="CK7" s="861"/>
      <c r="CL7" s="862"/>
      <c r="CM7" s="860">
        <v>105</v>
      </c>
      <c r="CN7" s="861"/>
      <c r="CO7" s="861"/>
      <c r="CP7" s="861"/>
      <c r="CQ7" s="862"/>
      <c r="CR7" s="860">
        <v>11</v>
      </c>
      <c r="CS7" s="861"/>
      <c r="CT7" s="861"/>
      <c r="CU7" s="861"/>
      <c r="CV7" s="862"/>
      <c r="CW7" s="860" t="s">
        <v>617</v>
      </c>
      <c r="CX7" s="861"/>
      <c r="CY7" s="861"/>
      <c r="CZ7" s="861"/>
      <c r="DA7" s="862"/>
      <c r="DB7" s="860" t="s">
        <v>618</v>
      </c>
      <c r="DC7" s="861"/>
      <c r="DD7" s="861"/>
      <c r="DE7" s="861"/>
      <c r="DF7" s="862"/>
      <c r="DG7" s="860" t="s">
        <v>598</v>
      </c>
      <c r="DH7" s="861"/>
      <c r="DI7" s="861"/>
      <c r="DJ7" s="861"/>
      <c r="DK7" s="862"/>
      <c r="DL7" s="860" t="s">
        <v>598</v>
      </c>
      <c r="DM7" s="861"/>
      <c r="DN7" s="861"/>
      <c r="DO7" s="861"/>
      <c r="DP7" s="862"/>
      <c r="DQ7" s="860" t="s">
        <v>599</v>
      </c>
      <c r="DR7" s="861"/>
      <c r="DS7" s="861"/>
      <c r="DT7" s="861"/>
      <c r="DU7" s="862"/>
      <c r="DV7" s="841"/>
      <c r="DW7" s="842"/>
      <c r="DX7" s="842"/>
      <c r="DY7" s="842"/>
      <c r="DZ7" s="843"/>
      <c r="EA7" s="259"/>
    </row>
    <row r="8" spans="1:131" s="260" customFormat="1" ht="26.25" customHeight="1" x14ac:dyDescent="0.2">
      <c r="A8" s="266">
        <v>2</v>
      </c>
      <c r="B8" s="844" t="s">
        <v>388</v>
      </c>
      <c r="C8" s="845"/>
      <c r="D8" s="845"/>
      <c r="E8" s="845"/>
      <c r="F8" s="845"/>
      <c r="G8" s="845"/>
      <c r="H8" s="845"/>
      <c r="I8" s="845"/>
      <c r="J8" s="845"/>
      <c r="K8" s="845"/>
      <c r="L8" s="845"/>
      <c r="M8" s="845"/>
      <c r="N8" s="845"/>
      <c r="O8" s="845"/>
      <c r="P8" s="846"/>
      <c r="Q8" s="847">
        <v>16</v>
      </c>
      <c r="R8" s="848"/>
      <c r="S8" s="848"/>
      <c r="T8" s="848"/>
      <c r="U8" s="848"/>
      <c r="V8" s="848">
        <v>14</v>
      </c>
      <c r="W8" s="848"/>
      <c r="X8" s="848"/>
      <c r="Y8" s="848"/>
      <c r="Z8" s="848"/>
      <c r="AA8" s="848">
        <v>2</v>
      </c>
      <c r="AB8" s="848"/>
      <c r="AC8" s="848"/>
      <c r="AD8" s="848"/>
      <c r="AE8" s="849"/>
      <c r="AF8" s="850">
        <v>2</v>
      </c>
      <c r="AG8" s="851"/>
      <c r="AH8" s="851"/>
      <c r="AI8" s="851"/>
      <c r="AJ8" s="852"/>
      <c r="AK8" s="853" t="s">
        <v>598</v>
      </c>
      <c r="AL8" s="854"/>
      <c r="AM8" s="854"/>
      <c r="AN8" s="854"/>
      <c r="AO8" s="854"/>
      <c r="AP8" s="854">
        <v>1</v>
      </c>
      <c r="AQ8" s="854"/>
      <c r="AR8" s="854"/>
      <c r="AS8" s="854"/>
      <c r="AT8" s="854"/>
      <c r="AU8" s="855"/>
      <c r="AV8" s="855"/>
      <c r="AW8" s="855"/>
      <c r="AX8" s="855"/>
      <c r="AY8" s="856"/>
      <c r="AZ8" s="257"/>
      <c r="BA8" s="257"/>
      <c r="BB8" s="257"/>
      <c r="BC8" s="257"/>
      <c r="BD8" s="257"/>
      <c r="BE8" s="258"/>
      <c r="BF8" s="258"/>
      <c r="BG8" s="258"/>
      <c r="BH8" s="258"/>
      <c r="BI8" s="258"/>
      <c r="BJ8" s="258"/>
      <c r="BK8" s="258"/>
      <c r="BL8" s="258"/>
      <c r="BM8" s="258"/>
      <c r="BN8" s="258"/>
      <c r="BO8" s="258"/>
      <c r="BP8" s="258"/>
      <c r="BQ8" s="267">
        <v>2</v>
      </c>
      <c r="BR8" s="268"/>
      <c r="BS8" s="857" t="s">
        <v>611</v>
      </c>
      <c r="BT8" s="858"/>
      <c r="BU8" s="858"/>
      <c r="BV8" s="858"/>
      <c r="BW8" s="858"/>
      <c r="BX8" s="858"/>
      <c r="BY8" s="858"/>
      <c r="BZ8" s="858"/>
      <c r="CA8" s="858"/>
      <c r="CB8" s="858"/>
      <c r="CC8" s="858"/>
      <c r="CD8" s="858"/>
      <c r="CE8" s="858"/>
      <c r="CF8" s="858"/>
      <c r="CG8" s="859"/>
      <c r="CH8" s="870">
        <v>4</v>
      </c>
      <c r="CI8" s="871"/>
      <c r="CJ8" s="871"/>
      <c r="CK8" s="871"/>
      <c r="CL8" s="872"/>
      <c r="CM8" s="870">
        <v>157</v>
      </c>
      <c r="CN8" s="871"/>
      <c r="CO8" s="871"/>
      <c r="CP8" s="871"/>
      <c r="CQ8" s="872"/>
      <c r="CR8" s="870">
        <v>101</v>
      </c>
      <c r="CS8" s="871"/>
      <c r="CT8" s="871"/>
      <c r="CU8" s="871"/>
      <c r="CV8" s="872"/>
      <c r="CW8" s="870" t="s">
        <v>598</v>
      </c>
      <c r="CX8" s="871"/>
      <c r="CY8" s="871"/>
      <c r="CZ8" s="871"/>
      <c r="DA8" s="872"/>
      <c r="DB8" s="870" t="s">
        <v>598</v>
      </c>
      <c r="DC8" s="871"/>
      <c r="DD8" s="871"/>
      <c r="DE8" s="871"/>
      <c r="DF8" s="872"/>
      <c r="DG8" s="870" t="s">
        <v>598</v>
      </c>
      <c r="DH8" s="871"/>
      <c r="DI8" s="871"/>
      <c r="DJ8" s="871"/>
      <c r="DK8" s="872"/>
      <c r="DL8" s="870" t="s">
        <v>598</v>
      </c>
      <c r="DM8" s="871"/>
      <c r="DN8" s="871"/>
      <c r="DO8" s="871"/>
      <c r="DP8" s="872"/>
      <c r="DQ8" s="870" t="s">
        <v>598</v>
      </c>
      <c r="DR8" s="871"/>
      <c r="DS8" s="871"/>
      <c r="DT8" s="871"/>
      <c r="DU8" s="872"/>
      <c r="DV8" s="873"/>
      <c r="DW8" s="874"/>
      <c r="DX8" s="874"/>
      <c r="DY8" s="874"/>
      <c r="DZ8" s="875"/>
      <c r="EA8" s="259"/>
    </row>
    <row r="9" spans="1:131" s="260" customFormat="1" ht="26.25" customHeight="1" x14ac:dyDescent="0.2">
      <c r="A9" s="266">
        <v>3</v>
      </c>
      <c r="B9" s="844" t="s">
        <v>389</v>
      </c>
      <c r="C9" s="845"/>
      <c r="D9" s="845"/>
      <c r="E9" s="845"/>
      <c r="F9" s="845"/>
      <c r="G9" s="845"/>
      <c r="H9" s="845"/>
      <c r="I9" s="845"/>
      <c r="J9" s="845"/>
      <c r="K9" s="845"/>
      <c r="L9" s="845"/>
      <c r="M9" s="845"/>
      <c r="N9" s="845"/>
      <c r="O9" s="845"/>
      <c r="P9" s="846"/>
      <c r="Q9" s="847">
        <v>41</v>
      </c>
      <c r="R9" s="848"/>
      <c r="S9" s="848"/>
      <c r="T9" s="848"/>
      <c r="U9" s="848"/>
      <c r="V9" s="848">
        <v>26</v>
      </c>
      <c r="W9" s="848"/>
      <c r="X9" s="848"/>
      <c r="Y9" s="848"/>
      <c r="Z9" s="848"/>
      <c r="AA9" s="848">
        <v>16</v>
      </c>
      <c r="AB9" s="848"/>
      <c r="AC9" s="848"/>
      <c r="AD9" s="848"/>
      <c r="AE9" s="849"/>
      <c r="AF9" s="850">
        <v>16</v>
      </c>
      <c r="AG9" s="851"/>
      <c r="AH9" s="851"/>
      <c r="AI9" s="851"/>
      <c r="AJ9" s="852"/>
      <c r="AK9" s="853" t="s">
        <v>598</v>
      </c>
      <c r="AL9" s="854"/>
      <c r="AM9" s="854"/>
      <c r="AN9" s="854"/>
      <c r="AO9" s="854"/>
      <c r="AP9" s="854">
        <v>153</v>
      </c>
      <c r="AQ9" s="854"/>
      <c r="AR9" s="854"/>
      <c r="AS9" s="854"/>
      <c r="AT9" s="854"/>
      <c r="AU9" s="855"/>
      <c r="AV9" s="855"/>
      <c r="AW9" s="855"/>
      <c r="AX9" s="855"/>
      <c r="AY9" s="856"/>
      <c r="AZ9" s="257"/>
      <c r="BA9" s="257"/>
      <c r="BB9" s="257"/>
      <c r="BC9" s="257"/>
      <c r="BD9" s="257"/>
      <c r="BE9" s="258"/>
      <c r="BF9" s="258"/>
      <c r="BG9" s="258"/>
      <c r="BH9" s="258"/>
      <c r="BI9" s="258"/>
      <c r="BJ9" s="258"/>
      <c r="BK9" s="258"/>
      <c r="BL9" s="258"/>
      <c r="BM9" s="258"/>
      <c r="BN9" s="258"/>
      <c r="BO9" s="258"/>
      <c r="BP9" s="258"/>
      <c r="BQ9" s="267">
        <v>3</v>
      </c>
      <c r="BR9" s="268"/>
      <c r="BS9" s="857" t="s">
        <v>612</v>
      </c>
      <c r="BT9" s="858"/>
      <c r="BU9" s="858"/>
      <c r="BV9" s="858"/>
      <c r="BW9" s="858"/>
      <c r="BX9" s="858"/>
      <c r="BY9" s="858"/>
      <c r="BZ9" s="858"/>
      <c r="CA9" s="858"/>
      <c r="CB9" s="858"/>
      <c r="CC9" s="858"/>
      <c r="CD9" s="858"/>
      <c r="CE9" s="858"/>
      <c r="CF9" s="858"/>
      <c r="CG9" s="859"/>
      <c r="CH9" s="870">
        <v>-3</v>
      </c>
      <c r="CI9" s="871"/>
      <c r="CJ9" s="871"/>
      <c r="CK9" s="871"/>
      <c r="CL9" s="872"/>
      <c r="CM9" s="870">
        <v>119</v>
      </c>
      <c r="CN9" s="871"/>
      <c r="CO9" s="871"/>
      <c r="CP9" s="871"/>
      <c r="CQ9" s="872"/>
      <c r="CR9" s="870">
        <v>55</v>
      </c>
      <c r="CS9" s="871"/>
      <c r="CT9" s="871"/>
      <c r="CU9" s="871"/>
      <c r="CV9" s="872"/>
      <c r="CW9" s="870" t="s">
        <v>598</v>
      </c>
      <c r="CX9" s="871"/>
      <c r="CY9" s="871"/>
      <c r="CZ9" s="871"/>
      <c r="DA9" s="872"/>
      <c r="DB9" s="870" t="s">
        <v>598</v>
      </c>
      <c r="DC9" s="871"/>
      <c r="DD9" s="871"/>
      <c r="DE9" s="871"/>
      <c r="DF9" s="872"/>
      <c r="DG9" s="870" t="s">
        <v>598</v>
      </c>
      <c r="DH9" s="871"/>
      <c r="DI9" s="871"/>
      <c r="DJ9" s="871"/>
      <c r="DK9" s="872"/>
      <c r="DL9" s="870" t="s">
        <v>598</v>
      </c>
      <c r="DM9" s="871"/>
      <c r="DN9" s="871"/>
      <c r="DO9" s="871"/>
      <c r="DP9" s="872"/>
      <c r="DQ9" s="870" t="s">
        <v>598</v>
      </c>
      <c r="DR9" s="871"/>
      <c r="DS9" s="871"/>
      <c r="DT9" s="871"/>
      <c r="DU9" s="872"/>
      <c r="DV9" s="873"/>
      <c r="DW9" s="874"/>
      <c r="DX9" s="874"/>
      <c r="DY9" s="874"/>
      <c r="DZ9" s="875"/>
      <c r="EA9" s="259"/>
    </row>
    <row r="10" spans="1:131" s="260" customFormat="1" ht="26.25" customHeight="1" x14ac:dyDescent="0.2">
      <c r="A10" s="266">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53"/>
      <c r="AL10" s="854"/>
      <c r="AM10" s="854"/>
      <c r="AN10" s="854"/>
      <c r="AO10" s="854"/>
      <c r="AP10" s="854"/>
      <c r="AQ10" s="854"/>
      <c r="AR10" s="854"/>
      <c r="AS10" s="854"/>
      <c r="AT10" s="854"/>
      <c r="AU10" s="855"/>
      <c r="AV10" s="855"/>
      <c r="AW10" s="855"/>
      <c r="AX10" s="855"/>
      <c r="AY10" s="856"/>
      <c r="AZ10" s="257"/>
      <c r="BA10" s="257"/>
      <c r="BB10" s="257"/>
      <c r="BC10" s="257"/>
      <c r="BD10" s="257"/>
      <c r="BE10" s="258"/>
      <c r="BF10" s="258"/>
      <c r="BG10" s="258"/>
      <c r="BH10" s="258"/>
      <c r="BI10" s="258"/>
      <c r="BJ10" s="258"/>
      <c r="BK10" s="258"/>
      <c r="BL10" s="258"/>
      <c r="BM10" s="258"/>
      <c r="BN10" s="258"/>
      <c r="BO10" s="258"/>
      <c r="BP10" s="258"/>
      <c r="BQ10" s="267">
        <v>4</v>
      </c>
      <c r="BR10" s="268"/>
      <c r="BS10" s="857" t="s">
        <v>613</v>
      </c>
      <c r="BT10" s="858"/>
      <c r="BU10" s="858"/>
      <c r="BV10" s="858"/>
      <c r="BW10" s="858"/>
      <c r="BX10" s="858"/>
      <c r="BY10" s="858"/>
      <c r="BZ10" s="858"/>
      <c r="CA10" s="858"/>
      <c r="CB10" s="858"/>
      <c r="CC10" s="858"/>
      <c r="CD10" s="858"/>
      <c r="CE10" s="858"/>
      <c r="CF10" s="858"/>
      <c r="CG10" s="859"/>
      <c r="CH10" s="870">
        <v>0</v>
      </c>
      <c r="CI10" s="871"/>
      <c r="CJ10" s="871"/>
      <c r="CK10" s="871"/>
      <c r="CL10" s="872"/>
      <c r="CM10" s="870">
        <v>112</v>
      </c>
      <c r="CN10" s="871"/>
      <c r="CO10" s="871"/>
      <c r="CP10" s="871"/>
      <c r="CQ10" s="872"/>
      <c r="CR10" s="870">
        <v>21</v>
      </c>
      <c r="CS10" s="871"/>
      <c r="CT10" s="871"/>
      <c r="CU10" s="871"/>
      <c r="CV10" s="872"/>
      <c r="CW10" s="870" t="s">
        <v>598</v>
      </c>
      <c r="CX10" s="871"/>
      <c r="CY10" s="871"/>
      <c r="CZ10" s="871"/>
      <c r="DA10" s="872"/>
      <c r="DB10" s="870" t="s">
        <v>619</v>
      </c>
      <c r="DC10" s="871"/>
      <c r="DD10" s="871"/>
      <c r="DE10" s="871"/>
      <c r="DF10" s="872"/>
      <c r="DG10" s="870" t="s">
        <v>598</v>
      </c>
      <c r="DH10" s="871"/>
      <c r="DI10" s="871"/>
      <c r="DJ10" s="871"/>
      <c r="DK10" s="872"/>
      <c r="DL10" s="870" t="s">
        <v>598</v>
      </c>
      <c r="DM10" s="871"/>
      <c r="DN10" s="871"/>
      <c r="DO10" s="871"/>
      <c r="DP10" s="872"/>
      <c r="DQ10" s="870" t="s">
        <v>598</v>
      </c>
      <c r="DR10" s="871"/>
      <c r="DS10" s="871"/>
      <c r="DT10" s="871"/>
      <c r="DU10" s="872"/>
      <c r="DV10" s="873"/>
      <c r="DW10" s="874"/>
      <c r="DX10" s="874"/>
      <c r="DY10" s="874"/>
      <c r="DZ10" s="875"/>
      <c r="EA10" s="259"/>
    </row>
    <row r="11" spans="1:131" s="260" customFormat="1" ht="26.25" customHeight="1" x14ac:dyDescent="0.2">
      <c r="A11" s="266">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53"/>
      <c r="AL11" s="854"/>
      <c r="AM11" s="854"/>
      <c r="AN11" s="854"/>
      <c r="AO11" s="854"/>
      <c r="AP11" s="854"/>
      <c r="AQ11" s="854"/>
      <c r="AR11" s="854"/>
      <c r="AS11" s="854"/>
      <c r="AT11" s="854"/>
      <c r="AU11" s="855"/>
      <c r="AV11" s="855"/>
      <c r="AW11" s="855"/>
      <c r="AX11" s="855"/>
      <c r="AY11" s="856"/>
      <c r="AZ11" s="257"/>
      <c r="BA11" s="257"/>
      <c r="BB11" s="257"/>
      <c r="BC11" s="257"/>
      <c r="BD11" s="257"/>
      <c r="BE11" s="258"/>
      <c r="BF11" s="258"/>
      <c r="BG11" s="258"/>
      <c r="BH11" s="258"/>
      <c r="BI11" s="258"/>
      <c r="BJ11" s="258"/>
      <c r="BK11" s="258"/>
      <c r="BL11" s="258"/>
      <c r="BM11" s="258"/>
      <c r="BN11" s="258"/>
      <c r="BO11" s="258"/>
      <c r="BP11" s="258"/>
      <c r="BQ11" s="267">
        <v>5</v>
      </c>
      <c r="BR11" s="268"/>
      <c r="BS11" s="857" t="s">
        <v>622</v>
      </c>
      <c r="BT11" s="858"/>
      <c r="BU11" s="858"/>
      <c r="BV11" s="858"/>
      <c r="BW11" s="858"/>
      <c r="BX11" s="858"/>
      <c r="BY11" s="858"/>
      <c r="BZ11" s="858"/>
      <c r="CA11" s="858"/>
      <c r="CB11" s="858"/>
      <c r="CC11" s="858"/>
      <c r="CD11" s="858"/>
      <c r="CE11" s="858"/>
      <c r="CF11" s="858"/>
      <c r="CG11" s="859"/>
      <c r="CH11" s="870" t="s">
        <v>598</v>
      </c>
      <c r="CI11" s="871"/>
      <c r="CJ11" s="871"/>
      <c r="CK11" s="871"/>
      <c r="CL11" s="872"/>
      <c r="CM11" s="870" t="s">
        <v>598</v>
      </c>
      <c r="CN11" s="871"/>
      <c r="CO11" s="871"/>
      <c r="CP11" s="871"/>
      <c r="CQ11" s="872"/>
      <c r="CR11" s="870">
        <v>10</v>
      </c>
      <c r="CS11" s="871"/>
      <c r="CT11" s="871"/>
      <c r="CU11" s="871"/>
      <c r="CV11" s="872"/>
      <c r="CW11" s="870" t="s">
        <v>598</v>
      </c>
      <c r="CX11" s="871"/>
      <c r="CY11" s="871"/>
      <c r="CZ11" s="871"/>
      <c r="DA11" s="872"/>
      <c r="DB11" s="870" t="s">
        <v>598</v>
      </c>
      <c r="DC11" s="871"/>
      <c r="DD11" s="871"/>
      <c r="DE11" s="871"/>
      <c r="DF11" s="872"/>
      <c r="DG11" s="870" t="s">
        <v>598</v>
      </c>
      <c r="DH11" s="871"/>
      <c r="DI11" s="871"/>
      <c r="DJ11" s="871"/>
      <c r="DK11" s="872"/>
      <c r="DL11" s="870" t="s">
        <v>598</v>
      </c>
      <c r="DM11" s="871"/>
      <c r="DN11" s="871"/>
      <c r="DO11" s="871"/>
      <c r="DP11" s="872"/>
      <c r="DQ11" s="870" t="s">
        <v>598</v>
      </c>
      <c r="DR11" s="871"/>
      <c r="DS11" s="871"/>
      <c r="DT11" s="871"/>
      <c r="DU11" s="872"/>
      <c r="DV11" s="873"/>
      <c r="DW11" s="874"/>
      <c r="DX11" s="874"/>
      <c r="DY11" s="874"/>
      <c r="DZ11" s="875"/>
      <c r="EA11" s="259"/>
    </row>
    <row r="12" spans="1:131" s="260" customFormat="1" ht="26.25" customHeight="1" x14ac:dyDescent="0.2">
      <c r="A12" s="266">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53"/>
      <c r="AL12" s="854"/>
      <c r="AM12" s="854"/>
      <c r="AN12" s="854"/>
      <c r="AO12" s="854"/>
      <c r="AP12" s="854"/>
      <c r="AQ12" s="854"/>
      <c r="AR12" s="854"/>
      <c r="AS12" s="854"/>
      <c r="AT12" s="854"/>
      <c r="AU12" s="855"/>
      <c r="AV12" s="855"/>
      <c r="AW12" s="855"/>
      <c r="AX12" s="855"/>
      <c r="AY12" s="856"/>
      <c r="AZ12" s="257"/>
      <c r="BA12" s="257"/>
      <c r="BB12" s="257"/>
      <c r="BC12" s="257"/>
      <c r="BD12" s="257"/>
      <c r="BE12" s="258"/>
      <c r="BF12" s="258"/>
      <c r="BG12" s="258"/>
      <c r="BH12" s="258"/>
      <c r="BI12" s="258"/>
      <c r="BJ12" s="258"/>
      <c r="BK12" s="258"/>
      <c r="BL12" s="258"/>
      <c r="BM12" s="258"/>
      <c r="BN12" s="258"/>
      <c r="BO12" s="258"/>
      <c r="BP12" s="258"/>
      <c r="BQ12" s="267">
        <v>6</v>
      </c>
      <c r="BR12" s="268" t="s">
        <v>625</v>
      </c>
      <c r="BS12" s="857" t="s">
        <v>623</v>
      </c>
      <c r="BT12" s="858"/>
      <c r="BU12" s="858"/>
      <c r="BV12" s="858"/>
      <c r="BW12" s="858"/>
      <c r="BX12" s="858"/>
      <c r="BY12" s="858"/>
      <c r="BZ12" s="858"/>
      <c r="CA12" s="858"/>
      <c r="CB12" s="858"/>
      <c r="CC12" s="858"/>
      <c r="CD12" s="858"/>
      <c r="CE12" s="858"/>
      <c r="CF12" s="858"/>
      <c r="CG12" s="859"/>
      <c r="CH12" s="870">
        <v>162</v>
      </c>
      <c r="CI12" s="871"/>
      <c r="CJ12" s="871"/>
      <c r="CK12" s="871"/>
      <c r="CL12" s="872"/>
      <c r="CM12" s="870">
        <v>1825</v>
      </c>
      <c r="CN12" s="871"/>
      <c r="CO12" s="871"/>
      <c r="CP12" s="871"/>
      <c r="CQ12" s="872"/>
      <c r="CR12" s="870">
        <v>110</v>
      </c>
      <c r="CS12" s="871"/>
      <c r="CT12" s="871"/>
      <c r="CU12" s="871"/>
      <c r="CV12" s="872"/>
      <c r="CW12" s="870">
        <v>12</v>
      </c>
      <c r="CX12" s="871"/>
      <c r="CY12" s="871"/>
      <c r="CZ12" s="871"/>
      <c r="DA12" s="872"/>
      <c r="DB12" s="870" t="s">
        <v>598</v>
      </c>
      <c r="DC12" s="871"/>
      <c r="DD12" s="871"/>
      <c r="DE12" s="871"/>
      <c r="DF12" s="872"/>
      <c r="DG12" s="870">
        <v>6547</v>
      </c>
      <c r="DH12" s="871"/>
      <c r="DI12" s="871"/>
      <c r="DJ12" s="871"/>
      <c r="DK12" s="872"/>
      <c r="DL12" s="870" t="s">
        <v>598</v>
      </c>
      <c r="DM12" s="871"/>
      <c r="DN12" s="871"/>
      <c r="DO12" s="871"/>
      <c r="DP12" s="872"/>
      <c r="DQ12" s="870" t="s">
        <v>598</v>
      </c>
      <c r="DR12" s="871"/>
      <c r="DS12" s="871"/>
      <c r="DT12" s="871"/>
      <c r="DU12" s="872"/>
      <c r="DV12" s="873"/>
      <c r="DW12" s="874"/>
      <c r="DX12" s="874"/>
      <c r="DY12" s="874"/>
      <c r="DZ12" s="875"/>
      <c r="EA12" s="259"/>
    </row>
    <row r="13" spans="1:131" s="260" customFormat="1" ht="26.25" customHeight="1" x14ac:dyDescent="0.2">
      <c r="A13" s="266">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53"/>
      <c r="AL13" s="854"/>
      <c r="AM13" s="854"/>
      <c r="AN13" s="854"/>
      <c r="AO13" s="854"/>
      <c r="AP13" s="854"/>
      <c r="AQ13" s="854"/>
      <c r="AR13" s="854"/>
      <c r="AS13" s="854"/>
      <c r="AT13" s="854"/>
      <c r="AU13" s="855"/>
      <c r="AV13" s="855"/>
      <c r="AW13" s="855"/>
      <c r="AX13" s="855"/>
      <c r="AY13" s="856"/>
      <c r="AZ13" s="257"/>
      <c r="BA13" s="257"/>
      <c r="BB13" s="257"/>
      <c r="BC13" s="257"/>
      <c r="BD13" s="257"/>
      <c r="BE13" s="258"/>
      <c r="BF13" s="258"/>
      <c r="BG13" s="258"/>
      <c r="BH13" s="258"/>
      <c r="BI13" s="258"/>
      <c r="BJ13" s="258"/>
      <c r="BK13" s="258"/>
      <c r="BL13" s="258"/>
      <c r="BM13" s="258"/>
      <c r="BN13" s="258"/>
      <c r="BO13" s="258"/>
      <c r="BP13" s="258"/>
      <c r="BQ13" s="267">
        <v>7</v>
      </c>
      <c r="BR13" s="268"/>
      <c r="BS13" s="857" t="s">
        <v>614</v>
      </c>
      <c r="BT13" s="858"/>
      <c r="BU13" s="858"/>
      <c r="BV13" s="858"/>
      <c r="BW13" s="858"/>
      <c r="BX13" s="858"/>
      <c r="BY13" s="858"/>
      <c r="BZ13" s="858"/>
      <c r="CA13" s="858"/>
      <c r="CB13" s="858"/>
      <c r="CC13" s="858"/>
      <c r="CD13" s="858"/>
      <c r="CE13" s="858"/>
      <c r="CF13" s="858"/>
      <c r="CG13" s="859"/>
      <c r="CH13" s="870">
        <v>30</v>
      </c>
      <c r="CI13" s="871"/>
      <c r="CJ13" s="871"/>
      <c r="CK13" s="871"/>
      <c r="CL13" s="872"/>
      <c r="CM13" s="870">
        <v>250</v>
      </c>
      <c r="CN13" s="871"/>
      <c r="CO13" s="871"/>
      <c r="CP13" s="871"/>
      <c r="CQ13" s="872"/>
      <c r="CR13" s="870">
        <v>2</v>
      </c>
      <c r="CS13" s="871"/>
      <c r="CT13" s="871"/>
      <c r="CU13" s="871"/>
      <c r="CV13" s="872"/>
      <c r="CW13" s="870">
        <v>39</v>
      </c>
      <c r="CX13" s="871"/>
      <c r="CY13" s="871"/>
      <c r="CZ13" s="871"/>
      <c r="DA13" s="872"/>
      <c r="DB13" s="870" t="s">
        <v>617</v>
      </c>
      <c r="DC13" s="871"/>
      <c r="DD13" s="871"/>
      <c r="DE13" s="871"/>
      <c r="DF13" s="872"/>
      <c r="DG13" s="870" t="s">
        <v>598</v>
      </c>
      <c r="DH13" s="871"/>
      <c r="DI13" s="871"/>
      <c r="DJ13" s="871"/>
      <c r="DK13" s="872"/>
      <c r="DL13" s="870" t="s">
        <v>598</v>
      </c>
      <c r="DM13" s="871"/>
      <c r="DN13" s="871"/>
      <c r="DO13" s="871"/>
      <c r="DP13" s="872"/>
      <c r="DQ13" s="870" t="s">
        <v>598</v>
      </c>
      <c r="DR13" s="871"/>
      <c r="DS13" s="871"/>
      <c r="DT13" s="871"/>
      <c r="DU13" s="872"/>
      <c r="DV13" s="873"/>
      <c r="DW13" s="874"/>
      <c r="DX13" s="874"/>
      <c r="DY13" s="874"/>
      <c r="DZ13" s="875"/>
      <c r="EA13" s="259"/>
    </row>
    <row r="14" spans="1:131" s="260" customFormat="1" ht="26.25" customHeight="1" x14ac:dyDescent="0.2">
      <c r="A14" s="266">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53"/>
      <c r="AL14" s="854"/>
      <c r="AM14" s="854"/>
      <c r="AN14" s="854"/>
      <c r="AO14" s="854"/>
      <c r="AP14" s="854"/>
      <c r="AQ14" s="854"/>
      <c r="AR14" s="854"/>
      <c r="AS14" s="854"/>
      <c r="AT14" s="854"/>
      <c r="AU14" s="855"/>
      <c r="AV14" s="855"/>
      <c r="AW14" s="855"/>
      <c r="AX14" s="855"/>
      <c r="AY14" s="856"/>
      <c r="AZ14" s="257"/>
      <c r="BA14" s="257"/>
      <c r="BB14" s="257"/>
      <c r="BC14" s="257"/>
      <c r="BD14" s="257"/>
      <c r="BE14" s="258"/>
      <c r="BF14" s="258"/>
      <c r="BG14" s="258"/>
      <c r="BH14" s="258"/>
      <c r="BI14" s="258"/>
      <c r="BJ14" s="258"/>
      <c r="BK14" s="258"/>
      <c r="BL14" s="258"/>
      <c r="BM14" s="258"/>
      <c r="BN14" s="258"/>
      <c r="BO14" s="258"/>
      <c r="BP14" s="258"/>
      <c r="BQ14" s="267">
        <v>8</v>
      </c>
      <c r="BR14" s="268"/>
      <c r="BS14" s="857" t="s">
        <v>615</v>
      </c>
      <c r="BT14" s="858"/>
      <c r="BU14" s="858"/>
      <c r="BV14" s="858"/>
      <c r="BW14" s="858"/>
      <c r="BX14" s="858"/>
      <c r="BY14" s="858"/>
      <c r="BZ14" s="858"/>
      <c r="CA14" s="858"/>
      <c r="CB14" s="858"/>
      <c r="CC14" s="858"/>
      <c r="CD14" s="858"/>
      <c r="CE14" s="858"/>
      <c r="CF14" s="858"/>
      <c r="CG14" s="859"/>
      <c r="CH14" s="870">
        <v>-2</v>
      </c>
      <c r="CI14" s="871"/>
      <c r="CJ14" s="871"/>
      <c r="CK14" s="871"/>
      <c r="CL14" s="872"/>
      <c r="CM14" s="870">
        <v>32</v>
      </c>
      <c r="CN14" s="871"/>
      <c r="CO14" s="871"/>
      <c r="CP14" s="871"/>
      <c r="CQ14" s="872"/>
      <c r="CR14" s="870">
        <v>3</v>
      </c>
      <c r="CS14" s="871"/>
      <c r="CT14" s="871"/>
      <c r="CU14" s="871"/>
      <c r="CV14" s="872"/>
      <c r="CW14" s="870">
        <v>173</v>
      </c>
      <c r="CX14" s="871"/>
      <c r="CY14" s="871"/>
      <c r="CZ14" s="871"/>
      <c r="DA14" s="872"/>
      <c r="DB14" s="870" t="s">
        <v>598</v>
      </c>
      <c r="DC14" s="871"/>
      <c r="DD14" s="871"/>
      <c r="DE14" s="871"/>
      <c r="DF14" s="872"/>
      <c r="DG14" s="870" t="s">
        <v>598</v>
      </c>
      <c r="DH14" s="871"/>
      <c r="DI14" s="871"/>
      <c r="DJ14" s="871"/>
      <c r="DK14" s="872"/>
      <c r="DL14" s="870" t="s">
        <v>598</v>
      </c>
      <c r="DM14" s="871"/>
      <c r="DN14" s="871"/>
      <c r="DO14" s="871"/>
      <c r="DP14" s="872"/>
      <c r="DQ14" s="870" t="s">
        <v>598</v>
      </c>
      <c r="DR14" s="871"/>
      <c r="DS14" s="871"/>
      <c r="DT14" s="871"/>
      <c r="DU14" s="872"/>
      <c r="DV14" s="873"/>
      <c r="DW14" s="874"/>
      <c r="DX14" s="874"/>
      <c r="DY14" s="874"/>
      <c r="DZ14" s="875"/>
      <c r="EA14" s="259"/>
    </row>
    <row r="15" spans="1:131" s="260" customFormat="1" ht="26.25" customHeight="1" x14ac:dyDescent="0.2">
      <c r="A15" s="266">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53"/>
      <c r="AL15" s="854"/>
      <c r="AM15" s="854"/>
      <c r="AN15" s="854"/>
      <c r="AO15" s="854"/>
      <c r="AP15" s="854"/>
      <c r="AQ15" s="854"/>
      <c r="AR15" s="854"/>
      <c r="AS15" s="854"/>
      <c r="AT15" s="854"/>
      <c r="AU15" s="855"/>
      <c r="AV15" s="855"/>
      <c r="AW15" s="855"/>
      <c r="AX15" s="855"/>
      <c r="AY15" s="856"/>
      <c r="AZ15" s="257"/>
      <c r="BA15" s="257"/>
      <c r="BB15" s="257"/>
      <c r="BC15" s="257"/>
      <c r="BD15" s="257"/>
      <c r="BE15" s="258"/>
      <c r="BF15" s="258"/>
      <c r="BG15" s="258"/>
      <c r="BH15" s="258"/>
      <c r="BI15" s="258"/>
      <c r="BJ15" s="258"/>
      <c r="BK15" s="258"/>
      <c r="BL15" s="258"/>
      <c r="BM15" s="258"/>
      <c r="BN15" s="258"/>
      <c r="BO15" s="258"/>
      <c r="BP15" s="258"/>
      <c r="BQ15" s="267">
        <v>9</v>
      </c>
      <c r="BR15" s="268"/>
      <c r="BS15" s="857" t="s">
        <v>624</v>
      </c>
      <c r="BT15" s="858"/>
      <c r="BU15" s="858"/>
      <c r="BV15" s="858"/>
      <c r="BW15" s="858"/>
      <c r="BX15" s="858"/>
      <c r="BY15" s="858"/>
      <c r="BZ15" s="858"/>
      <c r="CA15" s="858"/>
      <c r="CB15" s="858"/>
      <c r="CC15" s="858"/>
      <c r="CD15" s="858"/>
      <c r="CE15" s="858"/>
      <c r="CF15" s="858"/>
      <c r="CG15" s="859"/>
      <c r="CH15" s="870" t="s">
        <v>616</v>
      </c>
      <c r="CI15" s="871"/>
      <c r="CJ15" s="871"/>
      <c r="CK15" s="871"/>
      <c r="CL15" s="872"/>
      <c r="CM15" s="870" t="s">
        <v>598</v>
      </c>
      <c r="CN15" s="871"/>
      <c r="CO15" s="871"/>
      <c r="CP15" s="871"/>
      <c r="CQ15" s="872"/>
      <c r="CR15" s="870">
        <v>2</v>
      </c>
      <c r="CS15" s="871"/>
      <c r="CT15" s="871"/>
      <c r="CU15" s="871"/>
      <c r="CV15" s="872"/>
      <c r="CW15" s="870" t="s">
        <v>598</v>
      </c>
      <c r="CX15" s="871"/>
      <c r="CY15" s="871"/>
      <c r="CZ15" s="871"/>
      <c r="DA15" s="872"/>
      <c r="DB15" s="870" t="s">
        <v>598</v>
      </c>
      <c r="DC15" s="871"/>
      <c r="DD15" s="871"/>
      <c r="DE15" s="871"/>
      <c r="DF15" s="872"/>
      <c r="DG15" s="870" t="s">
        <v>598</v>
      </c>
      <c r="DH15" s="871"/>
      <c r="DI15" s="871"/>
      <c r="DJ15" s="871"/>
      <c r="DK15" s="872"/>
      <c r="DL15" s="870" t="s">
        <v>598</v>
      </c>
      <c r="DM15" s="871"/>
      <c r="DN15" s="871"/>
      <c r="DO15" s="871"/>
      <c r="DP15" s="872"/>
      <c r="DQ15" s="870" t="s">
        <v>598</v>
      </c>
      <c r="DR15" s="871"/>
      <c r="DS15" s="871"/>
      <c r="DT15" s="871"/>
      <c r="DU15" s="872"/>
      <c r="DV15" s="873"/>
      <c r="DW15" s="874"/>
      <c r="DX15" s="874"/>
      <c r="DY15" s="874"/>
      <c r="DZ15" s="875"/>
      <c r="EA15" s="259"/>
    </row>
    <row r="16" spans="1:131" s="260" customFormat="1" ht="26.25" customHeight="1" x14ac:dyDescent="0.2">
      <c r="A16" s="266">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53"/>
      <c r="AL16" s="854"/>
      <c r="AM16" s="854"/>
      <c r="AN16" s="854"/>
      <c r="AO16" s="854"/>
      <c r="AP16" s="854"/>
      <c r="AQ16" s="854"/>
      <c r="AR16" s="854"/>
      <c r="AS16" s="854"/>
      <c r="AT16" s="854"/>
      <c r="AU16" s="855"/>
      <c r="AV16" s="855"/>
      <c r="AW16" s="855"/>
      <c r="AX16" s="855"/>
      <c r="AY16" s="856"/>
      <c r="AZ16" s="257"/>
      <c r="BA16" s="257"/>
      <c r="BB16" s="257"/>
      <c r="BC16" s="257"/>
      <c r="BD16" s="257"/>
      <c r="BE16" s="258"/>
      <c r="BF16" s="258"/>
      <c r="BG16" s="258"/>
      <c r="BH16" s="258"/>
      <c r="BI16" s="258"/>
      <c r="BJ16" s="258"/>
      <c r="BK16" s="258"/>
      <c r="BL16" s="258"/>
      <c r="BM16" s="258"/>
      <c r="BN16" s="258"/>
      <c r="BO16" s="258"/>
      <c r="BP16" s="258"/>
      <c r="BQ16" s="267">
        <v>10</v>
      </c>
      <c r="BR16" s="268"/>
      <c r="BS16" s="857"/>
      <c r="BT16" s="858"/>
      <c r="BU16" s="858"/>
      <c r="BV16" s="858"/>
      <c r="BW16" s="858"/>
      <c r="BX16" s="858"/>
      <c r="BY16" s="858"/>
      <c r="BZ16" s="858"/>
      <c r="CA16" s="858"/>
      <c r="CB16" s="858"/>
      <c r="CC16" s="858"/>
      <c r="CD16" s="858"/>
      <c r="CE16" s="858"/>
      <c r="CF16" s="858"/>
      <c r="CG16" s="859"/>
      <c r="CH16" s="870"/>
      <c r="CI16" s="871"/>
      <c r="CJ16" s="871"/>
      <c r="CK16" s="871"/>
      <c r="CL16" s="872"/>
      <c r="CM16" s="870"/>
      <c r="CN16" s="871"/>
      <c r="CO16" s="871"/>
      <c r="CP16" s="871"/>
      <c r="CQ16" s="872"/>
      <c r="CR16" s="870"/>
      <c r="CS16" s="871"/>
      <c r="CT16" s="871"/>
      <c r="CU16" s="871"/>
      <c r="CV16" s="872"/>
      <c r="CW16" s="870"/>
      <c r="CX16" s="871"/>
      <c r="CY16" s="871"/>
      <c r="CZ16" s="871"/>
      <c r="DA16" s="872"/>
      <c r="DB16" s="870"/>
      <c r="DC16" s="871"/>
      <c r="DD16" s="871"/>
      <c r="DE16" s="871"/>
      <c r="DF16" s="872"/>
      <c r="DG16" s="870"/>
      <c r="DH16" s="871"/>
      <c r="DI16" s="871"/>
      <c r="DJ16" s="871"/>
      <c r="DK16" s="872"/>
      <c r="DL16" s="870"/>
      <c r="DM16" s="871"/>
      <c r="DN16" s="871"/>
      <c r="DO16" s="871"/>
      <c r="DP16" s="872"/>
      <c r="DQ16" s="870"/>
      <c r="DR16" s="871"/>
      <c r="DS16" s="871"/>
      <c r="DT16" s="871"/>
      <c r="DU16" s="872"/>
      <c r="DV16" s="873"/>
      <c r="DW16" s="874"/>
      <c r="DX16" s="874"/>
      <c r="DY16" s="874"/>
      <c r="DZ16" s="875"/>
      <c r="EA16" s="259"/>
    </row>
    <row r="17" spans="1:131" s="260" customFormat="1" ht="26.25" customHeight="1" x14ac:dyDescent="0.2">
      <c r="A17" s="266">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53"/>
      <c r="AL17" s="854"/>
      <c r="AM17" s="854"/>
      <c r="AN17" s="854"/>
      <c r="AO17" s="854"/>
      <c r="AP17" s="854"/>
      <c r="AQ17" s="854"/>
      <c r="AR17" s="854"/>
      <c r="AS17" s="854"/>
      <c r="AT17" s="854"/>
      <c r="AU17" s="855"/>
      <c r="AV17" s="855"/>
      <c r="AW17" s="855"/>
      <c r="AX17" s="855"/>
      <c r="AY17" s="856"/>
      <c r="AZ17" s="257"/>
      <c r="BA17" s="257"/>
      <c r="BB17" s="257"/>
      <c r="BC17" s="257"/>
      <c r="BD17" s="257"/>
      <c r="BE17" s="258"/>
      <c r="BF17" s="258"/>
      <c r="BG17" s="258"/>
      <c r="BH17" s="258"/>
      <c r="BI17" s="258"/>
      <c r="BJ17" s="258"/>
      <c r="BK17" s="258"/>
      <c r="BL17" s="258"/>
      <c r="BM17" s="258"/>
      <c r="BN17" s="258"/>
      <c r="BO17" s="258"/>
      <c r="BP17" s="258"/>
      <c r="BQ17" s="267">
        <v>11</v>
      </c>
      <c r="BR17" s="268"/>
      <c r="BS17" s="857"/>
      <c r="BT17" s="858"/>
      <c r="BU17" s="858"/>
      <c r="BV17" s="858"/>
      <c r="BW17" s="858"/>
      <c r="BX17" s="858"/>
      <c r="BY17" s="858"/>
      <c r="BZ17" s="858"/>
      <c r="CA17" s="858"/>
      <c r="CB17" s="858"/>
      <c r="CC17" s="858"/>
      <c r="CD17" s="858"/>
      <c r="CE17" s="858"/>
      <c r="CF17" s="858"/>
      <c r="CG17" s="859"/>
      <c r="CH17" s="870"/>
      <c r="CI17" s="871"/>
      <c r="CJ17" s="871"/>
      <c r="CK17" s="871"/>
      <c r="CL17" s="872"/>
      <c r="CM17" s="870"/>
      <c r="CN17" s="871"/>
      <c r="CO17" s="871"/>
      <c r="CP17" s="871"/>
      <c r="CQ17" s="872"/>
      <c r="CR17" s="870"/>
      <c r="CS17" s="871"/>
      <c r="CT17" s="871"/>
      <c r="CU17" s="871"/>
      <c r="CV17" s="872"/>
      <c r="CW17" s="870"/>
      <c r="CX17" s="871"/>
      <c r="CY17" s="871"/>
      <c r="CZ17" s="871"/>
      <c r="DA17" s="872"/>
      <c r="DB17" s="870"/>
      <c r="DC17" s="871"/>
      <c r="DD17" s="871"/>
      <c r="DE17" s="871"/>
      <c r="DF17" s="872"/>
      <c r="DG17" s="870"/>
      <c r="DH17" s="871"/>
      <c r="DI17" s="871"/>
      <c r="DJ17" s="871"/>
      <c r="DK17" s="872"/>
      <c r="DL17" s="870"/>
      <c r="DM17" s="871"/>
      <c r="DN17" s="871"/>
      <c r="DO17" s="871"/>
      <c r="DP17" s="872"/>
      <c r="DQ17" s="870"/>
      <c r="DR17" s="871"/>
      <c r="DS17" s="871"/>
      <c r="DT17" s="871"/>
      <c r="DU17" s="872"/>
      <c r="DV17" s="873"/>
      <c r="DW17" s="874"/>
      <c r="DX17" s="874"/>
      <c r="DY17" s="874"/>
      <c r="DZ17" s="875"/>
      <c r="EA17" s="259"/>
    </row>
    <row r="18" spans="1:131" s="260" customFormat="1" ht="26.25" customHeight="1" x14ac:dyDescent="0.2">
      <c r="A18" s="266">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53"/>
      <c r="AL18" s="854"/>
      <c r="AM18" s="854"/>
      <c r="AN18" s="854"/>
      <c r="AO18" s="854"/>
      <c r="AP18" s="854"/>
      <c r="AQ18" s="854"/>
      <c r="AR18" s="854"/>
      <c r="AS18" s="854"/>
      <c r="AT18" s="854"/>
      <c r="AU18" s="855"/>
      <c r="AV18" s="855"/>
      <c r="AW18" s="855"/>
      <c r="AX18" s="855"/>
      <c r="AY18" s="856"/>
      <c r="AZ18" s="257"/>
      <c r="BA18" s="257"/>
      <c r="BB18" s="257"/>
      <c r="BC18" s="257"/>
      <c r="BD18" s="257"/>
      <c r="BE18" s="258"/>
      <c r="BF18" s="258"/>
      <c r="BG18" s="258"/>
      <c r="BH18" s="258"/>
      <c r="BI18" s="258"/>
      <c r="BJ18" s="258"/>
      <c r="BK18" s="258"/>
      <c r="BL18" s="258"/>
      <c r="BM18" s="258"/>
      <c r="BN18" s="258"/>
      <c r="BO18" s="258"/>
      <c r="BP18" s="258"/>
      <c r="BQ18" s="267">
        <v>12</v>
      </c>
      <c r="BR18" s="268"/>
      <c r="BS18" s="857"/>
      <c r="BT18" s="858"/>
      <c r="BU18" s="858"/>
      <c r="BV18" s="858"/>
      <c r="BW18" s="858"/>
      <c r="BX18" s="858"/>
      <c r="BY18" s="858"/>
      <c r="BZ18" s="858"/>
      <c r="CA18" s="858"/>
      <c r="CB18" s="858"/>
      <c r="CC18" s="858"/>
      <c r="CD18" s="858"/>
      <c r="CE18" s="858"/>
      <c r="CF18" s="858"/>
      <c r="CG18" s="859"/>
      <c r="CH18" s="870"/>
      <c r="CI18" s="871"/>
      <c r="CJ18" s="871"/>
      <c r="CK18" s="871"/>
      <c r="CL18" s="872"/>
      <c r="CM18" s="870"/>
      <c r="CN18" s="871"/>
      <c r="CO18" s="871"/>
      <c r="CP18" s="871"/>
      <c r="CQ18" s="872"/>
      <c r="CR18" s="870"/>
      <c r="CS18" s="871"/>
      <c r="CT18" s="871"/>
      <c r="CU18" s="871"/>
      <c r="CV18" s="872"/>
      <c r="CW18" s="870"/>
      <c r="CX18" s="871"/>
      <c r="CY18" s="871"/>
      <c r="CZ18" s="871"/>
      <c r="DA18" s="872"/>
      <c r="DB18" s="870"/>
      <c r="DC18" s="871"/>
      <c r="DD18" s="871"/>
      <c r="DE18" s="871"/>
      <c r="DF18" s="872"/>
      <c r="DG18" s="870"/>
      <c r="DH18" s="871"/>
      <c r="DI18" s="871"/>
      <c r="DJ18" s="871"/>
      <c r="DK18" s="872"/>
      <c r="DL18" s="870"/>
      <c r="DM18" s="871"/>
      <c r="DN18" s="871"/>
      <c r="DO18" s="871"/>
      <c r="DP18" s="872"/>
      <c r="DQ18" s="870"/>
      <c r="DR18" s="871"/>
      <c r="DS18" s="871"/>
      <c r="DT18" s="871"/>
      <c r="DU18" s="872"/>
      <c r="DV18" s="873"/>
      <c r="DW18" s="874"/>
      <c r="DX18" s="874"/>
      <c r="DY18" s="874"/>
      <c r="DZ18" s="875"/>
      <c r="EA18" s="259"/>
    </row>
    <row r="19" spans="1:131" s="260" customFormat="1" ht="26.25" customHeight="1" x14ac:dyDescent="0.2">
      <c r="A19" s="266">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53"/>
      <c r="AL19" s="854"/>
      <c r="AM19" s="854"/>
      <c r="AN19" s="854"/>
      <c r="AO19" s="854"/>
      <c r="AP19" s="854"/>
      <c r="AQ19" s="854"/>
      <c r="AR19" s="854"/>
      <c r="AS19" s="854"/>
      <c r="AT19" s="854"/>
      <c r="AU19" s="855"/>
      <c r="AV19" s="855"/>
      <c r="AW19" s="855"/>
      <c r="AX19" s="855"/>
      <c r="AY19" s="856"/>
      <c r="AZ19" s="257"/>
      <c r="BA19" s="257"/>
      <c r="BB19" s="257"/>
      <c r="BC19" s="257"/>
      <c r="BD19" s="257"/>
      <c r="BE19" s="258"/>
      <c r="BF19" s="258"/>
      <c r="BG19" s="258"/>
      <c r="BH19" s="258"/>
      <c r="BI19" s="258"/>
      <c r="BJ19" s="258"/>
      <c r="BK19" s="258"/>
      <c r="BL19" s="258"/>
      <c r="BM19" s="258"/>
      <c r="BN19" s="258"/>
      <c r="BO19" s="258"/>
      <c r="BP19" s="258"/>
      <c r="BQ19" s="267">
        <v>13</v>
      </c>
      <c r="BR19" s="268"/>
      <c r="BS19" s="857"/>
      <c r="BT19" s="858"/>
      <c r="BU19" s="858"/>
      <c r="BV19" s="858"/>
      <c r="BW19" s="858"/>
      <c r="BX19" s="858"/>
      <c r="BY19" s="858"/>
      <c r="BZ19" s="858"/>
      <c r="CA19" s="858"/>
      <c r="CB19" s="858"/>
      <c r="CC19" s="858"/>
      <c r="CD19" s="858"/>
      <c r="CE19" s="858"/>
      <c r="CF19" s="858"/>
      <c r="CG19" s="859"/>
      <c r="CH19" s="870"/>
      <c r="CI19" s="871"/>
      <c r="CJ19" s="871"/>
      <c r="CK19" s="871"/>
      <c r="CL19" s="872"/>
      <c r="CM19" s="870"/>
      <c r="CN19" s="871"/>
      <c r="CO19" s="871"/>
      <c r="CP19" s="871"/>
      <c r="CQ19" s="872"/>
      <c r="CR19" s="870"/>
      <c r="CS19" s="871"/>
      <c r="CT19" s="871"/>
      <c r="CU19" s="871"/>
      <c r="CV19" s="872"/>
      <c r="CW19" s="870"/>
      <c r="CX19" s="871"/>
      <c r="CY19" s="871"/>
      <c r="CZ19" s="871"/>
      <c r="DA19" s="872"/>
      <c r="DB19" s="870"/>
      <c r="DC19" s="871"/>
      <c r="DD19" s="871"/>
      <c r="DE19" s="871"/>
      <c r="DF19" s="872"/>
      <c r="DG19" s="870"/>
      <c r="DH19" s="871"/>
      <c r="DI19" s="871"/>
      <c r="DJ19" s="871"/>
      <c r="DK19" s="872"/>
      <c r="DL19" s="870"/>
      <c r="DM19" s="871"/>
      <c r="DN19" s="871"/>
      <c r="DO19" s="871"/>
      <c r="DP19" s="872"/>
      <c r="DQ19" s="870"/>
      <c r="DR19" s="871"/>
      <c r="DS19" s="871"/>
      <c r="DT19" s="871"/>
      <c r="DU19" s="872"/>
      <c r="DV19" s="873"/>
      <c r="DW19" s="874"/>
      <c r="DX19" s="874"/>
      <c r="DY19" s="874"/>
      <c r="DZ19" s="875"/>
      <c r="EA19" s="259"/>
    </row>
    <row r="20" spans="1:131" s="260" customFormat="1" ht="26.25" customHeight="1" x14ac:dyDescent="0.2">
      <c r="A20" s="266">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53"/>
      <c r="AL20" s="854"/>
      <c r="AM20" s="854"/>
      <c r="AN20" s="854"/>
      <c r="AO20" s="854"/>
      <c r="AP20" s="854"/>
      <c r="AQ20" s="854"/>
      <c r="AR20" s="854"/>
      <c r="AS20" s="854"/>
      <c r="AT20" s="854"/>
      <c r="AU20" s="855"/>
      <c r="AV20" s="855"/>
      <c r="AW20" s="855"/>
      <c r="AX20" s="855"/>
      <c r="AY20" s="856"/>
      <c r="AZ20" s="257"/>
      <c r="BA20" s="257"/>
      <c r="BB20" s="257"/>
      <c r="BC20" s="257"/>
      <c r="BD20" s="257"/>
      <c r="BE20" s="258"/>
      <c r="BF20" s="258"/>
      <c r="BG20" s="258"/>
      <c r="BH20" s="258"/>
      <c r="BI20" s="258"/>
      <c r="BJ20" s="258"/>
      <c r="BK20" s="258"/>
      <c r="BL20" s="258"/>
      <c r="BM20" s="258"/>
      <c r="BN20" s="258"/>
      <c r="BO20" s="258"/>
      <c r="BP20" s="258"/>
      <c r="BQ20" s="267">
        <v>14</v>
      </c>
      <c r="BR20" s="268"/>
      <c r="BS20" s="857"/>
      <c r="BT20" s="858"/>
      <c r="BU20" s="858"/>
      <c r="BV20" s="858"/>
      <c r="BW20" s="858"/>
      <c r="BX20" s="858"/>
      <c r="BY20" s="858"/>
      <c r="BZ20" s="858"/>
      <c r="CA20" s="858"/>
      <c r="CB20" s="858"/>
      <c r="CC20" s="858"/>
      <c r="CD20" s="858"/>
      <c r="CE20" s="858"/>
      <c r="CF20" s="858"/>
      <c r="CG20" s="859"/>
      <c r="CH20" s="870"/>
      <c r="CI20" s="871"/>
      <c r="CJ20" s="871"/>
      <c r="CK20" s="871"/>
      <c r="CL20" s="872"/>
      <c r="CM20" s="870"/>
      <c r="CN20" s="871"/>
      <c r="CO20" s="871"/>
      <c r="CP20" s="871"/>
      <c r="CQ20" s="872"/>
      <c r="CR20" s="870"/>
      <c r="CS20" s="871"/>
      <c r="CT20" s="871"/>
      <c r="CU20" s="871"/>
      <c r="CV20" s="872"/>
      <c r="CW20" s="870"/>
      <c r="CX20" s="871"/>
      <c r="CY20" s="871"/>
      <c r="CZ20" s="871"/>
      <c r="DA20" s="872"/>
      <c r="DB20" s="870"/>
      <c r="DC20" s="871"/>
      <c r="DD20" s="871"/>
      <c r="DE20" s="871"/>
      <c r="DF20" s="872"/>
      <c r="DG20" s="870"/>
      <c r="DH20" s="871"/>
      <c r="DI20" s="871"/>
      <c r="DJ20" s="871"/>
      <c r="DK20" s="872"/>
      <c r="DL20" s="870"/>
      <c r="DM20" s="871"/>
      <c r="DN20" s="871"/>
      <c r="DO20" s="871"/>
      <c r="DP20" s="872"/>
      <c r="DQ20" s="870"/>
      <c r="DR20" s="871"/>
      <c r="DS20" s="871"/>
      <c r="DT20" s="871"/>
      <c r="DU20" s="872"/>
      <c r="DV20" s="873"/>
      <c r="DW20" s="874"/>
      <c r="DX20" s="874"/>
      <c r="DY20" s="874"/>
      <c r="DZ20" s="875"/>
      <c r="EA20" s="259"/>
    </row>
    <row r="21" spans="1:131" s="260" customFormat="1" ht="26.25" customHeight="1" thickBot="1" x14ac:dyDescent="0.25">
      <c r="A21" s="266">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53"/>
      <c r="AL21" s="854"/>
      <c r="AM21" s="854"/>
      <c r="AN21" s="854"/>
      <c r="AO21" s="854"/>
      <c r="AP21" s="854"/>
      <c r="AQ21" s="854"/>
      <c r="AR21" s="854"/>
      <c r="AS21" s="854"/>
      <c r="AT21" s="854"/>
      <c r="AU21" s="855"/>
      <c r="AV21" s="855"/>
      <c r="AW21" s="855"/>
      <c r="AX21" s="855"/>
      <c r="AY21" s="856"/>
      <c r="AZ21" s="257"/>
      <c r="BA21" s="257"/>
      <c r="BB21" s="257"/>
      <c r="BC21" s="257"/>
      <c r="BD21" s="257"/>
      <c r="BE21" s="258"/>
      <c r="BF21" s="258"/>
      <c r="BG21" s="258"/>
      <c r="BH21" s="258"/>
      <c r="BI21" s="258"/>
      <c r="BJ21" s="258"/>
      <c r="BK21" s="258"/>
      <c r="BL21" s="258"/>
      <c r="BM21" s="258"/>
      <c r="BN21" s="258"/>
      <c r="BO21" s="258"/>
      <c r="BP21" s="258"/>
      <c r="BQ21" s="267">
        <v>15</v>
      </c>
      <c r="BR21" s="268"/>
      <c r="BS21" s="857"/>
      <c r="BT21" s="858"/>
      <c r="BU21" s="858"/>
      <c r="BV21" s="858"/>
      <c r="BW21" s="858"/>
      <c r="BX21" s="858"/>
      <c r="BY21" s="858"/>
      <c r="BZ21" s="858"/>
      <c r="CA21" s="858"/>
      <c r="CB21" s="858"/>
      <c r="CC21" s="858"/>
      <c r="CD21" s="858"/>
      <c r="CE21" s="858"/>
      <c r="CF21" s="858"/>
      <c r="CG21" s="859"/>
      <c r="CH21" s="870"/>
      <c r="CI21" s="871"/>
      <c r="CJ21" s="871"/>
      <c r="CK21" s="871"/>
      <c r="CL21" s="872"/>
      <c r="CM21" s="870"/>
      <c r="CN21" s="871"/>
      <c r="CO21" s="871"/>
      <c r="CP21" s="871"/>
      <c r="CQ21" s="872"/>
      <c r="CR21" s="870"/>
      <c r="CS21" s="871"/>
      <c r="CT21" s="871"/>
      <c r="CU21" s="871"/>
      <c r="CV21" s="872"/>
      <c r="CW21" s="870"/>
      <c r="CX21" s="871"/>
      <c r="CY21" s="871"/>
      <c r="CZ21" s="871"/>
      <c r="DA21" s="872"/>
      <c r="DB21" s="870"/>
      <c r="DC21" s="871"/>
      <c r="DD21" s="871"/>
      <c r="DE21" s="871"/>
      <c r="DF21" s="872"/>
      <c r="DG21" s="870"/>
      <c r="DH21" s="871"/>
      <c r="DI21" s="871"/>
      <c r="DJ21" s="871"/>
      <c r="DK21" s="872"/>
      <c r="DL21" s="870"/>
      <c r="DM21" s="871"/>
      <c r="DN21" s="871"/>
      <c r="DO21" s="871"/>
      <c r="DP21" s="872"/>
      <c r="DQ21" s="870"/>
      <c r="DR21" s="871"/>
      <c r="DS21" s="871"/>
      <c r="DT21" s="871"/>
      <c r="DU21" s="872"/>
      <c r="DV21" s="873"/>
      <c r="DW21" s="874"/>
      <c r="DX21" s="874"/>
      <c r="DY21" s="874"/>
      <c r="DZ21" s="875"/>
      <c r="EA21" s="259"/>
    </row>
    <row r="22" spans="1:131" s="260" customFormat="1" ht="26.25" customHeight="1" x14ac:dyDescent="0.2">
      <c r="A22" s="266">
        <v>16</v>
      </c>
      <c r="B22" s="844"/>
      <c r="C22" s="845"/>
      <c r="D22" s="845"/>
      <c r="E22" s="845"/>
      <c r="F22" s="845"/>
      <c r="G22" s="845"/>
      <c r="H22" s="845"/>
      <c r="I22" s="845"/>
      <c r="J22" s="845"/>
      <c r="K22" s="845"/>
      <c r="L22" s="845"/>
      <c r="M22" s="845"/>
      <c r="N22" s="845"/>
      <c r="O22" s="845"/>
      <c r="P22" s="846"/>
      <c r="Q22" s="876"/>
      <c r="R22" s="877"/>
      <c r="S22" s="877"/>
      <c r="T22" s="877"/>
      <c r="U22" s="877"/>
      <c r="V22" s="877"/>
      <c r="W22" s="877"/>
      <c r="X22" s="877"/>
      <c r="Y22" s="877"/>
      <c r="Z22" s="877"/>
      <c r="AA22" s="877"/>
      <c r="AB22" s="877"/>
      <c r="AC22" s="877"/>
      <c r="AD22" s="877"/>
      <c r="AE22" s="878"/>
      <c r="AF22" s="850"/>
      <c r="AG22" s="851"/>
      <c r="AH22" s="851"/>
      <c r="AI22" s="851"/>
      <c r="AJ22" s="852"/>
      <c r="AK22" s="891"/>
      <c r="AL22" s="892"/>
      <c r="AM22" s="892"/>
      <c r="AN22" s="892"/>
      <c r="AO22" s="892"/>
      <c r="AP22" s="892"/>
      <c r="AQ22" s="892"/>
      <c r="AR22" s="892"/>
      <c r="AS22" s="892"/>
      <c r="AT22" s="892"/>
      <c r="AU22" s="893"/>
      <c r="AV22" s="893"/>
      <c r="AW22" s="893"/>
      <c r="AX22" s="893"/>
      <c r="AY22" s="894"/>
      <c r="AZ22" s="895" t="s">
        <v>390</v>
      </c>
      <c r="BA22" s="895"/>
      <c r="BB22" s="895"/>
      <c r="BC22" s="895"/>
      <c r="BD22" s="896"/>
      <c r="BE22" s="258"/>
      <c r="BF22" s="258"/>
      <c r="BG22" s="258"/>
      <c r="BH22" s="258"/>
      <c r="BI22" s="258"/>
      <c r="BJ22" s="258"/>
      <c r="BK22" s="258"/>
      <c r="BL22" s="258"/>
      <c r="BM22" s="258"/>
      <c r="BN22" s="258"/>
      <c r="BO22" s="258"/>
      <c r="BP22" s="258"/>
      <c r="BQ22" s="267">
        <v>16</v>
      </c>
      <c r="BR22" s="268"/>
      <c r="BS22" s="857"/>
      <c r="BT22" s="858"/>
      <c r="BU22" s="858"/>
      <c r="BV22" s="858"/>
      <c r="BW22" s="858"/>
      <c r="BX22" s="858"/>
      <c r="BY22" s="858"/>
      <c r="BZ22" s="858"/>
      <c r="CA22" s="858"/>
      <c r="CB22" s="858"/>
      <c r="CC22" s="858"/>
      <c r="CD22" s="858"/>
      <c r="CE22" s="858"/>
      <c r="CF22" s="858"/>
      <c r="CG22" s="859"/>
      <c r="CH22" s="870"/>
      <c r="CI22" s="871"/>
      <c r="CJ22" s="871"/>
      <c r="CK22" s="871"/>
      <c r="CL22" s="872"/>
      <c r="CM22" s="870"/>
      <c r="CN22" s="871"/>
      <c r="CO22" s="871"/>
      <c r="CP22" s="871"/>
      <c r="CQ22" s="872"/>
      <c r="CR22" s="870"/>
      <c r="CS22" s="871"/>
      <c r="CT22" s="871"/>
      <c r="CU22" s="871"/>
      <c r="CV22" s="872"/>
      <c r="CW22" s="870"/>
      <c r="CX22" s="871"/>
      <c r="CY22" s="871"/>
      <c r="CZ22" s="871"/>
      <c r="DA22" s="872"/>
      <c r="DB22" s="870"/>
      <c r="DC22" s="871"/>
      <c r="DD22" s="871"/>
      <c r="DE22" s="871"/>
      <c r="DF22" s="872"/>
      <c r="DG22" s="870"/>
      <c r="DH22" s="871"/>
      <c r="DI22" s="871"/>
      <c r="DJ22" s="871"/>
      <c r="DK22" s="872"/>
      <c r="DL22" s="870"/>
      <c r="DM22" s="871"/>
      <c r="DN22" s="871"/>
      <c r="DO22" s="871"/>
      <c r="DP22" s="872"/>
      <c r="DQ22" s="870"/>
      <c r="DR22" s="871"/>
      <c r="DS22" s="871"/>
      <c r="DT22" s="871"/>
      <c r="DU22" s="872"/>
      <c r="DV22" s="873"/>
      <c r="DW22" s="874"/>
      <c r="DX22" s="874"/>
      <c r="DY22" s="874"/>
      <c r="DZ22" s="875"/>
      <c r="EA22" s="259"/>
    </row>
    <row r="23" spans="1:131" s="260" customFormat="1" ht="26.25" customHeight="1" thickBot="1" x14ac:dyDescent="0.25">
      <c r="A23" s="269" t="s">
        <v>391</v>
      </c>
      <c r="B23" s="879" t="s">
        <v>392</v>
      </c>
      <c r="C23" s="880"/>
      <c r="D23" s="880"/>
      <c r="E23" s="880"/>
      <c r="F23" s="880"/>
      <c r="G23" s="880"/>
      <c r="H23" s="880"/>
      <c r="I23" s="880"/>
      <c r="J23" s="880"/>
      <c r="K23" s="880"/>
      <c r="L23" s="880"/>
      <c r="M23" s="880"/>
      <c r="N23" s="880"/>
      <c r="O23" s="880"/>
      <c r="P23" s="881"/>
      <c r="Q23" s="882">
        <v>111990</v>
      </c>
      <c r="R23" s="883"/>
      <c r="S23" s="883"/>
      <c r="T23" s="883"/>
      <c r="U23" s="883"/>
      <c r="V23" s="883">
        <v>108879</v>
      </c>
      <c r="W23" s="883"/>
      <c r="X23" s="883"/>
      <c r="Y23" s="883"/>
      <c r="Z23" s="883"/>
      <c r="AA23" s="883">
        <v>3111</v>
      </c>
      <c r="AB23" s="883"/>
      <c r="AC23" s="883"/>
      <c r="AD23" s="883"/>
      <c r="AE23" s="884"/>
      <c r="AF23" s="885">
        <v>2192</v>
      </c>
      <c r="AG23" s="883"/>
      <c r="AH23" s="883"/>
      <c r="AI23" s="883"/>
      <c r="AJ23" s="886"/>
      <c r="AK23" s="887"/>
      <c r="AL23" s="888"/>
      <c r="AM23" s="888"/>
      <c r="AN23" s="888"/>
      <c r="AO23" s="888"/>
      <c r="AP23" s="883">
        <v>60688</v>
      </c>
      <c r="AQ23" s="883"/>
      <c r="AR23" s="883"/>
      <c r="AS23" s="883"/>
      <c r="AT23" s="883"/>
      <c r="AU23" s="889"/>
      <c r="AV23" s="889"/>
      <c r="AW23" s="889"/>
      <c r="AX23" s="889"/>
      <c r="AY23" s="890"/>
      <c r="AZ23" s="898" t="s">
        <v>393</v>
      </c>
      <c r="BA23" s="899"/>
      <c r="BB23" s="899"/>
      <c r="BC23" s="899"/>
      <c r="BD23" s="900"/>
      <c r="BE23" s="258"/>
      <c r="BF23" s="258"/>
      <c r="BG23" s="258"/>
      <c r="BH23" s="258"/>
      <c r="BI23" s="258"/>
      <c r="BJ23" s="258"/>
      <c r="BK23" s="258"/>
      <c r="BL23" s="258"/>
      <c r="BM23" s="258"/>
      <c r="BN23" s="258"/>
      <c r="BO23" s="258"/>
      <c r="BP23" s="258"/>
      <c r="BQ23" s="267">
        <v>17</v>
      </c>
      <c r="BR23" s="268"/>
      <c r="BS23" s="857"/>
      <c r="BT23" s="858"/>
      <c r="BU23" s="858"/>
      <c r="BV23" s="858"/>
      <c r="BW23" s="858"/>
      <c r="BX23" s="858"/>
      <c r="BY23" s="858"/>
      <c r="BZ23" s="858"/>
      <c r="CA23" s="858"/>
      <c r="CB23" s="858"/>
      <c r="CC23" s="858"/>
      <c r="CD23" s="858"/>
      <c r="CE23" s="858"/>
      <c r="CF23" s="858"/>
      <c r="CG23" s="859"/>
      <c r="CH23" s="870"/>
      <c r="CI23" s="871"/>
      <c r="CJ23" s="871"/>
      <c r="CK23" s="871"/>
      <c r="CL23" s="872"/>
      <c r="CM23" s="870"/>
      <c r="CN23" s="871"/>
      <c r="CO23" s="871"/>
      <c r="CP23" s="871"/>
      <c r="CQ23" s="872"/>
      <c r="CR23" s="870"/>
      <c r="CS23" s="871"/>
      <c r="CT23" s="871"/>
      <c r="CU23" s="871"/>
      <c r="CV23" s="872"/>
      <c r="CW23" s="870"/>
      <c r="CX23" s="871"/>
      <c r="CY23" s="871"/>
      <c r="CZ23" s="871"/>
      <c r="DA23" s="872"/>
      <c r="DB23" s="870"/>
      <c r="DC23" s="871"/>
      <c r="DD23" s="871"/>
      <c r="DE23" s="871"/>
      <c r="DF23" s="872"/>
      <c r="DG23" s="870"/>
      <c r="DH23" s="871"/>
      <c r="DI23" s="871"/>
      <c r="DJ23" s="871"/>
      <c r="DK23" s="872"/>
      <c r="DL23" s="870"/>
      <c r="DM23" s="871"/>
      <c r="DN23" s="871"/>
      <c r="DO23" s="871"/>
      <c r="DP23" s="872"/>
      <c r="DQ23" s="870"/>
      <c r="DR23" s="871"/>
      <c r="DS23" s="871"/>
      <c r="DT23" s="871"/>
      <c r="DU23" s="872"/>
      <c r="DV23" s="873"/>
      <c r="DW23" s="874"/>
      <c r="DX23" s="874"/>
      <c r="DY23" s="874"/>
      <c r="DZ23" s="875"/>
      <c r="EA23" s="259"/>
    </row>
    <row r="24" spans="1:131" s="260" customFormat="1" ht="26.25" customHeight="1" x14ac:dyDescent="0.2">
      <c r="A24" s="897" t="s">
        <v>394</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7"/>
      <c r="BA24" s="257"/>
      <c r="BB24" s="257"/>
      <c r="BC24" s="257"/>
      <c r="BD24" s="257"/>
      <c r="BE24" s="258"/>
      <c r="BF24" s="258"/>
      <c r="BG24" s="258"/>
      <c r="BH24" s="258"/>
      <c r="BI24" s="258"/>
      <c r="BJ24" s="258"/>
      <c r="BK24" s="258"/>
      <c r="BL24" s="258"/>
      <c r="BM24" s="258"/>
      <c r="BN24" s="258"/>
      <c r="BO24" s="258"/>
      <c r="BP24" s="258"/>
      <c r="BQ24" s="267">
        <v>18</v>
      </c>
      <c r="BR24" s="268"/>
      <c r="BS24" s="857"/>
      <c r="BT24" s="858"/>
      <c r="BU24" s="858"/>
      <c r="BV24" s="858"/>
      <c r="BW24" s="858"/>
      <c r="BX24" s="858"/>
      <c r="BY24" s="858"/>
      <c r="BZ24" s="858"/>
      <c r="CA24" s="858"/>
      <c r="CB24" s="858"/>
      <c r="CC24" s="858"/>
      <c r="CD24" s="858"/>
      <c r="CE24" s="858"/>
      <c r="CF24" s="858"/>
      <c r="CG24" s="859"/>
      <c r="CH24" s="870"/>
      <c r="CI24" s="871"/>
      <c r="CJ24" s="871"/>
      <c r="CK24" s="871"/>
      <c r="CL24" s="872"/>
      <c r="CM24" s="870"/>
      <c r="CN24" s="871"/>
      <c r="CO24" s="871"/>
      <c r="CP24" s="871"/>
      <c r="CQ24" s="872"/>
      <c r="CR24" s="870"/>
      <c r="CS24" s="871"/>
      <c r="CT24" s="871"/>
      <c r="CU24" s="871"/>
      <c r="CV24" s="872"/>
      <c r="CW24" s="870"/>
      <c r="CX24" s="871"/>
      <c r="CY24" s="871"/>
      <c r="CZ24" s="871"/>
      <c r="DA24" s="872"/>
      <c r="DB24" s="870"/>
      <c r="DC24" s="871"/>
      <c r="DD24" s="871"/>
      <c r="DE24" s="871"/>
      <c r="DF24" s="872"/>
      <c r="DG24" s="870"/>
      <c r="DH24" s="871"/>
      <c r="DI24" s="871"/>
      <c r="DJ24" s="871"/>
      <c r="DK24" s="872"/>
      <c r="DL24" s="870"/>
      <c r="DM24" s="871"/>
      <c r="DN24" s="871"/>
      <c r="DO24" s="871"/>
      <c r="DP24" s="872"/>
      <c r="DQ24" s="870"/>
      <c r="DR24" s="871"/>
      <c r="DS24" s="871"/>
      <c r="DT24" s="871"/>
      <c r="DU24" s="872"/>
      <c r="DV24" s="873"/>
      <c r="DW24" s="874"/>
      <c r="DX24" s="874"/>
      <c r="DY24" s="874"/>
      <c r="DZ24" s="875"/>
      <c r="EA24" s="259"/>
    </row>
    <row r="25" spans="1:131" s="252" customFormat="1" ht="26.25" customHeight="1" thickBot="1" x14ac:dyDescent="0.25">
      <c r="A25" s="838" t="s">
        <v>395</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57"/>
      <c r="BK25" s="257"/>
      <c r="BL25" s="257"/>
      <c r="BM25" s="257"/>
      <c r="BN25" s="257"/>
      <c r="BO25" s="270"/>
      <c r="BP25" s="270"/>
      <c r="BQ25" s="267">
        <v>19</v>
      </c>
      <c r="BR25" s="268"/>
      <c r="BS25" s="857"/>
      <c r="BT25" s="858"/>
      <c r="BU25" s="858"/>
      <c r="BV25" s="858"/>
      <c r="BW25" s="858"/>
      <c r="BX25" s="858"/>
      <c r="BY25" s="858"/>
      <c r="BZ25" s="858"/>
      <c r="CA25" s="858"/>
      <c r="CB25" s="858"/>
      <c r="CC25" s="858"/>
      <c r="CD25" s="858"/>
      <c r="CE25" s="858"/>
      <c r="CF25" s="858"/>
      <c r="CG25" s="859"/>
      <c r="CH25" s="870"/>
      <c r="CI25" s="871"/>
      <c r="CJ25" s="871"/>
      <c r="CK25" s="871"/>
      <c r="CL25" s="872"/>
      <c r="CM25" s="870"/>
      <c r="CN25" s="871"/>
      <c r="CO25" s="871"/>
      <c r="CP25" s="871"/>
      <c r="CQ25" s="872"/>
      <c r="CR25" s="870"/>
      <c r="CS25" s="871"/>
      <c r="CT25" s="871"/>
      <c r="CU25" s="871"/>
      <c r="CV25" s="872"/>
      <c r="CW25" s="870"/>
      <c r="CX25" s="871"/>
      <c r="CY25" s="871"/>
      <c r="CZ25" s="871"/>
      <c r="DA25" s="872"/>
      <c r="DB25" s="870"/>
      <c r="DC25" s="871"/>
      <c r="DD25" s="871"/>
      <c r="DE25" s="871"/>
      <c r="DF25" s="872"/>
      <c r="DG25" s="870"/>
      <c r="DH25" s="871"/>
      <c r="DI25" s="871"/>
      <c r="DJ25" s="871"/>
      <c r="DK25" s="872"/>
      <c r="DL25" s="870"/>
      <c r="DM25" s="871"/>
      <c r="DN25" s="871"/>
      <c r="DO25" s="871"/>
      <c r="DP25" s="872"/>
      <c r="DQ25" s="870"/>
      <c r="DR25" s="871"/>
      <c r="DS25" s="871"/>
      <c r="DT25" s="871"/>
      <c r="DU25" s="872"/>
      <c r="DV25" s="873"/>
      <c r="DW25" s="874"/>
      <c r="DX25" s="874"/>
      <c r="DY25" s="874"/>
      <c r="DZ25" s="875"/>
      <c r="EA25" s="251"/>
    </row>
    <row r="26" spans="1:131" s="252" customFormat="1" ht="26.25" customHeight="1" x14ac:dyDescent="0.2">
      <c r="A26" s="829" t="s">
        <v>370</v>
      </c>
      <c r="B26" s="830"/>
      <c r="C26" s="830"/>
      <c r="D26" s="830"/>
      <c r="E26" s="830"/>
      <c r="F26" s="830"/>
      <c r="G26" s="830"/>
      <c r="H26" s="830"/>
      <c r="I26" s="830"/>
      <c r="J26" s="830"/>
      <c r="K26" s="830"/>
      <c r="L26" s="830"/>
      <c r="M26" s="830"/>
      <c r="N26" s="830"/>
      <c r="O26" s="830"/>
      <c r="P26" s="831"/>
      <c r="Q26" s="806" t="s">
        <v>396</v>
      </c>
      <c r="R26" s="807"/>
      <c r="S26" s="807"/>
      <c r="T26" s="807"/>
      <c r="U26" s="808"/>
      <c r="V26" s="806" t="s">
        <v>397</v>
      </c>
      <c r="W26" s="807"/>
      <c r="X26" s="807"/>
      <c r="Y26" s="807"/>
      <c r="Z26" s="808"/>
      <c r="AA26" s="806" t="s">
        <v>398</v>
      </c>
      <c r="AB26" s="807"/>
      <c r="AC26" s="807"/>
      <c r="AD26" s="807"/>
      <c r="AE26" s="807"/>
      <c r="AF26" s="901" t="s">
        <v>399</v>
      </c>
      <c r="AG26" s="902"/>
      <c r="AH26" s="902"/>
      <c r="AI26" s="902"/>
      <c r="AJ26" s="903"/>
      <c r="AK26" s="807" t="s">
        <v>400</v>
      </c>
      <c r="AL26" s="807"/>
      <c r="AM26" s="807"/>
      <c r="AN26" s="807"/>
      <c r="AO26" s="808"/>
      <c r="AP26" s="806" t="s">
        <v>401</v>
      </c>
      <c r="AQ26" s="807"/>
      <c r="AR26" s="807"/>
      <c r="AS26" s="807"/>
      <c r="AT26" s="808"/>
      <c r="AU26" s="806" t="s">
        <v>402</v>
      </c>
      <c r="AV26" s="807"/>
      <c r="AW26" s="807"/>
      <c r="AX26" s="807"/>
      <c r="AY26" s="808"/>
      <c r="AZ26" s="806" t="s">
        <v>403</v>
      </c>
      <c r="BA26" s="807"/>
      <c r="BB26" s="807"/>
      <c r="BC26" s="807"/>
      <c r="BD26" s="808"/>
      <c r="BE26" s="806" t="s">
        <v>377</v>
      </c>
      <c r="BF26" s="807"/>
      <c r="BG26" s="807"/>
      <c r="BH26" s="807"/>
      <c r="BI26" s="818"/>
      <c r="BJ26" s="257"/>
      <c r="BK26" s="257"/>
      <c r="BL26" s="257"/>
      <c r="BM26" s="257"/>
      <c r="BN26" s="257"/>
      <c r="BO26" s="270"/>
      <c r="BP26" s="270"/>
      <c r="BQ26" s="267">
        <v>20</v>
      </c>
      <c r="BR26" s="268"/>
      <c r="BS26" s="857"/>
      <c r="BT26" s="858"/>
      <c r="BU26" s="858"/>
      <c r="BV26" s="858"/>
      <c r="BW26" s="858"/>
      <c r="BX26" s="858"/>
      <c r="BY26" s="858"/>
      <c r="BZ26" s="858"/>
      <c r="CA26" s="858"/>
      <c r="CB26" s="858"/>
      <c r="CC26" s="858"/>
      <c r="CD26" s="858"/>
      <c r="CE26" s="858"/>
      <c r="CF26" s="858"/>
      <c r="CG26" s="859"/>
      <c r="CH26" s="870"/>
      <c r="CI26" s="871"/>
      <c r="CJ26" s="871"/>
      <c r="CK26" s="871"/>
      <c r="CL26" s="872"/>
      <c r="CM26" s="870"/>
      <c r="CN26" s="871"/>
      <c r="CO26" s="871"/>
      <c r="CP26" s="871"/>
      <c r="CQ26" s="872"/>
      <c r="CR26" s="870"/>
      <c r="CS26" s="871"/>
      <c r="CT26" s="871"/>
      <c r="CU26" s="871"/>
      <c r="CV26" s="872"/>
      <c r="CW26" s="870"/>
      <c r="CX26" s="871"/>
      <c r="CY26" s="871"/>
      <c r="CZ26" s="871"/>
      <c r="DA26" s="872"/>
      <c r="DB26" s="870"/>
      <c r="DC26" s="871"/>
      <c r="DD26" s="871"/>
      <c r="DE26" s="871"/>
      <c r="DF26" s="872"/>
      <c r="DG26" s="870"/>
      <c r="DH26" s="871"/>
      <c r="DI26" s="871"/>
      <c r="DJ26" s="871"/>
      <c r="DK26" s="872"/>
      <c r="DL26" s="870"/>
      <c r="DM26" s="871"/>
      <c r="DN26" s="871"/>
      <c r="DO26" s="871"/>
      <c r="DP26" s="872"/>
      <c r="DQ26" s="870"/>
      <c r="DR26" s="871"/>
      <c r="DS26" s="871"/>
      <c r="DT26" s="871"/>
      <c r="DU26" s="872"/>
      <c r="DV26" s="873"/>
      <c r="DW26" s="874"/>
      <c r="DX26" s="874"/>
      <c r="DY26" s="874"/>
      <c r="DZ26" s="875"/>
      <c r="EA26" s="251"/>
    </row>
    <row r="27" spans="1:131" s="252" customFormat="1" ht="26.25" customHeight="1" thickBot="1" x14ac:dyDescent="0.25">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4"/>
      <c r="AG27" s="905"/>
      <c r="AH27" s="905"/>
      <c r="AI27" s="905"/>
      <c r="AJ27" s="906"/>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7"/>
      <c r="BK27" s="257"/>
      <c r="BL27" s="257"/>
      <c r="BM27" s="257"/>
      <c r="BN27" s="257"/>
      <c r="BO27" s="270"/>
      <c r="BP27" s="270"/>
      <c r="BQ27" s="267">
        <v>21</v>
      </c>
      <c r="BR27" s="268"/>
      <c r="BS27" s="857"/>
      <c r="BT27" s="858"/>
      <c r="BU27" s="858"/>
      <c r="BV27" s="858"/>
      <c r="BW27" s="858"/>
      <c r="BX27" s="858"/>
      <c r="BY27" s="858"/>
      <c r="BZ27" s="858"/>
      <c r="CA27" s="858"/>
      <c r="CB27" s="858"/>
      <c r="CC27" s="858"/>
      <c r="CD27" s="858"/>
      <c r="CE27" s="858"/>
      <c r="CF27" s="858"/>
      <c r="CG27" s="859"/>
      <c r="CH27" s="870"/>
      <c r="CI27" s="871"/>
      <c r="CJ27" s="871"/>
      <c r="CK27" s="871"/>
      <c r="CL27" s="872"/>
      <c r="CM27" s="870"/>
      <c r="CN27" s="871"/>
      <c r="CO27" s="871"/>
      <c r="CP27" s="871"/>
      <c r="CQ27" s="872"/>
      <c r="CR27" s="870"/>
      <c r="CS27" s="871"/>
      <c r="CT27" s="871"/>
      <c r="CU27" s="871"/>
      <c r="CV27" s="872"/>
      <c r="CW27" s="870"/>
      <c r="CX27" s="871"/>
      <c r="CY27" s="871"/>
      <c r="CZ27" s="871"/>
      <c r="DA27" s="872"/>
      <c r="DB27" s="870"/>
      <c r="DC27" s="871"/>
      <c r="DD27" s="871"/>
      <c r="DE27" s="871"/>
      <c r="DF27" s="872"/>
      <c r="DG27" s="870"/>
      <c r="DH27" s="871"/>
      <c r="DI27" s="871"/>
      <c r="DJ27" s="871"/>
      <c r="DK27" s="872"/>
      <c r="DL27" s="870"/>
      <c r="DM27" s="871"/>
      <c r="DN27" s="871"/>
      <c r="DO27" s="871"/>
      <c r="DP27" s="872"/>
      <c r="DQ27" s="870"/>
      <c r="DR27" s="871"/>
      <c r="DS27" s="871"/>
      <c r="DT27" s="871"/>
      <c r="DU27" s="872"/>
      <c r="DV27" s="873"/>
      <c r="DW27" s="874"/>
      <c r="DX27" s="874"/>
      <c r="DY27" s="874"/>
      <c r="DZ27" s="875"/>
      <c r="EA27" s="251"/>
    </row>
    <row r="28" spans="1:131" s="252" customFormat="1" ht="26.25" customHeight="1" thickTop="1" x14ac:dyDescent="0.2">
      <c r="A28" s="271">
        <v>1</v>
      </c>
      <c r="B28" s="820" t="s">
        <v>404</v>
      </c>
      <c r="C28" s="821"/>
      <c r="D28" s="821"/>
      <c r="E28" s="821"/>
      <c r="F28" s="821"/>
      <c r="G28" s="821"/>
      <c r="H28" s="821"/>
      <c r="I28" s="821"/>
      <c r="J28" s="821"/>
      <c r="K28" s="821"/>
      <c r="L28" s="821"/>
      <c r="M28" s="821"/>
      <c r="N28" s="821"/>
      <c r="O28" s="821"/>
      <c r="P28" s="822"/>
      <c r="Q28" s="911">
        <v>20780</v>
      </c>
      <c r="R28" s="912"/>
      <c r="S28" s="912"/>
      <c r="T28" s="912"/>
      <c r="U28" s="912"/>
      <c r="V28" s="912">
        <v>20354</v>
      </c>
      <c r="W28" s="912"/>
      <c r="X28" s="912"/>
      <c r="Y28" s="912"/>
      <c r="Z28" s="912"/>
      <c r="AA28" s="912">
        <v>426</v>
      </c>
      <c r="AB28" s="912"/>
      <c r="AC28" s="912"/>
      <c r="AD28" s="912"/>
      <c r="AE28" s="913"/>
      <c r="AF28" s="914">
        <v>426</v>
      </c>
      <c r="AG28" s="912"/>
      <c r="AH28" s="912"/>
      <c r="AI28" s="912"/>
      <c r="AJ28" s="915"/>
      <c r="AK28" s="916">
        <v>1636</v>
      </c>
      <c r="AL28" s="907"/>
      <c r="AM28" s="907"/>
      <c r="AN28" s="907"/>
      <c r="AO28" s="907"/>
      <c r="AP28" s="907" t="s">
        <v>597</v>
      </c>
      <c r="AQ28" s="907"/>
      <c r="AR28" s="907"/>
      <c r="AS28" s="907"/>
      <c r="AT28" s="907"/>
      <c r="AU28" s="907" t="s">
        <v>598</v>
      </c>
      <c r="AV28" s="907"/>
      <c r="AW28" s="907"/>
      <c r="AX28" s="907"/>
      <c r="AY28" s="907"/>
      <c r="AZ28" s="908" t="s">
        <v>598</v>
      </c>
      <c r="BA28" s="908"/>
      <c r="BB28" s="908"/>
      <c r="BC28" s="908"/>
      <c r="BD28" s="908"/>
      <c r="BE28" s="909"/>
      <c r="BF28" s="909"/>
      <c r="BG28" s="909"/>
      <c r="BH28" s="909"/>
      <c r="BI28" s="910"/>
      <c r="BJ28" s="257"/>
      <c r="BK28" s="257"/>
      <c r="BL28" s="257"/>
      <c r="BM28" s="257"/>
      <c r="BN28" s="257"/>
      <c r="BO28" s="270"/>
      <c r="BP28" s="270"/>
      <c r="BQ28" s="267">
        <v>22</v>
      </c>
      <c r="BR28" s="268"/>
      <c r="BS28" s="857"/>
      <c r="BT28" s="858"/>
      <c r="BU28" s="858"/>
      <c r="BV28" s="858"/>
      <c r="BW28" s="858"/>
      <c r="BX28" s="858"/>
      <c r="BY28" s="858"/>
      <c r="BZ28" s="858"/>
      <c r="CA28" s="858"/>
      <c r="CB28" s="858"/>
      <c r="CC28" s="858"/>
      <c r="CD28" s="858"/>
      <c r="CE28" s="858"/>
      <c r="CF28" s="858"/>
      <c r="CG28" s="859"/>
      <c r="CH28" s="870"/>
      <c r="CI28" s="871"/>
      <c r="CJ28" s="871"/>
      <c r="CK28" s="871"/>
      <c r="CL28" s="872"/>
      <c r="CM28" s="870"/>
      <c r="CN28" s="871"/>
      <c r="CO28" s="871"/>
      <c r="CP28" s="871"/>
      <c r="CQ28" s="872"/>
      <c r="CR28" s="870"/>
      <c r="CS28" s="871"/>
      <c r="CT28" s="871"/>
      <c r="CU28" s="871"/>
      <c r="CV28" s="872"/>
      <c r="CW28" s="870"/>
      <c r="CX28" s="871"/>
      <c r="CY28" s="871"/>
      <c r="CZ28" s="871"/>
      <c r="DA28" s="872"/>
      <c r="DB28" s="870"/>
      <c r="DC28" s="871"/>
      <c r="DD28" s="871"/>
      <c r="DE28" s="871"/>
      <c r="DF28" s="872"/>
      <c r="DG28" s="870"/>
      <c r="DH28" s="871"/>
      <c r="DI28" s="871"/>
      <c r="DJ28" s="871"/>
      <c r="DK28" s="872"/>
      <c r="DL28" s="870"/>
      <c r="DM28" s="871"/>
      <c r="DN28" s="871"/>
      <c r="DO28" s="871"/>
      <c r="DP28" s="872"/>
      <c r="DQ28" s="870"/>
      <c r="DR28" s="871"/>
      <c r="DS28" s="871"/>
      <c r="DT28" s="871"/>
      <c r="DU28" s="872"/>
      <c r="DV28" s="873"/>
      <c r="DW28" s="874"/>
      <c r="DX28" s="874"/>
      <c r="DY28" s="874"/>
      <c r="DZ28" s="875"/>
      <c r="EA28" s="251"/>
    </row>
    <row r="29" spans="1:131" s="252" customFormat="1" ht="26.25" customHeight="1" x14ac:dyDescent="0.2">
      <c r="A29" s="271">
        <v>2</v>
      </c>
      <c r="B29" s="844" t="s">
        <v>405</v>
      </c>
      <c r="C29" s="845"/>
      <c r="D29" s="845"/>
      <c r="E29" s="845"/>
      <c r="F29" s="845"/>
      <c r="G29" s="845"/>
      <c r="H29" s="845"/>
      <c r="I29" s="845"/>
      <c r="J29" s="845"/>
      <c r="K29" s="845"/>
      <c r="L29" s="845"/>
      <c r="M29" s="845"/>
      <c r="N29" s="845"/>
      <c r="O29" s="845"/>
      <c r="P29" s="846"/>
      <c r="Q29" s="847">
        <v>2546</v>
      </c>
      <c r="R29" s="848"/>
      <c r="S29" s="848"/>
      <c r="T29" s="848"/>
      <c r="U29" s="848"/>
      <c r="V29" s="848">
        <v>2530</v>
      </c>
      <c r="W29" s="848"/>
      <c r="X29" s="848"/>
      <c r="Y29" s="848"/>
      <c r="Z29" s="848"/>
      <c r="AA29" s="848">
        <v>15</v>
      </c>
      <c r="AB29" s="848"/>
      <c r="AC29" s="848"/>
      <c r="AD29" s="848"/>
      <c r="AE29" s="849"/>
      <c r="AF29" s="850">
        <v>15</v>
      </c>
      <c r="AG29" s="851"/>
      <c r="AH29" s="851"/>
      <c r="AI29" s="851"/>
      <c r="AJ29" s="852"/>
      <c r="AK29" s="919">
        <v>499</v>
      </c>
      <c r="AL29" s="920"/>
      <c r="AM29" s="920"/>
      <c r="AN29" s="920"/>
      <c r="AO29" s="920"/>
      <c r="AP29" s="920" t="s">
        <v>598</v>
      </c>
      <c r="AQ29" s="920"/>
      <c r="AR29" s="920"/>
      <c r="AS29" s="920"/>
      <c r="AT29" s="920"/>
      <c r="AU29" s="920" t="s">
        <v>598</v>
      </c>
      <c r="AV29" s="920"/>
      <c r="AW29" s="920"/>
      <c r="AX29" s="920"/>
      <c r="AY29" s="920"/>
      <c r="AZ29" s="921" t="s">
        <v>598</v>
      </c>
      <c r="BA29" s="921"/>
      <c r="BB29" s="921"/>
      <c r="BC29" s="921"/>
      <c r="BD29" s="921"/>
      <c r="BE29" s="917"/>
      <c r="BF29" s="917"/>
      <c r="BG29" s="917"/>
      <c r="BH29" s="917"/>
      <c r="BI29" s="918"/>
      <c r="BJ29" s="257"/>
      <c r="BK29" s="257"/>
      <c r="BL29" s="257"/>
      <c r="BM29" s="257"/>
      <c r="BN29" s="257"/>
      <c r="BO29" s="270"/>
      <c r="BP29" s="270"/>
      <c r="BQ29" s="267">
        <v>23</v>
      </c>
      <c r="BR29" s="268"/>
      <c r="BS29" s="857"/>
      <c r="BT29" s="858"/>
      <c r="BU29" s="858"/>
      <c r="BV29" s="858"/>
      <c r="BW29" s="858"/>
      <c r="BX29" s="858"/>
      <c r="BY29" s="858"/>
      <c r="BZ29" s="858"/>
      <c r="CA29" s="858"/>
      <c r="CB29" s="858"/>
      <c r="CC29" s="858"/>
      <c r="CD29" s="858"/>
      <c r="CE29" s="858"/>
      <c r="CF29" s="858"/>
      <c r="CG29" s="859"/>
      <c r="CH29" s="870"/>
      <c r="CI29" s="871"/>
      <c r="CJ29" s="871"/>
      <c r="CK29" s="871"/>
      <c r="CL29" s="872"/>
      <c r="CM29" s="870"/>
      <c r="CN29" s="871"/>
      <c r="CO29" s="871"/>
      <c r="CP29" s="871"/>
      <c r="CQ29" s="872"/>
      <c r="CR29" s="870"/>
      <c r="CS29" s="871"/>
      <c r="CT29" s="871"/>
      <c r="CU29" s="871"/>
      <c r="CV29" s="872"/>
      <c r="CW29" s="870"/>
      <c r="CX29" s="871"/>
      <c r="CY29" s="871"/>
      <c r="CZ29" s="871"/>
      <c r="DA29" s="872"/>
      <c r="DB29" s="870"/>
      <c r="DC29" s="871"/>
      <c r="DD29" s="871"/>
      <c r="DE29" s="871"/>
      <c r="DF29" s="872"/>
      <c r="DG29" s="870"/>
      <c r="DH29" s="871"/>
      <c r="DI29" s="871"/>
      <c r="DJ29" s="871"/>
      <c r="DK29" s="872"/>
      <c r="DL29" s="870"/>
      <c r="DM29" s="871"/>
      <c r="DN29" s="871"/>
      <c r="DO29" s="871"/>
      <c r="DP29" s="872"/>
      <c r="DQ29" s="870"/>
      <c r="DR29" s="871"/>
      <c r="DS29" s="871"/>
      <c r="DT29" s="871"/>
      <c r="DU29" s="872"/>
      <c r="DV29" s="873"/>
      <c r="DW29" s="874"/>
      <c r="DX29" s="874"/>
      <c r="DY29" s="874"/>
      <c r="DZ29" s="875"/>
      <c r="EA29" s="251"/>
    </row>
    <row r="30" spans="1:131" s="252" customFormat="1" ht="26.25" customHeight="1" x14ac:dyDescent="0.2">
      <c r="A30" s="271">
        <v>3</v>
      </c>
      <c r="B30" s="844" t="s">
        <v>406</v>
      </c>
      <c r="C30" s="845"/>
      <c r="D30" s="845"/>
      <c r="E30" s="845"/>
      <c r="F30" s="845"/>
      <c r="G30" s="845"/>
      <c r="H30" s="845"/>
      <c r="I30" s="845"/>
      <c r="J30" s="845"/>
      <c r="K30" s="845"/>
      <c r="L30" s="845"/>
      <c r="M30" s="845"/>
      <c r="N30" s="845"/>
      <c r="O30" s="845"/>
      <c r="P30" s="846"/>
      <c r="Q30" s="847">
        <v>17319</v>
      </c>
      <c r="R30" s="848"/>
      <c r="S30" s="848"/>
      <c r="T30" s="848"/>
      <c r="U30" s="848"/>
      <c r="V30" s="848">
        <v>16671</v>
      </c>
      <c r="W30" s="848"/>
      <c r="X30" s="848"/>
      <c r="Y30" s="848"/>
      <c r="Z30" s="848"/>
      <c r="AA30" s="848">
        <v>648</v>
      </c>
      <c r="AB30" s="848"/>
      <c r="AC30" s="848"/>
      <c r="AD30" s="848"/>
      <c r="AE30" s="849"/>
      <c r="AF30" s="850">
        <v>648</v>
      </c>
      <c r="AG30" s="851"/>
      <c r="AH30" s="851"/>
      <c r="AI30" s="851"/>
      <c r="AJ30" s="852"/>
      <c r="AK30" s="919">
        <v>2497</v>
      </c>
      <c r="AL30" s="920"/>
      <c r="AM30" s="920"/>
      <c r="AN30" s="920"/>
      <c r="AO30" s="920"/>
      <c r="AP30" s="920" t="s">
        <v>598</v>
      </c>
      <c r="AQ30" s="920"/>
      <c r="AR30" s="920"/>
      <c r="AS30" s="920"/>
      <c r="AT30" s="920"/>
      <c r="AU30" s="920" t="s">
        <v>598</v>
      </c>
      <c r="AV30" s="920"/>
      <c r="AW30" s="920"/>
      <c r="AX30" s="920"/>
      <c r="AY30" s="920"/>
      <c r="AZ30" s="921" t="s">
        <v>599</v>
      </c>
      <c r="BA30" s="921"/>
      <c r="BB30" s="921"/>
      <c r="BC30" s="921"/>
      <c r="BD30" s="921"/>
      <c r="BE30" s="917"/>
      <c r="BF30" s="917"/>
      <c r="BG30" s="917"/>
      <c r="BH30" s="917"/>
      <c r="BI30" s="918"/>
      <c r="BJ30" s="257"/>
      <c r="BK30" s="257"/>
      <c r="BL30" s="257"/>
      <c r="BM30" s="257"/>
      <c r="BN30" s="257"/>
      <c r="BO30" s="270"/>
      <c r="BP30" s="270"/>
      <c r="BQ30" s="267">
        <v>24</v>
      </c>
      <c r="BR30" s="268"/>
      <c r="BS30" s="857"/>
      <c r="BT30" s="858"/>
      <c r="BU30" s="858"/>
      <c r="BV30" s="858"/>
      <c r="BW30" s="858"/>
      <c r="BX30" s="858"/>
      <c r="BY30" s="858"/>
      <c r="BZ30" s="858"/>
      <c r="CA30" s="858"/>
      <c r="CB30" s="858"/>
      <c r="CC30" s="858"/>
      <c r="CD30" s="858"/>
      <c r="CE30" s="858"/>
      <c r="CF30" s="858"/>
      <c r="CG30" s="859"/>
      <c r="CH30" s="870"/>
      <c r="CI30" s="871"/>
      <c r="CJ30" s="871"/>
      <c r="CK30" s="871"/>
      <c r="CL30" s="872"/>
      <c r="CM30" s="870"/>
      <c r="CN30" s="871"/>
      <c r="CO30" s="871"/>
      <c r="CP30" s="871"/>
      <c r="CQ30" s="872"/>
      <c r="CR30" s="870"/>
      <c r="CS30" s="871"/>
      <c r="CT30" s="871"/>
      <c r="CU30" s="871"/>
      <c r="CV30" s="872"/>
      <c r="CW30" s="870"/>
      <c r="CX30" s="871"/>
      <c r="CY30" s="871"/>
      <c r="CZ30" s="871"/>
      <c r="DA30" s="872"/>
      <c r="DB30" s="870"/>
      <c r="DC30" s="871"/>
      <c r="DD30" s="871"/>
      <c r="DE30" s="871"/>
      <c r="DF30" s="872"/>
      <c r="DG30" s="870"/>
      <c r="DH30" s="871"/>
      <c r="DI30" s="871"/>
      <c r="DJ30" s="871"/>
      <c r="DK30" s="872"/>
      <c r="DL30" s="870"/>
      <c r="DM30" s="871"/>
      <c r="DN30" s="871"/>
      <c r="DO30" s="871"/>
      <c r="DP30" s="872"/>
      <c r="DQ30" s="870"/>
      <c r="DR30" s="871"/>
      <c r="DS30" s="871"/>
      <c r="DT30" s="871"/>
      <c r="DU30" s="872"/>
      <c r="DV30" s="873"/>
      <c r="DW30" s="874"/>
      <c r="DX30" s="874"/>
      <c r="DY30" s="874"/>
      <c r="DZ30" s="875"/>
      <c r="EA30" s="251"/>
    </row>
    <row r="31" spans="1:131" s="252" customFormat="1" ht="26.25" customHeight="1" x14ac:dyDescent="0.2">
      <c r="A31" s="271">
        <v>4</v>
      </c>
      <c r="B31" s="844" t="s">
        <v>407</v>
      </c>
      <c r="C31" s="845"/>
      <c r="D31" s="845"/>
      <c r="E31" s="845"/>
      <c r="F31" s="845"/>
      <c r="G31" s="845"/>
      <c r="H31" s="845"/>
      <c r="I31" s="845"/>
      <c r="J31" s="845"/>
      <c r="K31" s="845"/>
      <c r="L31" s="845"/>
      <c r="M31" s="845"/>
      <c r="N31" s="845"/>
      <c r="O31" s="845"/>
      <c r="P31" s="846"/>
      <c r="Q31" s="847">
        <v>3790</v>
      </c>
      <c r="R31" s="848"/>
      <c r="S31" s="848"/>
      <c r="T31" s="848"/>
      <c r="U31" s="848"/>
      <c r="V31" s="848">
        <v>3762</v>
      </c>
      <c r="W31" s="848"/>
      <c r="X31" s="848"/>
      <c r="Y31" s="848"/>
      <c r="Z31" s="848"/>
      <c r="AA31" s="848">
        <v>28</v>
      </c>
      <c r="AB31" s="848"/>
      <c r="AC31" s="848"/>
      <c r="AD31" s="848"/>
      <c r="AE31" s="849"/>
      <c r="AF31" s="850">
        <v>880</v>
      </c>
      <c r="AG31" s="851"/>
      <c r="AH31" s="851"/>
      <c r="AI31" s="851"/>
      <c r="AJ31" s="852"/>
      <c r="AK31" s="919">
        <v>1949</v>
      </c>
      <c r="AL31" s="920"/>
      <c r="AM31" s="920"/>
      <c r="AN31" s="920"/>
      <c r="AO31" s="920"/>
      <c r="AP31" s="920">
        <v>25840</v>
      </c>
      <c r="AQ31" s="920"/>
      <c r="AR31" s="920"/>
      <c r="AS31" s="920"/>
      <c r="AT31" s="920"/>
      <c r="AU31" s="920">
        <v>18140</v>
      </c>
      <c r="AV31" s="920"/>
      <c r="AW31" s="920"/>
      <c r="AX31" s="920"/>
      <c r="AY31" s="920"/>
      <c r="AZ31" s="921" t="s">
        <v>600</v>
      </c>
      <c r="BA31" s="921"/>
      <c r="BB31" s="921"/>
      <c r="BC31" s="921"/>
      <c r="BD31" s="921"/>
      <c r="BE31" s="917" t="s">
        <v>408</v>
      </c>
      <c r="BF31" s="917"/>
      <c r="BG31" s="917"/>
      <c r="BH31" s="917"/>
      <c r="BI31" s="918"/>
      <c r="BJ31" s="257"/>
      <c r="BK31" s="257"/>
      <c r="BL31" s="257"/>
      <c r="BM31" s="257"/>
      <c r="BN31" s="257"/>
      <c r="BO31" s="270"/>
      <c r="BP31" s="270"/>
      <c r="BQ31" s="267">
        <v>25</v>
      </c>
      <c r="BR31" s="268"/>
      <c r="BS31" s="857"/>
      <c r="BT31" s="858"/>
      <c r="BU31" s="858"/>
      <c r="BV31" s="858"/>
      <c r="BW31" s="858"/>
      <c r="BX31" s="858"/>
      <c r="BY31" s="858"/>
      <c r="BZ31" s="858"/>
      <c r="CA31" s="858"/>
      <c r="CB31" s="858"/>
      <c r="CC31" s="858"/>
      <c r="CD31" s="858"/>
      <c r="CE31" s="858"/>
      <c r="CF31" s="858"/>
      <c r="CG31" s="859"/>
      <c r="CH31" s="870"/>
      <c r="CI31" s="871"/>
      <c r="CJ31" s="871"/>
      <c r="CK31" s="871"/>
      <c r="CL31" s="872"/>
      <c r="CM31" s="870"/>
      <c r="CN31" s="871"/>
      <c r="CO31" s="871"/>
      <c r="CP31" s="871"/>
      <c r="CQ31" s="872"/>
      <c r="CR31" s="870"/>
      <c r="CS31" s="871"/>
      <c r="CT31" s="871"/>
      <c r="CU31" s="871"/>
      <c r="CV31" s="872"/>
      <c r="CW31" s="870"/>
      <c r="CX31" s="871"/>
      <c r="CY31" s="871"/>
      <c r="CZ31" s="871"/>
      <c r="DA31" s="872"/>
      <c r="DB31" s="870"/>
      <c r="DC31" s="871"/>
      <c r="DD31" s="871"/>
      <c r="DE31" s="871"/>
      <c r="DF31" s="872"/>
      <c r="DG31" s="870"/>
      <c r="DH31" s="871"/>
      <c r="DI31" s="871"/>
      <c r="DJ31" s="871"/>
      <c r="DK31" s="872"/>
      <c r="DL31" s="870"/>
      <c r="DM31" s="871"/>
      <c r="DN31" s="871"/>
      <c r="DO31" s="871"/>
      <c r="DP31" s="872"/>
      <c r="DQ31" s="870"/>
      <c r="DR31" s="871"/>
      <c r="DS31" s="871"/>
      <c r="DT31" s="871"/>
      <c r="DU31" s="872"/>
      <c r="DV31" s="873"/>
      <c r="DW31" s="874"/>
      <c r="DX31" s="874"/>
      <c r="DY31" s="874"/>
      <c r="DZ31" s="875"/>
      <c r="EA31" s="251"/>
    </row>
    <row r="32" spans="1:131" s="252" customFormat="1" ht="26.25" customHeight="1" x14ac:dyDescent="0.2">
      <c r="A32" s="271">
        <v>5</v>
      </c>
      <c r="B32" s="844" t="s">
        <v>409</v>
      </c>
      <c r="C32" s="845"/>
      <c r="D32" s="845"/>
      <c r="E32" s="845"/>
      <c r="F32" s="845"/>
      <c r="G32" s="845"/>
      <c r="H32" s="845"/>
      <c r="I32" s="845"/>
      <c r="J32" s="845"/>
      <c r="K32" s="845"/>
      <c r="L32" s="845"/>
      <c r="M32" s="845"/>
      <c r="N32" s="845"/>
      <c r="O32" s="845"/>
      <c r="P32" s="846"/>
      <c r="Q32" s="847">
        <v>299</v>
      </c>
      <c r="R32" s="848"/>
      <c r="S32" s="848"/>
      <c r="T32" s="848"/>
      <c r="U32" s="848"/>
      <c r="V32" s="848">
        <v>282</v>
      </c>
      <c r="W32" s="848"/>
      <c r="X32" s="848"/>
      <c r="Y32" s="848"/>
      <c r="Z32" s="848"/>
      <c r="AA32" s="848">
        <v>18</v>
      </c>
      <c r="AB32" s="848"/>
      <c r="AC32" s="848"/>
      <c r="AD32" s="848"/>
      <c r="AE32" s="849"/>
      <c r="AF32" s="850">
        <v>18</v>
      </c>
      <c r="AG32" s="851"/>
      <c r="AH32" s="851"/>
      <c r="AI32" s="851"/>
      <c r="AJ32" s="852"/>
      <c r="AK32" s="919" t="s">
        <v>598</v>
      </c>
      <c r="AL32" s="920"/>
      <c r="AM32" s="920"/>
      <c r="AN32" s="920"/>
      <c r="AO32" s="920"/>
      <c r="AP32" s="920" t="s">
        <v>601</v>
      </c>
      <c r="AQ32" s="920"/>
      <c r="AR32" s="920"/>
      <c r="AS32" s="920"/>
      <c r="AT32" s="920"/>
      <c r="AU32" s="920" t="s">
        <v>598</v>
      </c>
      <c r="AV32" s="920"/>
      <c r="AW32" s="920"/>
      <c r="AX32" s="920"/>
      <c r="AY32" s="920"/>
      <c r="AZ32" s="921" t="s">
        <v>598</v>
      </c>
      <c r="BA32" s="921"/>
      <c r="BB32" s="921"/>
      <c r="BC32" s="921"/>
      <c r="BD32" s="921"/>
      <c r="BE32" s="917" t="s">
        <v>410</v>
      </c>
      <c r="BF32" s="917"/>
      <c r="BG32" s="917"/>
      <c r="BH32" s="917"/>
      <c r="BI32" s="918"/>
      <c r="BJ32" s="257"/>
      <c r="BK32" s="257"/>
      <c r="BL32" s="257"/>
      <c r="BM32" s="257"/>
      <c r="BN32" s="257"/>
      <c r="BO32" s="270"/>
      <c r="BP32" s="270"/>
      <c r="BQ32" s="267">
        <v>26</v>
      </c>
      <c r="BR32" s="268"/>
      <c r="BS32" s="857"/>
      <c r="BT32" s="858"/>
      <c r="BU32" s="858"/>
      <c r="BV32" s="858"/>
      <c r="BW32" s="858"/>
      <c r="BX32" s="858"/>
      <c r="BY32" s="858"/>
      <c r="BZ32" s="858"/>
      <c r="CA32" s="858"/>
      <c r="CB32" s="858"/>
      <c r="CC32" s="858"/>
      <c r="CD32" s="858"/>
      <c r="CE32" s="858"/>
      <c r="CF32" s="858"/>
      <c r="CG32" s="859"/>
      <c r="CH32" s="870"/>
      <c r="CI32" s="871"/>
      <c r="CJ32" s="871"/>
      <c r="CK32" s="871"/>
      <c r="CL32" s="872"/>
      <c r="CM32" s="870"/>
      <c r="CN32" s="871"/>
      <c r="CO32" s="871"/>
      <c r="CP32" s="871"/>
      <c r="CQ32" s="872"/>
      <c r="CR32" s="870"/>
      <c r="CS32" s="871"/>
      <c r="CT32" s="871"/>
      <c r="CU32" s="871"/>
      <c r="CV32" s="872"/>
      <c r="CW32" s="870"/>
      <c r="CX32" s="871"/>
      <c r="CY32" s="871"/>
      <c r="CZ32" s="871"/>
      <c r="DA32" s="872"/>
      <c r="DB32" s="870"/>
      <c r="DC32" s="871"/>
      <c r="DD32" s="871"/>
      <c r="DE32" s="871"/>
      <c r="DF32" s="872"/>
      <c r="DG32" s="870"/>
      <c r="DH32" s="871"/>
      <c r="DI32" s="871"/>
      <c r="DJ32" s="871"/>
      <c r="DK32" s="872"/>
      <c r="DL32" s="870"/>
      <c r="DM32" s="871"/>
      <c r="DN32" s="871"/>
      <c r="DO32" s="871"/>
      <c r="DP32" s="872"/>
      <c r="DQ32" s="870"/>
      <c r="DR32" s="871"/>
      <c r="DS32" s="871"/>
      <c r="DT32" s="871"/>
      <c r="DU32" s="872"/>
      <c r="DV32" s="873"/>
      <c r="DW32" s="874"/>
      <c r="DX32" s="874"/>
      <c r="DY32" s="874"/>
      <c r="DZ32" s="875"/>
      <c r="EA32" s="251"/>
    </row>
    <row r="33" spans="1:131" s="252" customFormat="1" ht="26.25" customHeight="1" x14ac:dyDescent="0.2">
      <c r="A33" s="271">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919"/>
      <c r="AL33" s="920"/>
      <c r="AM33" s="920"/>
      <c r="AN33" s="920"/>
      <c r="AO33" s="920"/>
      <c r="AP33" s="920"/>
      <c r="AQ33" s="920"/>
      <c r="AR33" s="920"/>
      <c r="AS33" s="920"/>
      <c r="AT33" s="920"/>
      <c r="AU33" s="920"/>
      <c r="AV33" s="920"/>
      <c r="AW33" s="920"/>
      <c r="AX33" s="920"/>
      <c r="AY33" s="920"/>
      <c r="AZ33" s="921"/>
      <c r="BA33" s="921"/>
      <c r="BB33" s="921"/>
      <c r="BC33" s="921"/>
      <c r="BD33" s="921"/>
      <c r="BE33" s="917"/>
      <c r="BF33" s="917"/>
      <c r="BG33" s="917"/>
      <c r="BH33" s="917"/>
      <c r="BI33" s="918"/>
      <c r="BJ33" s="257"/>
      <c r="BK33" s="257"/>
      <c r="BL33" s="257"/>
      <c r="BM33" s="257"/>
      <c r="BN33" s="257"/>
      <c r="BO33" s="270"/>
      <c r="BP33" s="270"/>
      <c r="BQ33" s="267">
        <v>27</v>
      </c>
      <c r="BR33" s="268"/>
      <c r="BS33" s="857"/>
      <c r="BT33" s="858"/>
      <c r="BU33" s="858"/>
      <c r="BV33" s="858"/>
      <c r="BW33" s="858"/>
      <c r="BX33" s="858"/>
      <c r="BY33" s="858"/>
      <c r="BZ33" s="858"/>
      <c r="CA33" s="858"/>
      <c r="CB33" s="858"/>
      <c r="CC33" s="858"/>
      <c r="CD33" s="858"/>
      <c r="CE33" s="858"/>
      <c r="CF33" s="858"/>
      <c r="CG33" s="859"/>
      <c r="CH33" s="870"/>
      <c r="CI33" s="871"/>
      <c r="CJ33" s="871"/>
      <c r="CK33" s="871"/>
      <c r="CL33" s="872"/>
      <c r="CM33" s="870"/>
      <c r="CN33" s="871"/>
      <c r="CO33" s="871"/>
      <c r="CP33" s="871"/>
      <c r="CQ33" s="872"/>
      <c r="CR33" s="870"/>
      <c r="CS33" s="871"/>
      <c r="CT33" s="871"/>
      <c r="CU33" s="871"/>
      <c r="CV33" s="872"/>
      <c r="CW33" s="870"/>
      <c r="CX33" s="871"/>
      <c r="CY33" s="871"/>
      <c r="CZ33" s="871"/>
      <c r="DA33" s="872"/>
      <c r="DB33" s="870"/>
      <c r="DC33" s="871"/>
      <c r="DD33" s="871"/>
      <c r="DE33" s="871"/>
      <c r="DF33" s="872"/>
      <c r="DG33" s="870"/>
      <c r="DH33" s="871"/>
      <c r="DI33" s="871"/>
      <c r="DJ33" s="871"/>
      <c r="DK33" s="872"/>
      <c r="DL33" s="870"/>
      <c r="DM33" s="871"/>
      <c r="DN33" s="871"/>
      <c r="DO33" s="871"/>
      <c r="DP33" s="872"/>
      <c r="DQ33" s="870"/>
      <c r="DR33" s="871"/>
      <c r="DS33" s="871"/>
      <c r="DT33" s="871"/>
      <c r="DU33" s="872"/>
      <c r="DV33" s="873"/>
      <c r="DW33" s="874"/>
      <c r="DX33" s="874"/>
      <c r="DY33" s="874"/>
      <c r="DZ33" s="875"/>
      <c r="EA33" s="251"/>
    </row>
    <row r="34" spans="1:131" s="252" customFormat="1" ht="26.25" customHeight="1" x14ac:dyDescent="0.2">
      <c r="A34" s="271">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919"/>
      <c r="AL34" s="920"/>
      <c r="AM34" s="920"/>
      <c r="AN34" s="920"/>
      <c r="AO34" s="920"/>
      <c r="AP34" s="920"/>
      <c r="AQ34" s="920"/>
      <c r="AR34" s="920"/>
      <c r="AS34" s="920"/>
      <c r="AT34" s="920"/>
      <c r="AU34" s="920"/>
      <c r="AV34" s="920"/>
      <c r="AW34" s="920"/>
      <c r="AX34" s="920"/>
      <c r="AY34" s="920"/>
      <c r="AZ34" s="921"/>
      <c r="BA34" s="921"/>
      <c r="BB34" s="921"/>
      <c r="BC34" s="921"/>
      <c r="BD34" s="921"/>
      <c r="BE34" s="917"/>
      <c r="BF34" s="917"/>
      <c r="BG34" s="917"/>
      <c r="BH34" s="917"/>
      <c r="BI34" s="918"/>
      <c r="BJ34" s="257"/>
      <c r="BK34" s="257"/>
      <c r="BL34" s="257"/>
      <c r="BM34" s="257"/>
      <c r="BN34" s="257"/>
      <c r="BO34" s="270"/>
      <c r="BP34" s="270"/>
      <c r="BQ34" s="267">
        <v>28</v>
      </c>
      <c r="BR34" s="268"/>
      <c r="BS34" s="857"/>
      <c r="BT34" s="858"/>
      <c r="BU34" s="858"/>
      <c r="BV34" s="858"/>
      <c r="BW34" s="858"/>
      <c r="BX34" s="858"/>
      <c r="BY34" s="858"/>
      <c r="BZ34" s="858"/>
      <c r="CA34" s="858"/>
      <c r="CB34" s="858"/>
      <c r="CC34" s="858"/>
      <c r="CD34" s="858"/>
      <c r="CE34" s="858"/>
      <c r="CF34" s="858"/>
      <c r="CG34" s="859"/>
      <c r="CH34" s="870"/>
      <c r="CI34" s="871"/>
      <c r="CJ34" s="871"/>
      <c r="CK34" s="871"/>
      <c r="CL34" s="872"/>
      <c r="CM34" s="870"/>
      <c r="CN34" s="871"/>
      <c r="CO34" s="871"/>
      <c r="CP34" s="871"/>
      <c r="CQ34" s="872"/>
      <c r="CR34" s="870"/>
      <c r="CS34" s="871"/>
      <c r="CT34" s="871"/>
      <c r="CU34" s="871"/>
      <c r="CV34" s="872"/>
      <c r="CW34" s="870"/>
      <c r="CX34" s="871"/>
      <c r="CY34" s="871"/>
      <c r="CZ34" s="871"/>
      <c r="DA34" s="872"/>
      <c r="DB34" s="870"/>
      <c r="DC34" s="871"/>
      <c r="DD34" s="871"/>
      <c r="DE34" s="871"/>
      <c r="DF34" s="872"/>
      <c r="DG34" s="870"/>
      <c r="DH34" s="871"/>
      <c r="DI34" s="871"/>
      <c r="DJ34" s="871"/>
      <c r="DK34" s="872"/>
      <c r="DL34" s="870"/>
      <c r="DM34" s="871"/>
      <c r="DN34" s="871"/>
      <c r="DO34" s="871"/>
      <c r="DP34" s="872"/>
      <c r="DQ34" s="870"/>
      <c r="DR34" s="871"/>
      <c r="DS34" s="871"/>
      <c r="DT34" s="871"/>
      <c r="DU34" s="872"/>
      <c r="DV34" s="873"/>
      <c r="DW34" s="874"/>
      <c r="DX34" s="874"/>
      <c r="DY34" s="874"/>
      <c r="DZ34" s="875"/>
      <c r="EA34" s="251"/>
    </row>
    <row r="35" spans="1:131" s="252" customFormat="1" ht="26.25" customHeight="1" x14ac:dyDescent="0.2">
      <c r="A35" s="271">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919"/>
      <c r="AL35" s="920"/>
      <c r="AM35" s="920"/>
      <c r="AN35" s="920"/>
      <c r="AO35" s="920"/>
      <c r="AP35" s="920"/>
      <c r="AQ35" s="920"/>
      <c r="AR35" s="920"/>
      <c r="AS35" s="920"/>
      <c r="AT35" s="920"/>
      <c r="AU35" s="920"/>
      <c r="AV35" s="920"/>
      <c r="AW35" s="920"/>
      <c r="AX35" s="920"/>
      <c r="AY35" s="920"/>
      <c r="AZ35" s="921"/>
      <c r="BA35" s="921"/>
      <c r="BB35" s="921"/>
      <c r="BC35" s="921"/>
      <c r="BD35" s="921"/>
      <c r="BE35" s="917"/>
      <c r="BF35" s="917"/>
      <c r="BG35" s="917"/>
      <c r="BH35" s="917"/>
      <c r="BI35" s="918"/>
      <c r="BJ35" s="257"/>
      <c r="BK35" s="257"/>
      <c r="BL35" s="257"/>
      <c r="BM35" s="257"/>
      <c r="BN35" s="257"/>
      <c r="BO35" s="270"/>
      <c r="BP35" s="270"/>
      <c r="BQ35" s="267">
        <v>29</v>
      </c>
      <c r="BR35" s="268"/>
      <c r="BS35" s="857"/>
      <c r="BT35" s="858"/>
      <c r="BU35" s="858"/>
      <c r="BV35" s="858"/>
      <c r="BW35" s="858"/>
      <c r="BX35" s="858"/>
      <c r="BY35" s="858"/>
      <c r="BZ35" s="858"/>
      <c r="CA35" s="858"/>
      <c r="CB35" s="858"/>
      <c r="CC35" s="858"/>
      <c r="CD35" s="858"/>
      <c r="CE35" s="858"/>
      <c r="CF35" s="858"/>
      <c r="CG35" s="859"/>
      <c r="CH35" s="870"/>
      <c r="CI35" s="871"/>
      <c r="CJ35" s="871"/>
      <c r="CK35" s="871"/>
      <c r="CL35" s="872"/>
      <c r="CM35" s="870"/>
      <c r="CN35" s="871"/>
      <c r="CO35" s="871"/>
      <c r="CP35" s="871"/>
      <c r="CQ35" s="872"/>
      <c r="CR35" s="870"/>
      <c r="CS35" s="871"/>
      <c r="CT35" s="871"/>
      <c r="CU35" s="871"/>
      <c r="CV35" s="872"/>
      <c r="CW35" s="870"/>
      <c r="CX35" s="871"/>
      <c r="CY35" s="871"/>
      <c r="CZ35" s="871"/>
      <c r="DA35" s="872"/>
      <c r="DB35" s="870"/>
      <c r="DC35" s="871"/>
      <c r="DD35" s="871"/>
      <c r="DE35" s="871"/>
      <c r="DF35" s="872"/>
      <c r="DG35" s="870"/>
      <c r="DH35" s="871"/>
      <c r="DI35" s="871"/>
      <c r="DJ35" s="871"/>
      <c r="DK35" s="872"/>
      <c r="DL35" s="870"/>
      <c r="DM35" s="871"/>
      <c r="DN35" s="871"/>
      <c r="DO35" s="871"/>
      <c r="DP35" s="872"/>
      <c r="DQ35" s="870"/>
      <c r="DR35" s="871"/>
      <c r="DS35" s="871"/>
      <c r="DT35" s="871"/>
      <c r="DU35" s="872"/>
      <c r="DV35" s="873"/>
      <c r="DW35" s="874"/>
      <c r="DX35" s="874"/>
      <c r="DY35" s="874"/>
      <c r="DZ35" s="875"/>
      <c r="EA35" s="251"/>
    </row>
    <row r="36" spans="1:131" s="252" customFormat="1" ht="26.25" customHeight="1" x14ac:dyDescent="0.2">
      <c r="A36" s="271">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7"/>
      <c r="BK36" s="257"/>
      <c r="BL36" s="257"/>
      <c r="BM36" s="257"/>
      <c r="BN36" s="257"/>
      <c r="BO36" s="270"/>
      <c r="BP36" s="270"/>
      <c r="BQ36" s="267">
        <v>30</v>
      </c>
      <c r="BR36" s="268"/>
      <c r="BS36" s="857"/>
      <c r="BT36" s="858"/>
      <c r="BU36" s="858"/>
      <c r="BV36" s="858"/>
      <c r="BW36" s="858"/>
      <c r="BX36" s="858"/>
      <c r="BY36" s="858"/>
      <c r="BZ36" s="858"/>
      <c r="CA36" s="858"/>
      <c r="CB36" s="858"/>
      <c r="CC36" s="858"/>
      <c r="CD36" s="858"/>
      <c r="CE36" s="858"/>
      <c r="CF36" s="858"/>
      <c r="CG36" s="859"/>
      <c r="CH36" s="870"/>
      <c r="CI36" s="871"/>
      <c r="CJ36" s="871"/>
      <c r="CK36" s="871"/>
      <c r="CL36" s="872"/>
      <c r="CM36" s="870"/>
      <c r="CN36" s="871"/>
      <c r="CO36" s="871"/>
      <c r="CP36" s="871"/>
      <c r="CQ36" s="872"/>
      <c r="CR36" s="870"/>
      <c r="CS36" s="871"/>
      <c r="CT36" s="871"/>
      <c r="CU36" s="871"/>
      <c r="CV36" s="872"/>
      <c r="CW36" s="870"/>
      <c r="CX36" s="871"/>
      <c r="CY36" s="871"/>
      <c r="CZ36" s="871"/>
      <c r="DA36" s="872"/>
      <c r="DB36" s="870"/>
      <c r="DC36" s="871"/>
      <c r="DD36" s="871"/>
      <c r="DE36" s="871"/>
      <c r="DF36" s="872"/>
      <c r="DG36" s="870"/>
      <c r="DH36" s="871"/>
      <c r="DI36" s="871"/>
      <c r="DJ36" s="871"/>
      <c r="DK36" s="872"/>
      <c r="DL36" s="870"/>
      <c r="DM36" s="871"/>
      <c r="DN36" s="871"/>
      <c r="DO36" s="871"/>
      <c r="DP36" s="872"/>
      <c r="DQ36" s="870"/>
      <c r="DR36" s="871"/>
      <c r="DS36" s="871"/>
      <c r="DT36" s="871"/>
      <c r="DU36" s="872"/>
      <c r="DV36" s="873"/>
      <c r="DW36" s="874"/>
      <c r="DX36" s="874"/>
      <c r="DY36" s="874"/>
      <c r="DZ36" s="875"/>
      <c r="EA36" s="251"/>
    </row>
    <row r="37" spans="1:131" s="252" customFormat="1" ht="26.25" customHeight="1" x14ac:dyDescent="0.2">
      <c r="A37" s="271">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7"/>
      <c r="BK37" s="257"/>
      <c r="BL37" s="257"/>
      <c r="BM37" s="257"/>
      <c r="BN37" s="257"/>
      <c r="BO37" s="270"/>
      <c r="BP37" s="270"/>
      <c r="BQ37" s="267">
        <v>31</v>
      </c>
      <c r="BR37" s="268"/>
      <c r="BS37" s="857"/>
      <c r="BT37" s="858"/>
      <c r="BU37" s="858"/>
      <c r="BV37" s="858"/>
      <c r="BW37" s="858"/>
      <c r="BX37" s="858"/>
      <c r="BY37" s="858"/>
      <c r="BZ37" s="858"/>
      <c r="CA37" s="858"/>
      <c r="CB37" s="858"/>
      <c r="CC37" s="858"/>
      <c r="CD37" s="858"/>
      <c r="CE37" s="858"/>
      <c r="CF37" s="858"/>
      <c r="CG37" s="859"/>
      <c r="CH37" s="870"/>
      <c r="CI37" s="871"/>
      <c r="CJ37" s="871"/>
      <c r="CK37" s="871"/>
      <c r="CL37" s="872"/>
      <c r="CM37" s="870"/>
      <c r="CN37" s="871"/>
      <c r="CO37" s="871"/>
      <c r="CP37" s="871"/>
      <c r="CQ37" s="872"/>
      <c r="CR37" s="870"/>
      <c r="CS37" s="871"/>
      <c r="CT37" s="871"/>
      <c r="CU37" s="871"/>
      <c r="CV37" s="872"/>
      <c r="CW37" s="870"/>
      <c r="CX37" s="871"/>
      <c r="CY37" s="871"/>
      <c r="CZ37" s="871"/>
      <c r="DA37" s="872"/>
      <c r="DB37" s="870"/>
      <c r="DC37" s="871"/>
      <c r="DD37" s="871"/>
      <c r="DE37" s="871"/>
      <c r="DF37" s="872"/>
      <c r="DG37" s="870"/>
      <c r="DH37" s="871"/>
      <c r="DI37" s="871"/>
      <c r="DJ37" s="871"/>
      <c r="DK37" s="872"/>
      <c r="DL37" s="870"/>
      <c r="DM37" s="871"/>
      <c r="DN37" s="871"/>
      <c r="DO37" s="871"/>
      <c r="DP37" s="872"/>
      <c r="DQ37" s="870"/>
      <c r="DR37" s="871"/>
      <c r="DS37" s="871"/>
      <c r="DT37" s="871"/>
      <c r="DU37" s="872"/>
      <c r="DV37" s="873"/>
      <c r="DW37" s="874"/>
      <c r="DX37" s="874"/>
      <c r="DY37" s="874"/>
      <c r="DZ37" s="875"/>
      <c r="EA37" s="251"/>
    </row>
    <row r="38" spans="1:131" s="252" customFormat="1" ht="26.25" customHeight="1" x14ac:dyDescent="0.2">
      <c r="A38" s="271">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7"/>
      <c r="BK38" s="257"/>
      <c r="BL38" s="257"/>
      <c r="BM38" s="257"/>
      <c r="BN38" s="257"/>
      <c r="BO38" s="270"/>
      <c r="BP38" s="270"/>
      <c r="BQ38" s="267">
        <v>32</v>
      </c>
      <c r="BR38" s="268"/>
      <c r="BS38" s="857"/>
      <c r="BT38" s="858"/>
      <c r="BU38" s="858"/>
      <c r="BV38" s="858"/>
      <c r="BW38" s="858"/>
      <c r="BX38" s="858"/>
      <c r="BY38" s="858"/>
      <c r="BZ38" s="858"/>
      <c r="CA38" s="858"/>
      <c r="CB38" s="858"/>
      <c r="CC38" s="858"/>
      <c r="CD38" s="858"/>
      <c r="CE38" s="858"/>
      <c r="CF38" s="858"/>
      <c r="CG38" s="859"/>
      <c r="CH38" s="870"/>
      <c r="CI38" s="871"/>
      <c r="CJ38" s="871"/>
      <c r="CK38" s="871"/>
      <c r="CL38" s="872"/>
      <c r="CM38" s="870"/>
      <c r="CN38" s="871"/>
      <c r="CO38" s="871"/>
      <c r="CP38" s="871"/>
      <c r="CQ38" s="872"/>
      <c r="CR38" s="870"/>
      <c r="CS38" s="871"/>
      <c r="CT38" s="871"/>
      <c r="CU38" s="871"/>
      <c r="CV38" s="872"/>
      <c r="CW38" s="870"/>
      <c r="CX38" s="871"/>
      <c r="CY38" s="871"/>
      <c r="CZ38" s="871"/>
      <c r="DA38" s="872"/>
      <c r="DB38" s="870"/>
      <c r="DC38" s="871"/>
      <c r="DD38" s="871"/>
      <c r="DE38" s="871"/>
      <c r="DF38" s="872"/>
      <c r="DG38" s="870"/>
      <c r="DH38" s="871"/>
      <c r="DI38" s="871"/>
      <c r="DJ38" s="871"/>
      <c r="DK38" s="872"/>
      <c r="DL38" s="870"/>
      <c r="DM38" s="871"/>
      <c r="DN38" s="871"/>
      <c r="DO38" s="871"/>
      <c r="DP38" s="872"/>
      <c r="DQ38" s="870"/>
      <c r="DR38" s="871"/>
      <c r="DS38" s="871"/>
      <c r="DT38" s="871"/>
      <c r="DU38" s="872"/>
      <c r="DV38" s="873"/>
      <c r="DW38" s="874"/>
      <c r="DX38" s="874"/>
      <c r="DY38" s="874"/>
      <c r="DZ38" s="875"/>
      <c r="EA38" s="251"/>
    </row>
    <row r="39" spans="1:131" s="252" customFormat="1" ht="26.25" customHeight="1" x14ac:dyDescent="0.2">
      <c r="A39" s="271">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7"/>
      <c r="BK39" s="257"/>
      <c r="BL39" s="257"/>
      <c r="BM39" s="257"/>
      <c r="BN39" s="257"/>
      <c r="BO39" s="270"/>
      <c r="BP39" s="270"/>
      <c r="BQ39" s="267">
        <v>33</v>
      </c>
      <c r="BR39" s="268"/>
      <c r="BS39" s="857"/>
      <c r="BT39" s="858"/>
      <c r="BU39" s="858"/>
      <c r="BV39" s="858"/>
      <c r="BW39" s="858"/>
      <c r="BX39" s="858"/>
      <c r="BY39" s="858"/>
      <c r="BZ39" s="858"/>
      <c r="CA39" s="858"/>
      <c r="CB39" s="858"/>
      <c r="CC39" s="858"/>
      <c r="CD39" s="858"/>
      <c r="CE39" s="858"/>
      <c r="CF39" s="858"/>
      <c r="CG39" s="859"/>
      <c r="CH39" s="870"/>
      <c r="CI39" s="871"/>
      <c r="CJ39" s="871"/>
      <c r="CK39" s="871"/>
      <c r="CL39" s="872"/>
      <c r="CM39" s="870"/>
      <c r="CN39" s="871"/>
      <c r="CO39" s="871"/>
      <c r="CP39" s="871"/>
      <c r="CQ39" s="872"/>
      <c r="CR39" s="870"/>
      <c r="CS39" s="871"/>
      <c r="CT39" s="871"/>
      <c r="CU39" s="871"/>
      <c r="CV39" s="872"/>
      <c r="CW39" s="870"/>
      <c r="CX39" s="871"/>
      <c r="CY39" s="871"/>
      <c r="CZ39" s="871"/>
      <c r="DA39" s="872"/>
      <c r="DB39" s="870"/>
      <c r="DC39" s="871"/>
      <c r="DD39" s="871"/>
      <c r="DE39" s="871"/>
      <c r="DF39" s="872"/>
      <c r="DG39" s="870"/>
      <c r="DH39" s="871"/>
      <c r="DI39" s="871"/>
      <c r="DJ39" s="871"/>
      <c r="DK39" s="872"/>
      <c r="DL39" s="870"/>
      <c r="DM39" s="871"/>
      <c r="DN39" s="871"/>
      <c r="DO39" s="871"/>
      <c r="DP39" s="872"/>
      <c r="DQ39" s="870"/>
      <c r="DR39" s="871"/>
      <c r="DS39" s="871"/>
      <c r="DT39" s="871"/>
      <c r="DU39" s="872"/>
      <c r="DV39" s="873"/>
      <c r="DW39" s="874"/>
      <c r="DX39" s="874"/>
      <c r="DY39" s="874"/>
      <c r="DZ39" s="875"/>
      <c r="EA39" s="251"/>
    </row>
    <row r="40" spans="1:131" s="252" customFormat="1" ht="26.25" customHeight="1" x14ac:dyDescent="0.2">
      <c r="A40" s="266">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7"/>
      <c r="BK40" s="257"/>
      <c r="BL40" s="257"/>
      <c r="BM40" s="257"/>
      <c r="BN40" s="257"/>
      <c r="BO40" s="270"/>
      <c r="BP40" s="270"/>
      <c r="BQ40" s="267">
        <v>34</v>
      </c>
      <c r="BR40" s="268"/>
      <c r="BS40" s="857"/>
      <c r="BT40" s="858"/>
      <c r="BU40" s="858"/>
      <c r="BV40" s="858"/>
      <c r="BW40" s="858"/>
      <c r="BX40" s="858"/>
      <c r="BY40" s="858"/>
      <c r="BZ40" s="858"/>
      <c r="CA40" s="858"/>
      <c r="CB40" s="858"/>
      <c r="CC40" s="858"/>
      <c r="CD40" s="858"/>
      <c r="CE40" s="858"/>
      <c r="CF40" s="858"/>
      <c r="CG40" s="859"/>
      <c r="CH40" s="870"/>
      <c r="CI40" s="871"/>
      <c r="CJ40" s="871"/>
      <c r="CK40" s="871"/>
      <c r="CL40" s="872"/>
      <c r="CM40" s="870"/>
      <c r="CN40" s="871"/>
      <c r="CO40" s="871"/>
      <c r="CP40" s="871"/>
      <c r="CQ40" s="872"/>
      <c r="CR40" s="870"/>
      <c r="CS40" s="871"/>
      <c r="CT40" s="871"/>
      <c r="CU40" s="871"/>
      <c r="CV40" s="872"/>
      <c r="CW40" s="870"/>
      <c r="CX40" s="871"/>
      <c r="CY40" s="871"/>
      <c r="CZ40" s="871"/>
      <c r="DA40" s="872"/>
      <c r="DB40" s="870"/>
      <c r="DC40" s="871"/>
      <c r="DD40" s="871"/>
      <c r="DE40" s="871"/>
      <c r="DF40" s="872"/>
      <c r="DG40" s="870"/>
      <c r="DH40" s="871"/>
      <c r="DI40" s="871"/>
      <c r="DJ40" s="871"/>
      <c r="DK40" s="872"/>
      <c r="DL40" s="870"/>
      <c r="DM40" s="871"/>
      <c r="DN40" s="871"/>
      <c r="DO40" s="871"/>
      <c r="DP40" s="872"/>
      <c r="DQ40" s="870"/>
      <c r="DR40" s="871"/>
      <c r="DS40" s="871"/>
      <c r="DT40" s="871"/>
      <c r="DU40" s="872"/>
      <c r="DV40" s="873"/>
      <c r="DW40" s="874"/>
      <c r="DX40" s="874"/>
      <c r="DY40" s="874"/>
      <c r="DZ40" s="875"/>
      <c r="EA40" s="251"/>
    </row>
    <row r="41" spans="1:131" s="252" customFormat="1" ht="26.25" customHeight="1" x14ac:dyDescent="0.2">
      <c r="A41" s="266">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7"/>
      <c r="BK41" s="257"/>
      <c r="BL41" s="257"/>
      <c r="BM41" s="257"/>
      <c r="BN41" s="257"/>
      <c r="BO41" s="270"/>
      <c r="BP41" s="270"/>
      <c r="BQ41" s="267">
        <v>35</v>
      </c>
      <c r="BR41" s="268"/>
      <c r="BS41" s="857"/>
      <c r="BT41" s="858"/>
      <c r="BU41" s="858"/>
      <c r="BV41" s="858"/>
      <c r="BW41" s="858"/>
      <c r="BX41" s="858"/>
      <c r="BY41" s="858"/>
      <c r="BZ41" s="858"/>
      <c r="CA41" s="858"/>
      <c r="CB41" s="858"/>
      <c r="CC41" s="858"/>
      <c r="CD41" s="858"/>
      <c r="CE41" s="858"/>
      <c r="CF41" s="858"/>
      <c r="CG41" s="859"/>
      <c r="CH41" s="870"/>
      <c r="CI41" s="871"/>
      <c r="CJ41" s="871"/>
      <c r="CK41" s="871"/>
      <c r="CL41" s="872"/>
      <c r="CM41" s="870"/>
      <c r="CN41" s="871"/>
      <c r="CO41" s="871"/>
      <c r="CP41" s="871"/>
      <c r="CQ41" s="872"/>
      <c r="CR41" s="870"/>
      <c r="CS41" s="871"/>
      <c r="CT41" s="871"/>
      <c r="CU41" s="871"/>
      <c r="CV41" s="872"/>
      <c r="CW41" s="870"/>
      <c r="CX41" s="871"/>
      <c r="CY41" s="871"/>
      <c r="CZ41" s="871"/>
      <c r="DA41" s="872"/>
      <c r="DB41" s="870"/>
      <c r="DC41" s="871"/>
      <c r="DD41" s="871"/>
      <c r="DE41" s="871"/>
      <c r="DF41" s="872"/>
      <c r="DG41" s="870"/>
      <c r="DH41" s="871"/>
      <c r="DI41" s="871"/>
      <c r="DJ41" s="871"/>
      <c r="DK41" s="872"/>
      <c r="DL41" s="870"/>
      <c r="DM41" s="871"/>
      <c r="DN41" s="871"/>
      <c r="DO41" s="871"/>
      <c r="DP41" s="872"/>
      <c r="DQ41" s="870"/>
      <c r="DR41" s="871"/>
      <c r="DS41" s="871"/>
      <c r="DT41" s="871"/>
      <c r="DU41" s="872"/>
      <c r="DV41" s="873"/>
      <c r="DW41" s="874"/>
      <c r="DX41" s="874"/>
      <c r="DY41" s="874"/>
      <c r="DZ41" s="875"/>
      <c r="EA41" s="251"/>
    </row>
    <row r="42" spans="1:131" s="252" customFormat="1" ht="26.25" customHeight="1" x14ac:dyDescent="0.2">
      <c r="A42" s="266">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7"/>
      <c r="BK42" s="257"/>
      <c r="BL42" s="257"/>
      <c r="BM42" s="257"/>
      <c r="BN42" s="257"/>
      <c r="BO42" s="270"/>
      <c r="BP42" s="270"/>
      <c r="BQ42" s="267">
        <v>36</v>
      </c>
      <c r="BR42" s="268"/>
      <c r="BS42" s="857"/>
      <c r="BT42" s="858"/>
      <c r="BU42" s="858"/>
      <c r="BV42" s="858"/>
      <c r="BW42" s="858"/>
      <c r="BX42" s="858"/>
      <c r="BY42" s="858"/>
      <c r="BZ42" s="858"/>
      <c r="CA42" s="858"/>
      <c r="CB42" s="858"/>
      <c r="CC42" s="858"/>
      <c r="CD42" s="858"/>
      <c r="CE42" s="858"/>
      <c r="CF42" s="858"/>
      <c r="CG42" s="859"/>
      <c r="CH42" s="870"/>
      <c r="CI42" s="871"/>
      <c r="CJ42" s="871"/>
      <c r="CK42" s="871"/>
      <c r="CL42" s="872"/>
      <c r="CM42" s="870"/>
      <c r="CN42" s="871"/>
      <c r="CO42" s="871"/>
      <c r="CP42" s="871"/>
      <c r="CQ42" s="872"/>
      <c r="CR42" s="870"/>
      <c r="CS42" s="871"/>
      <c r="CT42" s="871"/>
      <c r="CU42" s="871"/>
      <c r="CV42" s="872"/>
      <c r="CW42" s="870"/>
      <c r="CX42" s="871"/>
      <c r="CY42" s="871"/>
      <c r="CZ42" s="871"/>
      <c r="DA42" s="872"/>
      <c r="DB42" s="870"/>
      <c r="DC42" s="871"/>
      <c r="DD42" s="871"/>
      <c r="DE42" s="871"/>
      <c r="DF42" s="872"/>
      <c r="DG42" s="870"/>
      <c r="DH42" s="871"/>
      <c r="DI42" s="871"/>
      <c r="DJ42" s="871"/>
      <c r="DK42" s="872"/>
      <c r="DL42" s="870"/>
      <c r="DM42" s="871"/>
      <c r="DN42" s="871"/>
      <c r="DO42" s="871"/>
      <c r="DP42" s="872"/>
      <c r="DQ42" s="870"/>
      <c r="DR42" s="871"/>
      <c r="DS42" s="871"/>
      <c r="DT42" s="871"/>
      <c r="DU42" s="872"/>
      <c r="DV42" s="873"/>
      <c r="DW42" s="874"/>
      <c r="DX42" s="874"/>
      <c r="DY42" s="874"/>
      <c r="DZ42" s="875"/>
      <c r="EA42" s="251"/>
    </row>
    <row r="43" spans="1:131" s="252" customFormat="1" ht="26.25" customHeight="1" x14ac:dyDescent="0.2">
      <c r="A43" s="266">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7"/>
      <c r="BK43" s="257"/>
      <c r="BL43" s="257"/>
      <c r="BM43" s="257"/>
      <c r="BN43" s="257"/>
      <c r="BO43" s="270"/>
      <c r="BP43" s="270"/>
      <c r="BQ43" s="267">
        <v>37</v>
      </c>
      <c r="BR43" s="268"/>
      <c r="BS43" s="857"/>
      <c r="BT43" s="858"/>
      <c r="BU43" s="858"/>
      <c r="BV43" s="858"/>
      <c r="BW43" s="858"/>
      <c r="BX43" s="858"/>
      <c r="BY43" s="858"/>
      <c r="BZ43" s="858"/>
      <c r="CA43" s="858"/>
      <c r="CB43" s="858"/>
      <c r="CC43" s="858"/>
      <c r="CD43" s="858"/>
      <c r="CE43" s="858"/>
      <c r="CF43" s="858"/>
      <c r="CG43" s="859"/>
      <c r="CH43" s="870"/>
      <c r="CI43" s="871"/>
      <c r="CJ43" s="871"/>
      <c r="CK43" s="871"/>
      <c r="CL43" s="872"/>
      <c r="CM43" s="870"/>
      <c r="CN43" s="871"/>
      <c r="CO43" s="871"/>
      <c r="CP43" s="871"/>
      <c r="CQ43" s="872"/>
      <c r="CR43" s="870"/>
      <c r="CS43" s="871"/>
      <c r="CT43" s="871"/>
      <c r="CU43" s="871"/>
      <c r="CV43" s="872"/>
      <c r="CW43" s="870"/>
      <c r="CX43" s="871"/>
      <c r="CY43" s="871"/>
      <c r="CZ43" s="871"/>
      <c r="DA43" s="872"/>
      <c r="DB43" s="870"/>
      <c r="DC43" s="871"/>
      <c r="DD43" s="871"/>
      <c r="DE43" s="871"/>
      <c r="DF43" s="872"/>
      <c r="DG43" s="870"/>
      <c r="DH43" s="871"/>
      <c r="DI43" s="871"/>
      <c r="DJ43" s="871"/>
      <c r="DK43" s="872"/>
      <c r="DL43" s="870"/>
      <c r="DM43" s="871"/>
      <c r="DN43" s="871"/>
      <c r="DO43" s="871"/>
      <c r="DP43" s="872"/>
      <c r="DQ43" s="870"/>
      <c r="DR43" s="871"/>
      <c r="DS43" s="871"/>
      <c r="DT43" s="871"/>
      <c r="DU43" s="872"/>
      <c r="DV43" s="873"/>
      <c r="DW43" s="874"/>
      <c r="DX43" s="874"/>
      <c r="DY43" s="874"/>
      <c r="DZ43" s="875"/>
      <c r="EA43" s="251"/>
    </row>
    <row r="44" spans="1:131" s="252" customFormat="1" ht="26.25" customHeight="1" x14ac:dyDescent="0.2">
      <c r="A44" s="266">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7"/>
      <c r="BK44" s="257"/>
      <c r="BL44" s="257"/>
      <c r="BM44" s="257"/>
      <c r="BN44" s="257"/>
      <c r="BO44" s="270"/>
      <c r="BP44" s="270"/>
      <c r="BQ44" s="267">
        <v>38</v>
      </c>
      <c r="BR44" s="268"/>
      <c r="BS44" s="857"/>
      <c r="BT44" s="858"/>
      <c r="BU44" s="858"/>
      <c r="BV44" s="858"/>
      <c r="BW44" s="858"/>
      <c r="BX44" s="858"/>
      <c r="BY44" s="858"/>
      <c r="BZ44" s="858"/>
      <c r="CA44" s="858"/>
      <c r="CB44" s="858"/>
      <c r="CC44" s="858"/>
      <c r="CD44" s="858"/>
      <c r="CE44" s="858"/>
      <c r="CF44" s="858"/>
      <c r="CG44" s="859"/>
      <c r="CH44" s="870"/>
      <c r="CI44" s="871"/>
      <c r="CJ44" s="871"/>
      <c r="CK44" s="871"/>
      <c r="CL44" s="872"/>
      <c r="CM44" s="870"/>
      <c r="CN44" s="871"/>
      <c r="CO44" s="871"/>
      <c r="CP44" s="871"/>
      <c r="CQ44" s="872"/>
      <c r="CR44" s="870"/>
      <c r="CS44" s="871"/>
      <c r="CT44" s="871"/>
      <c r="CU44" s="871"/>
      <c r="CV44" s="872"/>
      <c r="CW44" s="870"/>
      <c r="CX44" s="871"/>
      <c r="CY44" s="871"/>
      <c r="CZ44" s="871"/>
      <c r="DA44" s="872"/>
      <c r="DB44" s="870"/>
      <c r="DC44" s="871"/>
      <c r="DD44" s="871"/>
      <c r="DE44" s="871"/>
      <c r="DF44" s="872"/>
      <c r="DG44" s="870"/>
      <c r="DH44" s="871"/>
      <c r="DI44" s="871"/>
      <c r="DJ44" s="871"/>
      <c r="DK44" s="872"/>
      <c r="DL44" s="870"/>
      <c r="DM44" s="871"/>
      <c r="DN44" s="871"/>
      <c r="DO44" s="871"/>
      <c r="DP44" s="872"/>
      <c r="DQ44" s="870"/>
      <c r="DR44" s="871"/>
      <c r="DS44" s="871"/>
      <c r="DT44" s="871"/>
      <c r="DU44" s="872"/>
      <c r="DV44" s="873"/>
      <c r="DW44" s="874"/>
      <c r="DX44" s="874"/>
      <c r="DY44" s="874"/>
      <c r="DZ44" s="875"/>
      <c r="EA44" s="251"/>
    </row>
    <row r="45" spans="1:131" s="252" customFormat="1" ht="26.25" customHeight="1" x14ac:dyDescent="0.2">
      <c r="A45" s="266">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7"/>
      <c r="BK45" s="257"/>
      <c r="BL45" s="257"/>
      <c r="BM45" s="257"/>
      <c r="BN45" s="257"/>
      <c r="BO45" s="270"/>
      <c r="BP45" s="270"/>
      <c r="BQ45" s="267">
        <v>39</v>
      </c>
      <c r="BR45" s="268"/>
      <c r="BS45" s="857"/>
      <c r="BT45" s="858"/>
      <c r="BU45" s="858"/>
      <c r="BV45" s="858"/>
      <c r="BW45" s="858"/>
      <c r="BX45" s="858"/>
      <c r="BY45" s="858"/>
      <c r="BZ45" s="858"/>
      <c r="CA45" s="858"/>
      <c r="CB45" s="858"/>
      <c r="CC45" s="858"/>
      <c r="CD45" s="858"/>
      <c r="CE45" s="858"/>
      <c r="CF45" s="858"/>
      <c r="CG45" s="859"/>
      <c r="CH45" s="870"/>
      <c r="CI45" s="871"/>
      <c r="CJ45" s="871"/>
      <c r="CK45" s="871"/>
      <c r="CL45" s="872"/>
      <c r="CM45" s="870"/>
      <c r="CN45" s="871"/>
      <c r="CO45" s="871"/>
      <c r="CP45" s="871"/>
      <c r="CQ45" s="872"/>
      <c r="CR45" s="870"/>
      <c r="CS45" s="871"/>
      <c r="CT45" s="871"/>
      <c r="CU45" s="871"/>
      <c r="CV45" s="872"/>
      <c r="CW45" s="870"/>
      <c r="CX45" s="871"/>
      <c r="CY45" s="871"/>
      <c r="CZ45" s="871"/>
      <c r="DA45" s="872"/>
      <c r="DB45" s="870"/>
      <c r="DC45" s="871"/>
      <c r="DD45" s="871"/>
      <c r="DE45" s="871"/>
      <c r="DF45" s="872"/>
      <c r="DG45" s="870"/>
      <c r="DH45" s="871"/>
      <c r="DI45" s="871"/>
      <c r="DJ45" s="871"/>
      <c r="DK45" s="872"/>
      <c r="DL45" s="870"/>
      <c r="DM45" s="871"/>
      <c r="DN45" s="871"/>
      <c r="DO45" s="871"/>
      <c r="DP45" s="872"/>
      <c r="DQ45" s="870"/>
      <c r="DR45" s="871"/>
      <c r="DS45" s="871"/>
      <c r="DT45" s="871"/>
      <c r="DU45" s="872"/>
      <c r="DV45" s="873"/>
      <c r="DW45" s="874"/>
      <c r="DX45" s="874"/>
      <c r="DY45" s="874"/>
      <c r="DZ45" s="875"/>
      <c r="EA45" s="251"/>
    </row>
    <row r="46" spans="1:131" s="252" customFormat="1" ht="26.25" customHeight="1" x14ac:dyDescent="0.2">
      <c r="A46" s="266">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7"/>
      <c r="BK46" s="257"/>
      <c r="BL46" s="257"/>
      <c r="BM46" s="257"/>
      <c r="BN46" s="257"/>
      <c r="BO46" s="270"/>
      <c r="BP46" s="270"/>
      <c r="BQ46" s="267">
        <v>40</v>
      </c>
      <c r="BR46" s="268"/>
      <c r="BS46" s="857"/>
      <c r="BT46" s="858"/>
      <c r="BU46" s="858"/>
      <c r="BV46" s="858"/>
      <c r="BW46" s="858"/>
      <c r="BX46" s="858"/>
      <c r="BY46" s="858"/>
      <c r="BZ46" s="858"/>
      <c r="CA46" s="858"/>
      <c r="CB46" s="858"/>
      <c r="CC46" s="858"/>
      <c r="CD46" s="858"/>
      <c r="CE46" s="858"/>
      <c r="CF46" s="858"/>
      <c r="CG46" s="859"/>
      <c r="CH46" s="870"/>
      <c r="CI46" s="871"/>
      <c r="CJ46" s="871"/>
      <c r="CK46" s="871"/>
      <c r="CL46" s="872"/>
      <c r="CM46" s="870"/>
      <c r="CN46" s="871"/>
      <c r="CO46" s="871"/>
      <c r="CP46" s="871"/>
      <c r="CQ46" s="872"/>
      <c r="CR46" s="870"/>
      <c r="CS46" s="871"/>
      <c r="CT46" s="871"/>
      <c r="CU46" s="871"/>
      <c r="CV46" s="872"/>
      <c r="CW46" s="870"/>
      <c r="CX46" s="871"/>
      <c r="CY46" s="871"/>
      <c r="CZ46" s="871"/>
      <c r="DA46" s="872"/>
      <c r="DB46" s="870"/>
      <c r="DC46" s="871"/>
      <c r="DD46" s="871"/>
      <c r="DE46" s="871"/>
      <c r="DF46" s="872"/>
      <c r="DG46" s="870"/>
      <c r="DH46" s="871"/>
      <c r="DI46" s="871"/>
      <c r="DJ46" s="871"/>
      <c r="DK46" s="872"/>
      <c r="DL46" s="870"/>
      <c r="DM46" s="871"/>
      <c r="DN46" s="871"/>
      <c r="DO46" s="871"/>
      <c r="DP46" s="872"/>
      <c r="DQ46" s="870"/>
      <c r="DR46" s="871"/>
      <c r="DS46" s="871"/>
      <c r="DT46" s="871"/>
      <c r="DU46" s="872"/>
      <c r="DV46" s="873"/>
      <c r="DW46" s="874"/>
      <c r="DX46" s="874"/>
      <c r="DY46" s="874"/>
      <c r="DZ46" s="875"/>
      <c r="EA46" s="251"/>
    </row>
    <row r="47" spans="1:131" s="252" customFormat="1" ht="26.25" customHeight="1" x14ac:dyDescent="0.2">
      <c r="A47" s="266">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7"/>
      <c r="BK47" s="257"/>
      <c r="BL47" s="257"/>
      <c r="BM47" s="257"/>
      <c r="BN47" s="257"/>
      <c r="BO47" s="270"/>
      <c r="BP47" s="270"/>
      <c r="BQ47" s="267">
        <v>41</v>
      </c>
      <c r="BR47" s="268"/>
      <c r="BS47" s="857"/>
      <c r="BT47" s="858"/>
      <c r="BU47" s="858"/>
      <c r="BV47" s="858"/>
      <c r="BW47" s="858"/>
      <c r="BX47" s="858"/>
      <c r="BY47" s="858"/>
      <c r="BZ47" s="858"/>
      <c r="CA47" s="858"/>
      <c r="CB47" s="858"/>
      <c r="CC47" s="858"/>
      <c r="CD47" s="858"/>
      <c r="CE47" s="858"/>
      <c r="CF47" s="858"/>
      <c r="CG47" s="859"/>
      <c r="CH47" s="870"/>
      <c r="CI47" s="871"/>
      <c r="CJ47" s="871"/>
      <c r="CK47" s="871"/>
      <c r="CL47" s="872"/>
      <c r="CM47" s="870"/>
      <c r="CN47" s="871"/>
      <c r="CO47" s="871"/>
      <c r="CP47" s="871"/>
      <c r="CQ47" s="872"/>
      <c r="CR47" s="870"/>
      <c r="CS47" s="871"/>
      <c r="CT47" s="871"/>
      <c r="CU47" s="871"/>
      <c r="CV47" s="872"/>
      <c r="CW47" s="870"/>
      <c r="CX47" s="871"/>
      <c r="CY47" s="871"/>
      <c r="CZ47" s="871"/>
      <c r="DA47" s="872"/>
      <c r="DB47" s="870"/>
      <c r="DC47" s="871"/>
      <c r="DD47" s="871"/>
      <c r="DE47" s="871"/>
      <c r="DF47" s="872"/>
      <c r="DG47" s="870"/>
      <c r="DH47" s="871"/>
      <c r="DI47" s="871"/>
      <c r="DJ47" s="871"/>
      <c r="DK47" s="872"/>
      <c r="DL47" s="870"/>
      <c r="DM47" s="871"/>
      <c r="DN47" s="871"/>
      <c r="DO47" s="871"/>
      <c r="DP47" s="872"/>
      <c r="DQ47" s="870"/>
      <c r="DR47" s="871"/>
      <c r="DS47" s="871"/>
      <c r="DT47" s="871"/>
      <c r="DU47" s="872"/>
      <c r="DV47" s="873"/>
      <c r="DW47" s="874"/>
      <c r="DX47" s="874"/>
      <c r="DY47" s="874"/>
      <c r="DZ47" s="875"/>
      <c r="EA47" s="251"/>
    </row>
    <row r="48" spans="1:131" s="252" customFormat="1" ht="26.25" customHeight="1" x14ac:dyDescent="0.2">
      <c r="A48" s="266">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7"/>
      <c r="BK48" s="257"/>
      <c r="BL48" s="257"/>
      <c r="BM48" s="257"/>
      <c r="BN48" s="257"/>
      <c r="BO48" s="270"/>
      <c r="BP48" s="270"/>
      <c r="BQ48" s="267">
        <v>42</v>
      </c>
      <c r="BR48" s="268"/>
      <c r="BS48" s="857"/>
      <c r="BT48" s="858"/>
      <c r="BU48" s="858"/>
      <c r="BV48" s="858"/>
      <c r="BW48" s="858"/>
      <c r="BX48" s="858"/>
      <c r="BY48" s="858"/>
      <c r="BZ48" s="858"/>
      <c r="CA48" s="858"/>
      <c r="CB48" s="858"/>
      <c r="CC48" s="858"/>
      <c r="CD48" s="858"/>
      <c r="CE48" s="858"/>
      <c r="CF48" s="858"/>
      <c r="CG48" s="859"/>
      <c r="CH48" s="870"/>
      <c r="CI48" s="871"/>
      <c r="CJ48" s="871"/>
      <c r="CK48" s="871"/>
      <c r="CL48" s="872"/>
      <c r="CM48" s="870"/>
      <c r="CN48" s="871"/>
      <c r="CO48" s="871"/>
      <c r="CP48" s="871"/>
      <c r="CQ48" s="872"/>
      <c r="CR48" s="870"/>
      <c r="CS48" s="871"/>
      <c r="CT48" s="871"/>
      <c r="CU48" s="871"/>
      <c r="CV48" s="872"/>
      <c r="CW48" s="870"/>
      <c r="CX48" s="871"/>
      <c r="CY48" s="871"/>
      <c r="CZ48" s="871"/>
      <c r="DA48" s="872"/>
      <c r="DB48" s="870"/>
      <c r="DC48" s="871"/>
      <c r="DD48" s="871"/>
      <c r="DE48" s="871"/>
      <c r="DF48" s="872"/>
      <c r="DG48" s="870"/>
      <c r="DH48" s="871"/>
      <c r="DI48" s="871"/>
      <c r="DJ48" s="871"/>
      <c r="DK48" s="872"/>
      <c r="DL48" s="870"/>
      <c r="DM48" s="871"/>
      <c r="DN48" s="871"/>
      <c r="DO48" s="871"/>
      <c r="DP48" s="872"/>
      <c r="DQ48" s="870"/>
      <c r="DR48" s="871"/>
      <c r="DS48" s="871"/>
      <c r="DT48" s="871"/>
      <c r="DU48" s="872"/>
      <c r="DV48" s="873"/>
      <c r="DW48" s="874"/>
      <c r="DX48" s="874"/>
      <c r="DY48" s="874"/>
      <c r="DZ48" s="875"/>
      <c r="EA48" s="251"/>
    </row>
    <row r="49" spans="1:131" s="252" customFormat="1" ht="26.25" customHeight="1" x14ac:dyDescent="0.2">
      <c r="A49" s="266">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7"/>
      <c r="BK49" s="257"/>
      <c r="BL49" s="257"/>
      <c r="BM49" s="257"/>
      <c r="BN49" s="257"/>
      <c r="BO49" s="270"/>
      <c r="BP49" s="270"/>
      <c r="BQ49" s="267">
        <v>43</v>
      </c>
      <c r="BR49" s="268"/>
      <c r="BS49" s="857"/>
      <c r="BT49" s="858"/>
      <c r="BU49" s="858"/>
      <c r="BV49" s="858"/>
      <c r="BW49" s="858"/>
      <c r="BX49" s="858"/>
      <c r="BY49" s="858"/>
      <c r="BZ49" s="858"/>
      <c r="CA49" s="858"/>
      <c r="CB49" s="858"/>
      <c r="CC49" s="858"/>
      <c r="CD49" s="858"/>
      <c r="CE49" s="858"/>
      <c r="CF49" s="858"/>
      <c r="CG49" s="859"/>
      <c r="CH49" s="870"/>
      <c r="CI49" s="871"/>
      <c r="CJ49" s="871"/>
      <c r="CK49" s="871"/>
      <c r="CL49" s="872"/>
      <c r="CM49" s="870"/>
      <c r="CN49" s="871"/>
      <c r="CO49" s="871"/>
      <c r="CP49" s="871"/>
      <c r="CQ49" s="872"/>
      <c r="CR49" s="870"/>
      <c r="CS49" s="871"/>
      <c r="CT49" s="871"/>
      <c r="CU49" s="871"/>
      <c r="CV49" s="872"/>
      <c r="CW49" s="870"/>
      <c r="CX49" s="871"/>
      <c r="CY49" s="871"/>
      <c r="CZ49" s="871"/>
      <c r="DA49" s="872"/>
      <c r="DB49" s="870"/>
      <c r="DC49" s="871"/>
      <c r="DD49" s="871"/>
      <c r="DE49" s="871"/>
      <c r="DF49" s="872"/>
      <c r="DG49" s="870"/>
      <c r="DH49" s="871"/>
      <c r="DI49" s="871"/>
      <c r="DJ49" s="871"/>
      <c r="DK49" s="872"/>
      <c r="DL49" s="870"/>
      <c r="DM49" s="871"/>
      <c r="DN49" s="871"/>
      <c r="DO49" s="871"/>
      <c r="DP49" s="872"/>
      <c r="DQ49" s="870"/>
      <c r="DR49" s="871"/>
      <c r="DS49" s="871"/>
      <c r="DT49" s="871"/>
      <c r="DU49" s="872"/>
      <c r="DV49" s="873"/>
      <c r="DW49" s="874"/>
      <c r="DX49" s="874"/>
      <c r="DY49" s="874"/>
      <c r="DZ49" s="875"/>
      <c r="EA49" s="251"/>
    </row>
    <row r="50" spans="1:131" s="252" customFormat="1" ht="26.25" customHeight="1" x14ac:dyDescent="0.2">
      <c r="A50" s="266">
        <v>23</v>
      </c>
      <c r="B50" s="844"/>
      <c r="C50" s="845"/>
      <c r="D50" s="845"/>
      <c r="E50" s="845"/>
      <c r="F50" s="845"/>
      <c r="G50" s="845"/>
      <c r="H50" s="845"/>
      <c r="I50" s="845"/>
      <c r="J50" s="845"/>
      <c r="K50" s="845"/>
      <c r="L50" s="845"/>
      <c r="M50" s="845"/>
      <c r="N50" s="845"/>
      <c r="O50" s="845"/>
      <c r="P50" s="846"/>
      <c r="Q50" s="922"/>
      <c r="R50" s="923"/>
      <c r="S50" s="923"/>
      <c r="T50" s="923"/>
      <c r="U50" s="923"/>
      <c r="V50" s="923"/>
      <c r="W50" s="923"/>
      <c r="X50" s="923"/>
      <c r="Y50" s="923"/>
      <c r="Z50" s="923"/>
      <c r="AA50" s="923"/>
      <c r="AB50" s="923"/>
      <c r="AC50" s="923"/>
      <c r="AD50" s="923"/>
      <c r="AE50" s="924"/>
      <c r="AF50" s="850"/>
      <c r="AG50" s="851"/>
      <c r="AH50" s="851"/>
      <c r="AI50" s="851"/>
      <c r="AJ50" s="852"/>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7"/>
      <c r="BK50" s="257"/>
      <c r="BL50" s="257"/>
      <c r="BM50" s="257"/>
      <c r="BN50" s="257"/>
      <c r="BO50" s="270"/>
      <c r="BP50" s="270"/>
      <c r="BQ50" s="267">
        <v>44</v>
      </c>
      <c r="BR50" s="268"/>
      <c r="BS50" s="857"/>
      <c r="BT50" s="858"/>
      <c r="BU50" s="858"/>
      <c r="BV50" s="858"/>
      <c r="BW50" s="858"/>
      <c r="BX50" s="858"/>
      <c r="BY50" s="858"/>
      <c r="BZ50" s="858"/>
      <c r="CA50" s="858"/>
      <c r="CB50" s="858"/>
      <c r="CC50" s="858"/>
      <c r="CD50" s="858"/>
      <c r="CE50" s="858"/>
      <c r="CF50" s="858"/>
      <c r="CG50" s="859"/>
      <c r="CH50" s="870"/>
      <c r="CI50" s="871"/>
      <c r="CJ50" s="871"/>
      <c r="CK50" s="871"/>
      <c r="CL50" s="872"/>
      <c r="CM50" s="870"/>
      <c r="CN50" s="871"/>
      <c r="CO50" s="871"/>
      <c r="CP50" s="871"/>
      <c r="CQ50" s="872"/>
      <c r="CR50" s="870"/>
      <c r="CS50" s="871"/>
      <c r="CT50" s="871"/>
      <c r="CU50" s="871"/>
      <c r="CV50" s="872"/>
      <c r="CW50" s="870"/>
      <c r="CX50" s="871"/>
      <c r="CY50" s="871"/>
      <c r="CZ50" s="871"/>
      <c r="DA50" s="872"/>
      <c r="DB50" s="870"/>
      <c r="DC50" s="871"/>
      <c r="DD50" s="871"/>
      <c r="DE50" s="871"/>
      <c r="DF50" s="872"/>
      <c r="DG50" s="870"/>
      <c r="DH50" s="871"/>
      <c r="DI50" s="871"/>
      <c r="DJ50" s="871"/>
      <c r="DK50" s="872"/>
      <c r="DL50" s="870"/>
      <c r="DM50" s="871"/>
      <c r="DN50" s="871"/>
      <c r="DO50" s="871"/>
      <c r="DP50" s="872"/>
      <c r="DQ50" s="870"/>
      <c r="DR50" s="871"/>
      <c r="DS50" s="871"/>
      <c r="DT50" s="871"/>
      <c r="DU50" s="872"/>
      <c r="DV50" s="873"/>
      <c r="DW50" s="874"/>
      <c r="DX50" s="874"/>
      <c r="DY50" s="874"/>
      <c r="DZ50" s="875"/>
      <c r="EA50" s="251"/>
    </row>
    <row r="51" spans="1:131" s="252" customFormat="1" ht="26.25" customHeight="1" x14ac:dyDescent="0.2">
      <c r="A51" s="266">
        <v>24</v>
      </c>
      <c r="B51" s="844"/>
      <c r="C51" s="845"/>
      <c r="D51" s="845"/>
      <c r="E51" s="845"/>
      <c r="F51" s="845"/>
      <c r="G51" s="845"/>
      <c r="H51" s="845"/>
      <c r="I51" s="845"/>
      <c r="J51" s="845"/>
      <c r="K51" s="845"/>
      <c r="L51" s="845"/>
      <c r="M51" s="845"/>
      <c r="N51" s="845"/>
      <c r="O51" s="845"/>
      <c r="P51" s="846"/>
      <c r="Q51" s="922"/>
      <c r="R51" s="923"/>
      <c r="S51" s="923"/>
      <c r="T51" s="923"/>
      <c r="U51" s="923"/>
      <c r="V51" s="923"/>
      <c r="W51" s="923"/>
      <c r="X51" s="923"/>
      <c r="Y51" s="923"/>
      <c r="Z51" s="923"/>
      <c r="AA51" s="923"/>
      <c r="AB51" s="923"/>
      <c r="AC51" s="923"/>
      <c r="AD51" s="923"/>
      <c r="AE51" s="924"/>
      <c r="AF51" s="850"/>
      <c r="AG51" s="851"/>
      <c r="AH51" s="851"/>
      <c r="AI51" s="851"/>
      <c r="AJ51" s="852"/>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7"/>
      <c r="BK51" s="257"/>
      <c r="BL51" s="257"/>
      <c r="BM51" s="257"/>
      <c r="BN51" s="257"/>
      <c r="BO51" s="270"/>
      <c r="BP51" s="270"/>
      <c r="BQ51" s="267">
        <v>45</v>
      </c>
      <c r="BR51" s="268"/>
      <c r="BS51" s="857"/>
      <c r="BT51" s="858"/>
      <c r="BU51" s="858"/>
      <c r="BV51" s="858"/>
      <c r="BW51" s="858"/>
      <c r="BX51" s="858"/>
      <c r="BY51" s="858"/>
      <c r="BZ51" s="858"/>
      <c r="CA51" s="858"/>
      <c r="CB51" s="858"/>
      <c r="CC51" s="858"/>
      <c r="CD51" s="858"/>
      <c r="CE51" s="858"/>
      <c r="CF51" s="858"/>
      <c r="CG51" s="859"/>
      <c r="CH51" s="870"/>
      <c r="CI51" s="871"/>
      <c r="CJ51" s="871"/>
      <c r="CK51" s="871"/>
      <c r="CL51" s="872"/>
      <c r="CM51" s="870"/>
      <c r="CN51" s="871"/>
      <c r="CO51" s="871"/>
      <c r="CP51" s="871"/>
      <c r="CQ51" s="872"/>
      <c r="CR51" s="870"/>
      <c r="CS51" s="871"/>
      <c r="CT51" s="871"/>
      <c r="CU51" s="871"/>
      <c r="CV51" s="872"/>
      <c r="CW51" s="870"/>
      <c r="CX51" s="871"/>
      <c r="CY51" s="871"/>
      <c r="CZ51" s="871"/>
      <c r="DA51" s="872"/>
      <c r="DB51" s="870"/>
      <c r="DC51" s="871"/>
      <c r="DD51" s="871"/>
      <c r="DE51" s="871"/>
      <c r="DF51" s="872"/>
      <c r="DG51" s="870"/>
      <c r="DH51" s="871"/>
      <c r="DI51" s="871"/>
      <c r="DJ51" s="871"/>
      <c r="DK51" s="872"/>
      <c r="DL51" s="870"/>
      <c r="DM51" s="871"/>
      <c r="DN51" s="871"/>
      <c r="DO51" s="871"/>
      <c r="DP51" s="872"/>
      <c r="DQ51" s="870"/>
      <c r="DR51" s="871"/>
      <c r="DS51" s="871"/>
      <c r="DT51" s="871"/>
      <c r="DU51" s="872"/>
      <c r="DV51" s="873"/>
      <c r="DW51" s="874"/>
      <c r="DX51" s="874"/>
      <c r="DY51" s="874"/>
      <c r="DZ51" s="875"/>
      <c r="EA51" s="251"/>
    </row>
    <row r="52" spans="1:131" s="252" customFormat="1" ht="26.25" customHeight="1" x14ac:dyDescent="0.2">
      <c r="A52" s="266">
        <v>25</v>
      </c>
      <c r="B52" s="844"/>
      <c r="C52" s="845"/>
      <c r="D52" s="845"/>
      <c r="E52" s="845"/>
      <c r="F52" s="845"/>
      <c r="G52" s="845"/>
      <c r="H52" s="845"/>
      <c r="I52" s="845"/>
      <c r="J52" s="845"/>
      <c r="K52" s="845"/>
      <c r="L52" s="845"/>
      <c r="M52" s="845"/>
      <c r="N52" s="845"/>
      <c r="O52" s="845"/>
      <c r="P52" s="846"/>
      <c r="Q52" s="922"/>
      <c r="R52" s="923"/>
      <c r="S52" s="923"/>
      <c r="T52" s="923"/>
      <c r="U52" s="923"/>
      <c r="V52" s="923"/>
      <c r="W52" s="923"/>
      <c r="X52" s="923"/>
      <c r="Y52" s="923"/>
      <c r="Z52" s="923"/>
      <c r="AA52" s="923"/>
      <c r="AB52" s="923"/>
      <c r="AC52" s="923"/>
      <c r="AD52" s="923"/>
      <c r="AE52" s="924"/>
      <c r="AF52" s="850"/>
      <c r="AG52" s="851"/>
      <c r="AH52" s="851"/>
      <c r="AI52" s="851"/>
      <c r="AJ52" s="852"/>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7"/>
      <c r="BK52" s="257"/>
      <c r="BL52" s="257"/>
      <c r="BM52" s="257"/>
      <c r="BN52" s="257"/>
      <c r="BO52" s="270"/>
      <c r="BP52" s="270"/>
      <c r="BQ52" s="267">
        <v>46</v>
      </c>
      <c r="BR52" s="268"/>
      <c r="BS52" s="857"/>
      <c r="BT52" s="858"/>
      <c r="BU52" s="858"/>
      <c r="BV52" s="858"/>
      <c r="BW52" s="858"/>
      <c r="BX52" s="858"/>
      <c r="BY52" s="858"/>
      <c r="BZ52" s="858"/>
      <c r="CA52" s="858"/>
      <c r="CB52" s="858"/>
      <c r="CC52" s="858"/>
      <c r="CD52" s="858"/>
      <c r="CE52" s="858"/>
      <c r="CF52" s="858"/>
      <c r="CG52" s="859"/>
      <c r="CH52" s="870"/>
      <c r="CI52" s="871"/>
      <c r="CJ52" s="871"/>
      <c r="CK52" s="871"/>
      <c r="CL52" s="872"/>
      <c r="CM52" s="870"/>
      <c r="CN52" s="871"/>
      <c r="CO52" s="871"/>
      <c r="CP52" s="871"/>
      <c r="CQ52" s="872"/>
      <c r="CR52" s="870"/>
      <c r="CS52" s="871"/>
      <c r="CT52" s="871"/>
      <c r="CU52" s="871"/>
      <c r="CV52" s="872"/>
      <c r="CW52" s="870"/>
      <c r="CX52" s="871"/>
      <c r="CY52" s="871"/>
      <c r="CZ52" s="871"/>
      <c r="DA52" s="872"/>
      <c r="DB52" s="870"/>
      <c r="DC52" s="871"/>
      <c r="DD52" s="871"/>
      <c r="DE52" s="871"/>
      <c r="DF52" s="872"/>
      <c r="DG52" s="870"/>
      <c r="DH52" s="871"/>
      <c r="DI52" s="871"/>
      <c r="DJ52" s="871"/>
      <c r="DK52" s="872"/>
      <c r="DL52" s="870"/>
      <c r="DM52" s="871"/>
      <c r="DN52" s="871"/>
      <c r="DO52" s="871"/>
      <c r="DP52" s="872"/>
      <c r="DQ52" s="870"/>
      <c r="DR52" s="871"/>
      <c r="DS52" s="871"/>
      <c r="DT52" s="871"/>
      <c r="DU52" s="872"/>
      <c r="DV52" s="873"/>
      <c r="DW52" s="874"/>
      <c r="DX52" s="874"/>
      <c r="DY52" s="874"/>
      <c r="DZ52" s="875"/>
      <c r="EA52" s="251"/>
    </row>
    <row r="53" spans="1:131" s="252" customFormat="1" ht="26.25" customHeight="1" x14ac:dyDescent="0.2">
      <c r="A53" s="266">
        <v>26</v>
      </c>
      <c r="B53" s="844"/>
      <c r="C53" s="845"/>
      <c r="D53" s="845"/>
      <c r="E53" s="845"/>
      <c r="F53" s="845"/>
      <c r="G53" s="845"/>
      <c r="H53" s="845"/>
      <c r="I53" s="845"/>
      <c r="J53" s="845"/>
      <c r="K53" s="845"/>
      <c r="L53" s="845"/>
      <c r="M53" s="845"/>
      <c r="N53" s="845"/>
      <c r="O53" s="845"/>
      <c r="P53" s="846"/>
      <c r="Q53" s="922"/>
      <c r="R53" s="923"/>
      <c r="S53" s="923"/>
      <c r="T53" s="923"/>
      <c r="U53" s="923"/>
      <c r="V53" s="923"/>
      <c r="W53" s="923"/>
      <c r="X53" s="923"/>
      <c r="Y53" s="923"/>
      <c r="Z53" s="923"/>
      <c r="AA53" s="923"/>
      <c r="AB53" s="923"/>
      <c r="AC53" s="923"/>
      <c r="AD53" s="923"/>
      <c r="AE53" s="924"/>
      <c r="AF53" s="850"/>
      <c r="AG53" s="851"/>
      <c r="AH53" s="851"/>
      <c r="AI53" s="851"/>
      <c r="AJ53" s="852"/>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7"/>
      <c r="BK53" s="257"/>
      <c r="BL53" s="257"/>
      <c r="BM53" s="257"/>
      <c r="BN53" s="257"/>
      <c r="BO53" s="270"/>
      <c r="BP53" s="270"/>
      <c r="BQ53" s="267">
        <v>47</v>
      </c>
      <c r="BR53" s="268"/>
      <c r="BS53" s="857"/>
      <c r="BT53" s="858"/>
      <c r="BU53" s="858"/>
      <c r="BV53" s="858"/>
      <c r="BW53" s="858"/>
      <c r="BX53" s="858"/>
      <c r="BY53" s="858"/>
      <c r="BZ53" s="858"/>
      <c r="CA53" s="858"/>
      <c r="CB53" s="858"/>
      <c r="CC53" s="858"/>
      <c r="CD53" s="858"/>
      <c r="CE53" s="858"/>
      <c r="CF53" s="858"/>
      <c r="CG53" s="859"/>
      <c r="CH53" s="870"/>
      <c r="CI53" s="871"/>
      <c r="CJ53" s="871"/>
      <c r="CK53" s="871"/>
      <c r="CL53" s="872"/>
      <c r="CM53" s="870"/>
      <c r="CN53" s="871"/>
      <c r="CO53" s="871"/>
      <c r="CP53" s="871"/>
      <c r="CQ53" s="872"/>
      <c r="CR53" s="870"/>
      <c r="CS53" s="871"/>
      <c r="CT53" s="871"/>
      <c r="CU53" s="871"/>
      <c r="CV53" s="872"/>
      <c r="CW53" s="870"/>
      <c r="CX53" s="871"/>
      <c r="CY53" s="871"/>
      <c r="CZ53" s="871"/>
      <c r="DA53" s="872"/>
      <c r="DB53" s="870"/>
      <c r="DC53" s="871"/>
      <c r="DD53" s="871"/>
      <c r="DE53" s="871"/>
      <c r="DF53" s="872"/>
      <c r="DG53" s="870"/>
      <c r="DH53" s="871"/>
      <c r="DI53" s="871"/>
      <c r="DJ53" s="871"/>
      <c r="DK53" s="872"/>
      <c r="DL53" s="870"/>
      <c r="DM53" s="871"/>
      <c r="DN53" s="871"/>
      <c r="DO53" s="871"/>
      <c r="DP53" s="872"/>
      <c r="DQ53" s="870"/>
      <c r="DR53" s="871"/>
      <c r="DS53" s="871"/>
      <c r="DT53" s="871"/>
      <c r="DU53" s="872"/>
      <c r="DV53" s="873"/>
      <c r="DW53" s="874"/>
      <c r="DX53" s="874"/>
      <c r="DY53" s="874"/>
      <c r="DZ53" s="875"/>
      <c r="EA53" s="251"/>
    </row>
    <row r="54" spans="1:131" s="252" customFormat="1" ht="26.25" customHeight="1" x14ac:dyDescent="0.2">
      <c r="A54" s="266">
        <v>27</v>
      </c>
      <c r="B54" s="844"/>
      <c r="C54" s="845"/>
      <c r="D54" s="845"/>
      <c r="E54" s="845"/>
      <c r="F54" s="845"/>
      <c r="G54" s="845"/>
      <c r="H54" s="845"/>
      <c r="I54" s="845"/>
      <c r="J54" s="845"/>
      <c r="K54" s="845"/>
      <c r="L54" s="845"/>
      <c r="M54" s="845"/>
      <c r="N54" s="845"/>
      <c r="O54" s="845"/>
      <c r="P54" s="846"/>
      <c r="Q54" s="922"/>
      <c r="R54" s="923"/>
      <c r="S54" s="923"/>
      <c r="T54" s="923"/>
      <c r="U54" s="923"/>
      <c r="V54" s="923"/>
      <c r="W54" s="923"/>
      <c r="X54" s="923"/>
      <c r="Y54" s="923"/>
      <c r="Z54" s="923"/>
      <c r="AA54" s="923"/>
      <c r="AB54" s="923"/>
      <c r="AC54" s="923"/>
      <c r="AD54" s="923"/>
      <c r="AE54" s="924"/>
      <c r="AF54" s="850"/>
      <c r="AG54" s="851"/>
      <c r="AH54" s="851"/>
      <c r="AI54" s="851"/>
      <c r="AJ54" s="852"/>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7"/>
      <c r="BK54" s="257"/>
      <c r="BL54" s="257"/>
      <c r="BM54" s="257"/>
      <c r="BN54" s="257"/>
      <c r="BO54" s="270"/>
      <c r="BP54" s="270"/>
      <c r="BQ54" s="267">
        <v>48</v>
      </c>
      <c r="BR54" s="268"/>
      <c r="BS54" s="857"/>
      <c r="BT54" s="858"/>
      <c r="BU54" s="858"/>
      <c r="BV54" s="858"/>
      <c r="BW54" s="858"/>
      <c r="BX54" s="858"/>
      <c r="BY54" s="858"/>
      <c r="BZ54" s="858"/>
      <c r="CA54" s="858"/>
      <c r="CB54" s="858"/>
      <c r="CC54" s="858"/>
      <c r="CD54" s="858"/>
      <c r="CE54" s="858"/>
      <c r="CF54" s="858"/>
      <c r="CG54" s="859"/>
      <c r="CH54" s="870"/>
      <c r="CI54" s="871"/>
      <c r="CJ54" s="871"/>
      <c r="CK54" s="871"/>
      <c r="CL54" s="872"/>
      <c r="CM54" s="870"/>
      <c r="CN54" s="871"/>
      <c r="CO54" s="871"/>
      <c r="CP54" s="871"/>
      <c r="CQ54" s="872"/>
      <c r="CR54" s="870"/>
      <c r="CS54" s="871"/>
      <c r="CT54" s="871"/>
      <c r="CU54" s="871"/>
      <c r="CV54" s="872"/>
      <c r="CW54" s="870"/>
      <c r="CX54" s="871"/>
      <c r="CY54" s="871"/>
      <c r="CZ54" s="871"/>
      <c r="DA54" s="872"/>
      <c r="DB54" s="870"/>
      <c r="DC54" s="871"/>
      <c r="DD54" s="871"/>
      <c r="DE54" s="871"/>
      <c r="DF54" s="872"/>
      <c r="DG54" s="870"/>
      <c r="DH54" s="871"/>
      <c r="DI54" s="871"/>
      <c r="DJ54" s="871"/>
      <c r="DK54" s="872"/>
      <c r="DL54" s="870"/>
      <c r="DM54" s="871"/>
      <c r="DN54" s="871"/>
      <c r="DO54" s="871"/>
      <c r="DP54" s="872"/>
      <c r="DQ54" s="870"/>
      <c r="DR54" s="871"/>
      <c r="DS54" s="871"/>
      <c r="DT54" s="871"/>
      <c r="DU54" s="872"/>
      <c r="DV54" s="873"/>
      <c r="DW54" s="874"/>
      <c r="DX54" s="874"/>
      <c r="DY54" s="874"/>
      <c r="DZ54" s="875"/>
      <c r="EA54" s="251"/>
    </row>
    <row r="55" spans="1:131" s="252" customFormat="1" ht="26.25" customHeight="1" x14ac:dyDescent="0.2">
      <c r="A55" s="266">
        <v>28</v>
      </c>
      <c r="B55" s="844"/>
      <c r="C55" s="845"/>
      <c r="D55" s="845"/>
      <c r="E55" s="845"/>
      <c r="F55" s="845"/>
      <c r="G55" s="845"/>
      <c r="H55" s="845"/>
      <c r="I55" s="845"/>
      <c r="J55" s="845"/>
      <c r="K55" s="845"/>
      <c r="L55" s="845"/>
      <c r="M55" s="845"/>
      <c r="N55" s="845"/>
      <c r="O55" s="845"/>
      <c r="P55" s="846"/>
      <c r="Q55" s="922"/>
      <c r="R55" s="923"/>
      <c r="S55" s="923"/>
      <c r="T55" s="923"/>
      <c r="U55" s="923"/>
      <c r="V55" s="923"/>
      <c r="W55" s="923"/>
      <c r="X55" s="923"/>
      <c r="Y55" s="923"/>
      <c r="Z55" s="923"/>
      <c r="AA55" s="923"/>
      <c r="AB55" s="923"/>
      <c r="AC55" s="923"/>
      <c r="AD55" s="923"/>
      <c r="AE55" s="924"/>
      <c r="AF55" s="850"/>
      <c r="AG55" s="851"/>
      <c r="AH55" s="851"/>
      <c r="AI55" s="851"/>
      <c r="AJ55" s="852"/>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7"/>
      <c r="BK55" s="257"/>
      <c r="BL55" s="257"/>
      <c r="BM55" s="257"/>
      <c r="BN55" s="257"/>
      <c r="BO55" s="270"/>
      <c r="BP55" s="270"/>
      <c r="BQ55" s="267">
        <v>49</v>
      </c>
      <c r="BR55" s="268"/>
      <c r="BS55" s="857"/>
      <c r="BT55" s="858"/>
      <c r="BU55" s="858"/>
      <c r="BV55" s="858"/>
      <c r="BW55" s="858"/>
      <c r="BX55" s="858"/>
      <c r="BY55" s="858"/>
      <c r="BZ55" s="858"/>
      <c r="CA55" s="858"/>
      <c r="CB55" s="858"/>
      <c r="CC55" s="858"/>
      <c r="CD55" s="858"/>
      <c r="CE55" s="858"/>
      <c r="CF55" s="858"/>
      <c r="CG55" s="859"/>
      <c r="CH55" s="870"/>
      <c r="CI55" s="871"/>
      <c r="CJ55" s="871"/>
      <c r="CK55" s="871"/>
      <c r="CL55" s="872"/>
      <c r="CM55" s="870"/>
      <c r="CN55" s="871"/>
      <c r="CO55" s="871"/>
      <c r="CP55" s="871"/>
      <c r="CQ55" s="872"/>
      <c r="CR55" s="870"/>
      <c r="CS55" s="871"/>
      <c r="CT55" s="871"/>
      <c r="CU55" s="871"/>
      <c r="CV55" s="872"/>
      <c r="CW55" s="870"/>
      <c r="CX55" s="871"/>
      <c r="CY55" s="871"/>
      <c r="CZ55" s="871"/>
      <c r="DA55" s="872"/>
      <c r="DB55" s="870"/>
      <c r="DC55" s="871"/>
      <c r="DD55" s="871"/>
      <c r="DE55" s="871"/>
      <c r="DF55" s="872"/>
      <c r="DG55" s="870"/>
      <c r="DH55" s="871"/>
      <c r="DI55" s="871"/>
      <c r="DJ55" s="871"/>
      <c r="DK55" s="872"/>
      <c r="DL55" s="870"/>
      <c r="DM55" s="871"/>
      <c r="DN55" s="871"/>
      <c r="DO55" s="871"/>
      <c r="DP55" s="872"/>
      <c r="DQ55" s="870"/>
      <c r="DR55" s="871"/>
      <c r="DS55" s="871"/>
      <c r="DT55" s="871"/>
      <c r="DU55" s="872"/>
      <c r="DV55" s="873"/>
      <c r="DW55" s="874"/>
      <c r="DX55" s="874"/>
      <c r="DY55" s="874"/>
      <c r="DZ55" s="875"/>
      <c r="EA55" s="251"/>
    </row>
    <row r="56" spans="1:131" s="252" customFormat="1" ht="26.25" customHeight="1" x14ac:dyDescent="0.2">
      <c r="A56" s="266">
        <v>29</v>
      </c>
      <c r="B56" s="844"/>
      <c r="C56" s="845"/>
      <c r="D56" s="845"/>
      <c r="E56" s="845"/>
      <c r="F56" s="845"/>
      <c r="G56" s="845"/>
      <c r="H56" s="845"/>
      <c r="I56" s="845"/>
      <c r="J56" s="845"/>
      <c r="K56" s="845"/>
      <c r="L56" s="845"/>
      <c r="M56" s="845"/>
      <c r="N56" s="845"/>
      <c r="O56" s="845"/>
      <c r="P56" s="846"/>
      <c r="Q56" s="922"/>
      <c r="R56" s="923"/>
      <c r="S56" s="923"/>
      <c r="T56" s="923"/>
      <c r="U56" s="923"/>
      <c r="V56" s="923"/>
      <c r="W56" s="923"/>
      <c r="X56" s="923"/>
      <c r="Y56" s="923"/>
      <c r="Z56" s="923"/>
      <c r="AA56" s="923"/>
      <c r="AB56" s="923"/>
      <c r="AC56" s="923"/>
      <c r="AD56" s="923"/>
      <c r="AE56" s="924"/>
      <c r="AF56" s="850"/>
      <c r="AG56" s="851"/>
      <c r="AH56" s="851"/>
      <c r="AI56" s="851"/>
      <c r="AJ56" s="852"/>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7"/>
      <c r="BK56" s="257"/>
      <c r="BL56" s="257"/>
      <c r="BM56" s="257"/>
      <c r="BN56" s="257"/>
      <c r="BO56" s="270"/>
      <c r="BP56" s="270"/>
      <c r="BQ56" s="267">
        <v>50</v>
      </c>
      <c r="BR56" s="268"/>
      <c r="BS56" s="857"/>
      <c r="BT56" s="858"/>
      <c r="BU56" s="858"/>
      <c r="BV56" s="858"/>
      <c r="BW56" s="858"/>
      <c r="BX56" s="858"/>
      <c r="BY56" s="858"/>
      <c r="BZ56" s="858"/>
      <c r="CA56" s="858"/>
      <c r="CB56" s="858"/>
      <c r="CC56" s="858"/>
      <c r="CD56" s="858"/>
      <c r="CE56" s="858"/>
      <c r="CF56" s="858"/>
      <c r="CG56" s="859"/>
      <c r="CH56" s="870"/>
      <c r="CI56" s="871"/>
      <c r="CJ56" s="871"/>
      <c r="CK56" s="871"/>
      <c r="CL56" s="872"/>
      <c r="CM56" s="870"/>
      <c r="CN56" s="871"/>
      <c r="CO56" s="871"/>
      <c r="CP56" s="871"/>
      <c r="CQ56" s="872"/>
      <c r="CR56" s="870"/>
      <c r="CS56" s="871"/>
      <c r="CT56" s="871"/>
      <c r="CU56" s="871"/>
      <c r="CV56" s="872"/>
      <c r="CW56" s="870"/>
      <c r="CX56" s="871"/>
      <c r="CY56" s="871"/>
      <c r="CZ56" s="871"/>
      <c r="DA56" s="872"/>
      <c r="DB56" s="870"/>
      <c r="DC56" s="871"/>
      <c r="DD56" s="871"/>
      <c r="DE56" s="871"/>
      <c r="DF56" s="872"/>
      <c r="DG56" s="870"/>
      <c r="DH56" s="871"/>
      <c r="DI56" s="871"/>
      <c r="DJ56" s="871"/>
      <c r="DK56" s="872"/>
      <c r="DL56" s="870"/>
      <c r="DM56" s="871"/>
      <c r="DN56" s="871"/>
      <c r="DO56" s="871"/>
      <c r="DP56" s="872"/>
      <c r="DQ56" s="870"/>
      <c r="DR56" s="871"/>
      <c r="DS56" s="871"/>
      <c r="DT56" s="871"/>
      <c r="DU56" s="872"/>
      <c r="DV56" s="873"/>
      <c r="DW56" s="874"/>
      <c r="DX56" s="874"/>
      <c r="DY56" s="874"/>
      <c r="DZ56" s="875"/>
      <c r="EA56" s="251"/>
    </row>
    <row r="57" spans="1:131" s="252" customFormat="1" ht="26.25" customHeight="1" x14ac:dyDescent="0.2">
      <c r="A57" s="266">
        <v>30</v>
      </c>
      <c r="B57" s="844"/>
      <c r="C57" s="845"/>
      <c r="D57" s="845"/>
      <c r="E57" s="845"/>
      <c r="F57" s="845"/>
      <c r="G57" s="845"/>
      <c r="H57" s="845"/>
      <c r="I57" s="845"/>
      <c r="J57" s="845"/>
      <c r="K57" s="845"/>
      <c r="L57" s="845"/>
      <c r="M57" s="845"/>
      <c r="N57" s="845"/>
      <c r="O57" s="845"/>
      <c r="P57" s="846"/>
      <c r="Q57" s="922"/>
      <c r="R57" s="923"/>
      <c r="S57" s="923"/>
      <c r="T57" s="923"/>
      <c r="U57" s="923"/>
      <c r="V57" s="923"/>
      <c r="W57" s="923"/>
      <c r="X57" s="923"/>
      <c r="Y57" s="923"/>
      <c r="Z57" s="923"/>
      <c r="AA57" s="923"/>
      <c r="AB57" s="923"/>
      <c r="AC57" s="923"/>
      <c r="AD57" s="923"/>
      <c r="AE57" s="924"/>
      <c r="AF57" s="850"/>
      <c r="AG57" s="851"/>
      <c r="AH57" s="851"/>
      <c r="AI57" s="851"/>
      <c r="AJ57" s="852"/>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7"/>
      <c r="BK57" s="257"/>
      <c r="BL57" s="257"/>
      <c r="BM57" s="257"/>
      <c r="BN57" s="257"/>
      <c r="BO57" s="270"/>
      <c r="BP57" s="270"/>
      <c r="BQ57" s="267">
        <v>51</v>
      </c>
      <c r="BR57" s="268"/>
      <c r="BS57" s="857"/>
      <c r="BT57" s="858"/>
      <c r="BU57" s="858"/>
      <c r="BV57" s="858"/>
      <c r="BW57" s="858"/>
      <c r="BX57" s="858"/>
      <c r="BY57" s="858"/>
      <c r="BZ57" s="858"/>
      <c r="CA57" s="858"/>
      <c r="CB57" s="858"/>
      <c r="CC57" s="858"/>
      <c r="CD57" s="858"/>
      <c r="CE57" s="858"/>
      <c r="CF57" s="858"/>
      <c r="CG57" s="859"/>
      <c r="CH57" s="870"/>
      <c r="CI57" s="871"/>
      <c r="CJ57" s="871"/>
      <c r="CK57" s="871"/>
      <c r="CL57" s="872"/>
      <c r="CM57" s="870"/>
      <c r="CN57" s="871"/>
      <c r="CO57" s="871"/>
      <c r="CP57" s="871"/>
      <c r="CQ57" s="872"/>
      <c r="CR57" s="870"/>
      <c r="CS57" s="871"/>
      <c r="CT57" s="871"/>
      <c r="CU57" s="871"/>
      <c r="CV57" s="872"/>
      <c r="CW57" s="870"/>
      <c r="CX57" s="871"/>
      <c r="CY57" s="871"/>
      <c r="CZ57" s="871"/>
      <c r="DA57" s="872"/>
      <c r="DB57" s="870"/>
      <c r="DC57" s="871"/>
      <c r="DD57" s="871"/>
      <c r="DE57" s="871"/>
      <c r="DF57" s="872"/>
      <c r="DG57" s="870"/>
      <c r="DH57" s="871"/>
      <c r="DI57" s="871"/>
      <c r="DJ57" s="871"/>
      <c r="DK57" s="872"/>
      <c r="DL57" s="870"/>
      <c r="DM57" s="871"/>
      <c r="DN57" s="871"/>
      <c r="DO57" s="871"/>
      <c r="DP57" s="872"/>
      <c r="DQ57" s="870"/>
      <c r="DR57" s="871"/>
      <c r="DS57" s="871"/>
      <c r="DT57" s="871"/>
      <c r="DU57" s="872"/>
      <c r="DV57" s="873"/>
      <c r="DW57" s="874"/>
      <c r="DX57" s="874"/>
      <c r="DY57" s="874"/>
      <c r="DZ57" s="875"/>
      <c r="EA57" s="251"/>
    </row>
    <row r="58" spans="1:131" s="252" customFormat="1" ht="26.25" customHeight="1" x14ac:dyDescent="0.2">
      <c r="A58" s="266">
        <v>31</v>
      </c>
      <c r="B58" s="844"/>
      <c r="C58" s="845"/>
      <c r="D58" s="845"/>
      <c r="E58" s="845"/>
      <c r="F58" s="845"/>
      <c r="G58" s="845"/>
      <c r="H58" s="845"/>
      <c r="I58" s="845"/>
      <c r="J58" s="845"/>
      <c r="K58" s="845"/>
      <c r="L58" s="845"/>
      <c r="M58" s="845"/>
      <c r="N58" s="845"/>
      <c r="O58" s="845"/>
      <c r="P58" s="846"/>
      <c r="Q58" s="922"/>
      <c r="R58" s="923"/>
      <c r="S58" s="923"/>
      <c r="T58" s="923"/>
      <c r="U58" s="923"/>
      <c r="V58" s="923"/>
      <c r="W58" s="923"/>
      <c r="X58" s="923"/>
      <c r="Y58" s="923"/>
      <c r="Z58" s="923"/>
      <c r="AA58" s="923"/>
      <c r="AB58" s="923"/>
      <c r="AC58" s="923"/>
      <c r="AD58" s="923"/>
      <c r="AE58" s="924"/>
      <c r="AF58" s="850"/>
      <c r="AG58" s="851"/>
      <c r="AH58" s="851"/>
      <c r="AI58" s="851"/>
      <c r="AJ58" s="852"/>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7"/>
      <c r="BK58" s="257"/>
      <c r="BL58" s="257"/>
      <c r="BM58" s="257"/>
      <c r="BN58" s="257"/>
      <c r="BO58" s="270"/>
      <c r="BP58" s="270"/>
      <c r="BQ58" s="267">
        <v>52</v>
      </c>
      <c r="BR58" s="268"/>
      <c r="BS58" s="857"/>
      <c r="BT58" s="858"/>
      <c r="BU58" s="858"/>
      <c r="BV58" s="858"/>
      <c r="BW58" s="858"/>
      <c r="BX58" s="858"/>
      <c r="BY58" s="858"/>
      <c r="BZ58" s="858"/>
      <c r="CA58" s="858"/>
      <c r="CB58" s="858"/>
      <c r="CC58" s="858"/>
      <c r="CD58" s="858"/>
      <c r="CE58" s="858"/>
      <c r="CF58" s="858"/>
      <c r="CG58" s="859"/>
      <c r="CH58" s="870"/>
      <c r="CI58" s="871"/>
      <c r="CJ58" s="871"/>
      <c r="CK58" s="871"/>
      <c r="CL58" s="872"/>
      <c r="CM58" s="870"/>
      <c r="CN58" s="871"/>
      <c r="CO58" s="871"/>
      <c r="CP58" s="871"/>
      <c r="CQ58" s="872"/>
      <c r="CR58" s="870"/>
      <c r="CS58" s="871"/>
      <c r="CT58" s="871"/>
      <c r="CU58" s="871"/>
      <c r="CV58" s="872"/>
      <c r="CW58" s="870"/>
      <c r="CX58" s="871"/>
      <c r="CY58" s="871"/>
      <c r="CZ58" s="871"/>
      <c r="DA58" s="872"/>
      <c r="DB58" s="870"/>
      <c r="DC58" s="871"/>
      <c r="DD58" s="871"/>
      <c r="DE58" s="871"/>
      <c r="DF58" s="872"/>
      <c r="DG58" s="870"/>
      <c r="DH58" s="871"/>
      <c r="DI58" s="871"/>
      <c r="DJ58" s="871"/>
      <c r="DK58" s="872"/>
      <c r="DL58" s="870"/>
      <c r="DM58" s="871"/>
      <c r="DN58" s="871"/>
      <c r="DO58" s="871"/>
      <c r="DP58" s="872"/>
      <c r="DQ58" s="870"/>
      <c r="DR58" s="871"/>
      <c r="DS58" s="871"/>
      <c r="DT58" s="871"/>
      <c r="DU58" s="872"/>
      <c r="DV58" s="873"/>
      <c r="DW58" s="874"/>
      <c r="DX58" s="874"/>
      <c r="DY58" s="874"/>
      <c r="DZ58" s="875"/>
      <c r="EA58" s="251"/>
    </row>
    <row r="59" spans="1:131" s="252" customFormat="1" ht="26.25" customHeight="1" x14ac:dyDescent="0.2">
      <c r="A59" s="266">
        <v>32</v>
      </c>
      <c r="B59" s="844"/>
      <c r="C59" s="845"/>
      <c r="D59" s="845"/>
      <c r="E59" s="845"/>
      <c r="F59" s="845"/>
      <c r="G59" s="845"/>
      <c r="H59" s="845"/>
      <c r="I59" s="845"/>
      <c r="J59" s="845"/>
      <c r="K59" s="845"/>
      <c r="L59" s="845"/>
      <c r="M59" s="845"/>
      <c r="N59" s="845"/>
      <c r="O59" s="845"/>
      <c r="P59" s="846"/>
      <c r="Q59" s="922"/>
      <c r="R59" s="923"/>
      <c r="S59" s="923"/>
      <c r="T59" s="923"/>
      <c r="U59" s="923"/>
      <c r="V59" s="923"/>
      <c r="W59" s="923"/>
      <c r="X59" s="923"/>
      <c r="Y59" s="923"/>
      <c r="Z59" s="923"/>
      <c r="AA59" s="923"/>
      <c r="AB59" s="923"/>
      <c r="AC59" s="923"/>
      <c r="AD59" s="923"/>
      <c r="AE59" s="924"/>
      <c r="AF59" s="850"/>
      <c r="AG59" s="851"/>
      <c r="AH59" s="851"/>
      <c r="AI59" s="851"/>
      <c r="AJ59" s="852"/>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7"/>
      <c r="BK59" s="257"/>
      <c r="BL59" s="257"/>
      <c r="BM59" s="257"/>
      <c r="BN59" s="257"/>
      <c r="BO59" s="270"/>
      <c r="BP59" s="270"/>
      <c r="BQ59" s="267">
        <v>53</v>
      </c>
      <c r="BR59" s="268"/>
      <c r="BS59" s="857"/>
      <c r="BT59" s="858"/>
      <c r="BU59" s="858"/>
      <c r="BV59" s="858"/>
      <c r="BW59" s="858"/>
      <c r="BX59" s="858"/>
      <c r="BY59" s="858"/>
      <c r="BZ59" s="858"/>
      <c r="CA59" s="858"/>
      <c r="CB59" s="858"/>
      <c r="CC59" s="858"/>
      <c r="CD59" s="858"/>
      <c r="CE59" s="858"/>
      <c r="CF59" s="858"/>
      <c r="CG59" s="859"/>
      <c r="CH59" s="870"/>
      <c r="CI59" s="871"/>
      <c r="CJ59" s="871"/>
      <c r="CK59" s="871"/>
      <c r="CL59" s="872"/>
      <c r="CM59" s="870"/>
      <c r="CN59" s="871"/>
      <c r="CO59" s="871"/>
      <c r="CP59" s="871"/>
      <c r="CQ59" s="872"/>
      <c r="CR59" s="870"/>
      <c r="CS59" s="871"/>
      <c r="CT59" s="871"/>
      <c r="CU59" s="871"/>
      <c r="CV59" s="872"/>
      <c r="CW59" s="870"/>
      <c r="CX59" s="871"/>
      <c r="CY59" s="871"/>
      <c r="CZ59" s="871"/>
      <c r="DA59" s="872"/>
      <c r="DB59" s="870"/>
      <c r="DC59" s="871"/>
      <c r="DD59" s="871"/>
      <c r="DE59" s="871"/>
      <c r="DF59" s="872"/>
      <c r="DG59" s="870"/>
      <c r="DH59" s="871"/>
      <c r="DI59" s="871"/>
      <c r="DJ59" s="871"/>
      <c r="DK59" s="872"/>
      <c r="DL59" s="870"/>
      <c r="DM59" s="871"/>
      <c r="DN59" s="871"/>
      <c r="DO59" s="871"/>
      <c r="DP59" s="872"/>
      <c r="DQ59" s="870"/>
      <c r="DR59" s="871"/>
      <c r="DS59" s="871"/>
      <c r="DT59" s="871"/>
      <c r="DU59" s="872"/>
      <c r="DV59" s="873"/>
      <c r="DW59" s="874"/>
      <c r="DX59" s="874"/>
      <c r="DY59" s="874"/>
      <c r="DZ59" s="875"/>
      <c r="EA59" s="251"/>
    </row>
    <row r="60" spans="1:131" s="252" customFormat="1" ht="26.25" customHeight="1" x14ac:dyDescent="0.2">
      <c r="A60" s="266">
        <v>33</v>
      </c>
      <c r="B60" s="844"/>
      <c r="C60" s="845"/>
      <c r="D60" s="845"/>
      <c r="E60" s="845"/>
      <c r="F60" s="845"/>
      <c r="G60" s="845"/>
      <c r="H60" s="845"/>
      <c r="I60" s="845"/>
      <c r="J60" s="845"/>
      <c r="K60" s="845"/>
      <c r="L60" s="845"/>
      <c r="M60" s="845"/>
      <c r="N60" s="845"/>
      <c r="O60" s="845"/>
      <c r="P60" s="846"/>
      <c r="Q60" s="922"/>
      <c r="R60" s="923"/>
      <c r="S60" s="923"/>
      <c r="T60" s="923"/>
      <c r="U60" s="923"/>
      <c r="V60" s="923"/>
      <c r="W60" s="923"/>
      <c r="X60" s="923"/>
      <c r="Y60" s="923"/>
      <c r="Z60" s="923"/>
      <c r="AA60" s="923"/>
      <c r="AB60" s="923"/>
      <c r="AC60" s="923"/>
      <c r="AD60" s="923"/>
      <c r="AE60" s="924"/>
      <c r="AF60" s="850"/>
      <c r="AG60" s="851"/>
      <c r="AH60" s="851"/>
      <c r="AI60" s="851"/>
      <c r="AJ60" s="852"/>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7"/>
      <c r="BK60" s="257"/>
      <c r="BL60" s="257"/>
      <c r="BM60" s="257"/>
      <c r="BN60" s="257"/>
      <c r="BO60" s="270"/>
      <c r="BP60" s="270"/>
      <c r="BQ60" s="267">
        <v>54</v>
      </c>
      <c r="BR60" s="268"/>
      <c r="BS60" s="857"/>
      <c r="BT60" s="858"/>
      <c r="BU60" s="858"/>
      <c r="BV60" s="858"/>
      <c r="BW60" s="858"/>
      <c r="BX60" s="858"/>
      <c r="BY60" s="858"/>
      <c r="BZ60" s="858"/>
      <c r="CA60" s="858"/>
      <c r="CB60" s="858"/>
      <c r="CC60" s="858"/>
      <c r="CD60" s="858"/>
      <c r="CE60" s="858"/>
      <c r="CF60" s="858"/>
      <c r="CG60" s="859"/>
      <c r="CH60" s="870"/>
      <c r="CI60" s="871"/>
      <c r="CJ60" s="871"/>
      <c r="CK60" s="871"/>
      <c r="CL60" s="872"/>
      <c r="CM60" s="870"/>
      <c r="CN60" s="871"/>
      <c r="CO60" s="871"/>
      <c r="CP60" s="871"/>
      <c r="CQ60" s="872"/>
      <c r="CR60" s="870"/>
      <c r="CS60" s="871"/>
      <c r="CT60" s="871"/>
      <c r="CU60" s="871"/>
      <c r="CV60" s="872"/>
      <c r="CW60" s="870"/>
      <c r="CX60" s="871"/>
      <c r="CY60" s="871"/>
      <c r="CZ60" s="871"/>
      <c r="DA60" s="872"/>
      <c r="DB60" s="870"/>
      <c r="DC60" s="871"/>
      <c r="DD60" s="871"/>
      <c r="DE60" s="871"/>
      <c r="DF60" s="872"/>
      <c r="DG60" s="870"/>
      <c r="DH60" s="871"/>
      <c r="DI60" s="871"/>
      <c r="DJ60" s="871"/>
      <c r="DK60" s="872"/>
      <c r="DL60" s="870"/>
      <c r="DM60" s="871"/>
      <c r="DN60" s="871"/>
      <c r="DO60" s="871"/>
      <c r="DP60" s="872"/>
      <c r="DQ60" s="870"/>
      <c r="DR60" s="871"/>
      <c r="DS60" s="871"/>
      <c r="DT60" s="871"/>
      <c r="DU60" s="872"/>
      <c r="DV60" s="873"/>
      <c r="DW60" s="874"/>
      <c r="DX60" s="874"/>
      <c r="DY60" s="874"/>
      <c r="DZ60" s="875"/>
      <c r="EA60" s="251"/>
    </row>
    <row r="61" spans="1:131" s="252" customFormat="1" ht="26.25" customHeight="1" thickBot="1" x14ac:dyDescent="0.25">
      <c r="A61" s="266">
        <v>34</v>
      </c>
      <c r="B61" s="844"/>
      <c r="C61" s="845"/>
      <c r="D61" s="845"/>
      <c r="E61" s="845"/>
      <c r="F61" s="845"/>
      <c r="G61" s="845"/>
      <c r="H61" s="845"/>
      <c r="I61" s="845"/>
      <c r="J61" s="845"/>
      <c r="K61" s="845"/>
      <c r="L61" s="845"/>
      <c r="M61" s="845"/>
      <c r="N61" s="845"/>
      <c r="O61" s="845"/>
      <c r="P61" s="846"/>
      <c r="Q61" s="922"/>
      <c r="R61" s="923"/>
      <c r="S61" s="923"/>
      <c r="T61" s="923"/>
      <c r="U61" s="923"/>
      <c r="V61" s="923"/>
      <c r="W61" s="923"/>
      <c r="X61" s="923"/>
      <c r="Y61" s="923"/>
      <c r="Z61" s="923"/>
      <c r="AA61" s="923"/>
      <c r="AB61" s="923"/>
      <c r="AC61" s="923"/>
      <c r="AD61" s="923"/>
      <c r="AE61" s="924"/>
      <c r="AF61" s="850"/>
      <c r="AG61" s="851"/>
      <c r="AH61" s="851"/>
      <c r="AI61" s="851"/>
      <c r="AJ61" s="852"/>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7"/>
      <c r="BK61" s="257"/>
      <c r="BL61" s="257"/>
      <c r="BM61" s="257"/>
      <c r="BN61" s="257"/>
      <c r="BO61" s="270"/>
      <c r="BP61" s="270"/>
      <c r="BQ61" s="267">
        <v>55</v>
      </c>
      <c r="BR61" s="268"/>
      <c r="BS61" s="857"/>
      <c r="BT61" s="858"/>
      <c r="BU61" s="858"/>
      <c r="BV61" s="858"/>
      <c r="BW61" s="858"/>
      <c r="BX61" s="858"/>
      <c r="BY61" s="858"/>
      <c r="BZ61" s="858"/>
      <c r="CA61" s="858"/>
      <c r="CB61" s="858"/>
      <c r="CC61" s="858"/>
      <c r="CD61" s="858"/>
      <c r="CE61" s="858"/>
      <c r="CF61" s="858"/>
      <c r="CG61" s="859"/>
      <c r="CH61" s="870"/>
      <c r="CI61" s="871"/>
      <c r="CJ61" s="871"/>
      <c r="CK61" s="871"/>
      <c r="CL61" s="872"/>
      <c r="CM61" s="870"/>
      <c r="CN61" s="871"/>
      <c r="CO61" s="871"/>
      <c r="CP61" s="871"/>
      <c r="CQ61" s="872"/>
      <c r="CR61" s="870"/>
      <c r="CS61" s="871"/>
      <c r="CT61" s="871"/>
      <c r="CU61" s="871"/>
      <c r="CV61" s="872"/>
      <c r="CW61" s="870"/>
      <c r="CX61" s="871"/>
      <c r="CY61" s="871"/>
      <c r="CZ61" s="871"/>
      <c r="DA61" s="872"/>
      <c r="DB61" s="870"/>
      <c r="DC61" s="871"/>
      <c r="DD61" s="871"/>
      <c r="DE61" s="871"/>
      <c r="DF61" s="872"/>
      <c r="DG61" s="870"/>
      <c r="DH61" s="871"/>
      <c r="DI61" s="871"/>
      <c r="DJ61" s="871"/>
      <c r="DK61" s="872"/>
      <c r="DL61" s="870"/>
      <c r="DM61" s="871"/>
      <c r="DN61" s="871"/>
      <c r="DO61" s="871"/>
      <c r="DP61" s="872"/>
      <c r="DQ61" s="870"/>
      <c r="DR61" s="871"/>
      <c r="DS61" s="871"/>
      <c r="DT61" s="871"/>
      <c r="DU61" s="872"/>
      <c r="DV61" s="873"/>
      <c r="DW61" s="874"/>
      <c r="DX61" s="874"/>
      <c r="DY61" s="874"/>
      <c r="DZ61" s="875"/>
      <c r="EA61" s="251"/>
    </row>
    <row r="62" spans="1:131" s="252" customFormat="1" ht="26.25" customHeight="1" x14ac:dyDescent="0.2">
      <c r="A62" s="266">
        <v>35</v>
      </c>
      <c r="B62" s="844"/>
      <c r="C62" s="845"/>
      <c r="D62" s="845"/>
      <c r="E62" s="845"/>
      <c r="F62" s="845"/>
      <c r="G62" s="845"/>
      <c r="H62" s="845"/>
      <c r="I62" s="845"/>
      <c r="J62" s="845"/>
      <c r="K62" s="845"/>
      <c r="L62" s="845"/>
      <c r="M62" s="845"/>
      <c r="N62" s="845"/>
      <c r="O62" s="845"/>
      <c r="P62" s="846"/>
      <c r="Q62" s="922"/>
      <c r="R62" s="923"/>
      <c r="S62" s="923"/>
      <c r="T62" s="923"/>
      <c r="U62" s="923"/>
      <c r="V62" s="923"/>
      <c r="W62" s="923"/>
      <c r="X62" s="923"/>
      <c r="Y62" s="923"/>
      <c r="Z62" s="923"/>
      <c r="AA62" s="923"/>
      <c r="AB62" s="923"/>
      <c r="AC62" s="923"/>
      <c r="AD62" s="923"/>
      <c r="AE62" s="924"/>
      <c r="AF62" s="850"/>
      <c r="AG62" s="851"/>
      <c r="AH62" s="851"/>
      <c r="AI62" s="851"/>
      <c r="AJ62" s="852"/>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411</v>
      </c>
      <c r="BK62" s="895"/>
      <c r="BL62" s="895"/>
      <c r="BM62" s="895"/>
      <c r="BN62" s="896"/>
      <c r="BO62" s="270"/>
      <c r="BP62" s="270"/>
      <c r="BQ62" s="267">
        <v>56</v>
      </c>
      <c r="BR62" s="268"/>
      <c r="BS62" s="857"/>
      <c r="BT62" s="858"/>
      <c r="BU62" s="858"/>
      <c r="BV62" s="858"/>
      <c r="BW62" s="858"/>
      <c r="BX62" s="858"/>
      <c r="BY62" s="858"/>
      <c r="BZ62" s="858"/>
      <c r="CA62" s="858"/>
      <c r="CB62" s="858"/>
      <c r="CC62" s="858"/>
      <c r="CD62" s="858"/>
      <c r="CE62" s="858"/>
      <c r="CF62" s="858"/>
      <c r="CG62" s="859"/>
      <c r="CH62" s="870"/>
      <c r="CI62" s="871"/>
      <c r="CJ62" s="871"/>
      <c r="CK62" s="871"/>
      <c r="CL62" s="872"/>
      <c r="CM62" s="870"/>
      <c r="CN62" s="871"/>
      <c r="CO62" s="871"/>
      <c r="CP62" s="871"/>
      <c r="CQ62" s="872"/>
      <c r="CR62" s="870"/>
      <c r="CS62" s="871"/>
      <c r="CT62" s="871"/>
      <c r="CU62" s="871"/>
      <c r="CV62" s="872"/>
      <c r="CW62" s="870"/>
      <c r="CX62" s="871"/>
      <c r="CY62" s="871"/>
      <c r="CZ62" s="871"/>
      <c r="DA62" s="872"/>
      <c r="DB62" s="870"/>
      <c r="DC62" s="871"/>
      <c r="DD62" s="871"/>
      <c r="DE62" s="871"/>
      <c r="DF62" s="872"/>
      <c r="DG62" s="870"/>
      <c r="DH62" s="871"/>
      <c r="DI62" s="871"/>
      <c r="DJ62" s="871"/>
      <c r="DK62" s="872"/>
      <c r="DL62" s="870"/>
      <c r="DM62" s="871"/>
      <c r="DN62" s="871"/>
      <c r="DO62" s="871"/>
      <c r="DP62" s="872"/>
      <c r="DQ62" s="870"/>
      <c r="DR62" s="871"/>
      <c r="DS62" s="871"/>
      <c r="DT62" s="871"/>
      <c r="DU62" s="872"/>
      <c r="DV62" s="873"/>
      <c r="DW62" s="874"/>
      <c r="DX62" s="874"/>
      <c r="DY62" s="874"/>
      <c r="DZ62" s="875"/>
      <c r="EA62" s="251"/>
    </row>
    <row r="63" spans="1:131" s="252" customFormat="1" ht="26.25" customHeight="1" thickBot="1" x14ac:dyDescent="0.25">
      <c r="A63" s="269" t="s">
        <v>391</v>
      </c>
      <c r="B63" s="879" t="s">
        <v>412</v>
      </c>
      <c r="C63" s="880"/>
      <c r="D63" s="880"/>
      <c r="E63" s="880"/>
      <c r="F63" s="880"/>
      <c r="G63" s="880"/>
      <c r="H63" s="880"/>
      <c r="I63" s="880"/>
      <c r="J63" s="880"/>
      <c r="K63" s="880"/>
      <c r="L63" s="880"/>
      <c r="M63" s="880"/>
      <c r="N63" s="880"/>
      <c r="O63" s="880"/>
      <c r="P63" s="881"/>
      <c r="Q63" s="927"/>
      <c r="R63" s="928"/>
      <c r="S63" s="928"/>
      <c r="T63" s="928"/>
      <c r="U63" s="928"/>
      <c r="V63" s="928"/>
      <c r="W63" s="928"/>
      <c r="X63" s="928"/>
      <c r="Y63" s="928"/>
      <c r="Z63" s="928"/>
      <c r="AA63" s="928"/>
      <c r="AB63" s="928"/>
      <c r="AC63" s="928"/>
      <c r="AD63" s="928"/>
      <c r="AE63" s="929"/>
      <c r="AF63" s="930">
        <v>1987</v>
      </c>
      <c r="AG63" s="931"/>
      <c r="AH63" s="931"/>
      <c r="AI63" s="931"/>
      <c r="AJ63" s="932"/>
      <c r="AK63" s="933"/>
      <c r="AL63" s="928"/>
      <c r="AM63" s="928"/>
      <c r="AN63" s="928"/>
      <c r="AO63" s="928"/>
      <c r="AP63" s="931">
        <v>25840</v>
      </c>
      <c r="AQ63" s="931"/>
      <c r="AR63" s="931"/>
      <c r="AS63" s="931"/>
      <c r="AT63" s="931"/>
      <c r="AU63" s="931">
        <v>18140</v>
      </c>
      <c r="AV63" s="931"/>
      <c r="AW63" s="931"/>
      <c r="AX63" s="931"/>
      <c r="AY63" s="931"/>
      <c r="AZ63" s="935"/>
      <c r="BA63" s="935"/>
      <c r="BB63" s="935"/>
      <c r="BC63" s="935"/>
      <c r="BD63" s="935"/>
      <c r="BE63" s="936"/>
      <c r="BF63" s="936"/>
      <c r="BG63" s="936"/>
      <c r="BH63" s="936"/>
      <c r="BI63" s="937"/>
      <c r="BJ63" s="938" t="s">
        <v>413</v>
      </c>
      <c r="BK63" s="939"/>
      <c r="BL63" s="939"/>
      <c r="BM63" s="939"/>
      <c r="BN63" s="940"/>
      <c r="BO63" s="270"/>
      <c r="BP63" s="270"/>
      <c r="BQ63" s="267">
        <v>57</v>
      </c>
      <c r="BR63" s="268"/>
      <c r="BS63" s="857"/>
      <c r="BT63" s="858"/>
      <c r="BU63" s="858"/>
      <c r="BV63" s="858"/>
      <c r="BW63" s="858"/>
      <c r="BX63" s="858"/>
      <c r="BY63" s="858"/>
      <c r="BZ63" s="858"/>
      <c r="CA63" s="858"/>
      <c r="CB63" s="858"/>
      <c r="CC63" s="858"/>
      <c r="CD63" s="858"/>
      <c r="CE63" s="858"/>
      <c r="CF63" s="858"/>
      <c r="CG63" s="859"/>
      <c r="CH63" s="870"/>
      <c r="CI63" s="871"/>
      <c r="CJ63" s="871"/>
      <c r="CK63" s="871"/>
      <c r="CL63" s="872"/>
      <c r="CM63" s="870"/>
      <c r="CN63" s="871"/>
      <c r="CO63" s="871"/>
      <c r="CP63" s="871"/>
      <c r="CQ63" s="872"/>
      <c r="CR63" s="870"/>
      <c r="CS63" s="871"/>
      <c r="CT63" s="871"/>
      <c r="CU63" s="871"/>
      <c r="CV63" s="872"/>
      <c r="CW63" s="870"/>
      <c r="CX63" s="871"/>
      <c r="CY63" s="871"/>
      <c r="CZ63" s="871"/>
      <c r="DA63" s="872"/>
      <c r="DB63" s="870"/>
      <c r="DC63" s="871"/>
      <c r="DD63" s="871"/>
      <c r="DE63" s="871"/>
      <c r="DF63" s="872"/>
      <c r="DG63" s="870"/>
      <c r="DH63" s="871"/>
      <c r="DI63" s="871"/>
      <c r="DJ63" s="871"/>
      <c r="DK63" s="872"/>
      <c r="DL63" s="870"/>
      <c r="DM63" s="871"/>
      <c r="DN63" s="871"/>
      <c r="DO63" s="871"/>
      <c r="DP63" s="872"/>
      <c r="DQ63" s="870"/>
      <c r="DR63" s="871"/>
      <c r="DS63" s="871"/>
      <c r="DT63" s="871"/>
      <c r="DU63" s="872"/>
      <c r="DV63" s="873"/>
      <c r="DW63" s="874"/>
      <c r="DX63" s="874"/>
      <c r="DY63" s="874"/>
      <c r="DZ63" s="875"/>
      <c r="EA63" s="251"/>
    </row>
    <row r="64" spans="1:131" s="252" customFormat="1" ht="26.25" customHeight="1" x14ac:dyDescent="0.2">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67">
        <v>58</v>
      </c>
      <c r="BR64" s="268"/>
      <c r="BS64" s="857"/>
      <c r="BT64" s="858"/>
      <c r="BU64" s="858"/>
      <c r="BV64" s="858"/>
      <c r="BW64" s="858"/>
      <c r="BX64" s="858"/>
      <c r="BY64" s="858"/>
      <c r="BZ64" s="858"/>
      <c r="CA64" s="858"/>
      <c r="CB64" s="858"/>
      <c r="CC64" s="858"/>
      <c r="CD64" s="858"/>
      <c r="CE64" s="858"/>
      <c r="CF64" s="858"/>
      <c r="CG64" s="859"/>
      <c r="CH64" s="870"/>
      <c r="CI64" s="871"/>
      <c r="CJ64" s="871"/>
      <c r="CK64" s="871"/>
      <c r="CL64" s="872"/>
      <c r="CM64" s="870"/>
      <c r="CN64" s="871"/>
      <c r="CO64" s="871"/>
      <c r="CP64" s="871"/>
      <c r="CQ64" s="872"/>
      <c r="CR64" s="870"/>
      <c r="CS64" s="871"/>
      <c r="CT64" s="871"/>
      <c r="CU64" s="871"/>
      <c r="CV64" s="872"/>
      <c r="CW64" s="870"/>
      <c r="CX64" s="871"/>
      <c r="CY64" s="871"/>
      <c r="CZ64" s="871"/>
      <c r="DA64" s="872"/>
      <c r="DB64" s="870"/>
      <c r="DC64" s="871"/>
      <c r="DD64" s="871"/>
      <c r="DE64" s="871"/>
      <c r="DF64" s="872"/>
      <c r="DG64" s="870"/>
      <c r="DH64" s="871"/>
      <c r="DI64" s="871"/>
      <c r="DJ64" s="871"/>
      <c r="DK64" s="872"/>
      <c r="DL64" s="870"/>
      <c r="DM64" s="871"/>
      <c r="DN64" s="871"/>
      <c r="DO64" s="871"/>
      <c r="DP64" s="872"/>
      <c r="DQ64" s="870"/>
      <c r="DR64" s="871"/>
      <c r="DS64" s="871"/>
      <c r="DT64" s="871"/>
      <c r="DU64" s="872"/>
      <c r="DV64" s="873"/>
      <c r="DW64" s="874"/>
      <c r="DX64" s="874"/>
      <c r="DY64" s="874"/>
      <c r="DZ64" s="875"/>
      <c r="EA64" s="251"/>
    </row>
    <row r="65" spans="1:131" s="252" customFormat="1" ht="26.25" customHeight="1" thickBot="1" x14ac:dyDescent="0.25">
      <c r="A65" s="257" t="s">
        <v>414</v>
      </c>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70"/>
      <c r="BF65" s="270"/>
      <c r="BG65" s="270"/>
      <c r="BH65" s="270"/>
      <c r="BI65" s="270"/>
      <c r="BJ65" s="270"/>
      <c r="BK65" s="270"/>
      <c r="BL65" s="270"/>
      <c r="BM65" s="270"/>
      <c r="BN65" s="270"/>
      <c r="BO65" s="270"/>
      <c r="BP65" s="270"/>
      <c r="BQ65" s="267">
        <v>59</v>
      </c>
      <c r="BR65" s="268"/>
      <c r="BS65" s="857"/>
      <c r="BT65" s="858"/>
      <c r="BU65" s="858"/>
      <c r="BV65" s="858"/>
      <c r="BW65" s="858"/>
      <c r="BX65" s="858"/>
      <c r="BY65" s="858"/>
      <c r="BZ65" s="858"/>
      <c r="CA65" s="858"/>
      <c r="CB65" s="858"/>
      <c r="CC65" s="858"/>
      <c r="CD65" s="858"/>
      <c r="CE65" s="858"/>
      <c r="CF65" s="858"/>
      <c r="CG65" s="859"/>
      <c r="CH65" s="870"/>
      <c r="CI65" s="871"/>
      <c r="CJ65" s="871"/>
      <c r="CK65" s="871"/>
      <c r="CL65" s="872"/>
      <c r="CM65" s="870"/>
      <c r="CN65" s="871"/>
      <c r="CO65" s="871"/>
      <c r="CP65" s="871"/>
      <c r="CQ65" s="872"/>
      <c r="CR65" s="870"/>
      <c r="CS65" s="871"/>
      <c r="CT65" s="871"/>
      <c r="CU65" s="871"/>
      <c r="CV65" s="872"/>
      <c r="CW65" s="870"/>
      <c r="CX65" s="871"/>
      <c r="CY65" s="871"/>
      <c r="CZ65" s="871"/>
      <c r="DA65" s="872"/>
      <c r="DB65" s="870"/>
      <c r="DC65" s="871"/>
      <c r="DD65" s="871"/>
      <c r="DE65" s="871"/>
      <c r="DF65" s="872"/>
      <c r="DG65" s="870"/>
      <c r="DH65" s="871"/>
      <c r="DI65" s="871"/>
      <c r="DJ65" s="871"/>
      <c r="DK65" s="872"/>
      <c r="DL65" s="870"/>
      <c r="DM65" s="871"/>
      <c r="DN65" s="871"/>
      <c r="DO65" s="871"/>
      <c r="DP65" s="872"/>
      <c r="DQ65" s="870"/>
      <c r="DR65" s="871"/>
      <c r="DS65" s="871"/>
      <c r="DT65" s="871"/>
      <c r="DU65" s="872"/>
      <c r="DV65" s="873"/>
      <c r="DW65" s="874"/>
      <c r="DX65" s="874"/>
      <c r="DY65" s="874"/>
      <c r="DZ65" s="875"/>
      <c r="EA65" s="251"/>
    </row>
    <row r="66" spans="1:131" s="252" customFormat="1" ht="26.25" customHeight="1" x14ac:dyDescent="0.2">
      <c r="A66" s="829" t="s">
        <v>415</v>
      </c>
      <c r="B66" s="830"/>
      <c r="C66" s="830"/>
      <c r="D66" s="830"/>
      <c r="E66" s="830"/>
      <c r="F66" s="830"/>
      <c r="G66" s="830"/>
      <c r="H66" s="830"/>
      <c r="I66" s="830"/>
      <c r="J66" s="830"/>
      <c r="K66" s="830"/>
      <c r="L66" s="830"/>
      <c r="M66" s="830"/>
      <c r="N66" s="830"/>
      <c r="O66" s="830"/>
      <c r="P66" s="831"/>
      <c r="Q66" s="806" t="s">
        <v>416</v>
      </c>
      <c r="R66" s="807"/>
      <c r="S66" s="807"/>
      <c r="T66" s="807"/>
      <c r="U66" s="808"/>
      <c r="V66" s="806" t="s">
        <v>417</v>
      </c>
      <c r="W66" s="807"/>
      <c r="X66" s="807"/>
      <c r="Y66" s="807"/>
      <c r="Z66" s="808"/>
      <c r="AA66" s="806" t="s">
        <v>418</v>
      </c>
      <c r="AB66" s="807"/>
      <c r="AC66" s="807"/>
      <c r="AD66" s="807"/>
      <c r="AE66" s="808"/>
      <c r="AF66" s="941" t="s">
        <v>419</v>
      </c>
      <c r="AG66" s="902"/>
      <c r="AH66" s="902"/>
      <c r="AI66" s="902"/>
      <c r="AJ66" s="942"/>
      <c r="AK66" s="806" t="s">
        <v>420</v>
      </c>
      <c r="AL66" s="830"/>
      <c r="AM66" s="830"/>
      <c r="AN66" s="830"/>
      <c r="AO66" s="831"/>
      <c r="AP66" s="806" t="s">
        <v>421</v>
      </c>
      <c r="AQ66" s="807"/>
      <c r="AR66" s="807"/>
      <c r="AS66" s="807"/>
      <c r="AT66" s="808"/>
      <c r="AU66" s="806" t="s">
        <v>422</v>
      </c>
      <c r="AV66" s="807"/>
      <c r="AW66" s="807"/>
      <c r="AX66" s="807"/>
      <c r="AY66" s="808"/>
      <c r="AZ66" s="806" t="s">
        <v>377</v>
      </c>
      <c r="BA66" s="807"/>
      <c r="BB66" s="807"/>
      <c r="BC66" s="807"/>
      <c r="BD66" s="818"/>
      <c r="BE66" s="270"/>
      <c r="BF66" s="270"/>
      <c r="BG66" s="270"/>
      <c r="BH66" s="270"/>
      <c r="BI66" s="270"/>
      <c r="BJ66" s="270"/>
      <c r="BK66" s="270"/>
      <c r="BL66" s="270"/>
      <c r="BM66" s="270"/>
      <c r="BN66" s="270"/>
      <c r="BO66" s="270"/>
      <c r="BP66" s="270"/>
      <c r="BQ66" s="267">
        <v>60</v>
      </c>
      <c r="BR66" s="272"/>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51"/>
    </row>
    <row r="67" spans="1:131" s="252" customFormat="1" ht="26.25" customHeight="1" thickBot="1" x14ac:dyDescent="0.25">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3"/>
      <c r="AG67" s="905"/>
      <c r="AH67" s="905"/>
      <c r="AI67" s="905"/>
      <c r="AJ67" s="944"/>
      <c r="AK67" s="945"/>
      <c r="AL67" s="833"/>
      <c r="AM67" s="833"/>
      <c r="AN67" s="833"/>
      <c r="AO67" s="834"/>
      <c r="AP67" s="809"/>
      <c r="AQ67" s="810"/>
      <c r="AR67" s="810"/>
      <c r="AS67" s="810"/>
      <c r="AT67" s="811"/>
      <c r="AU67" s="809"/>
      <c r="AV67" s="810"/>
      <c r="AW67" s="810"/>
      <c r="AX67" s="810"/>
      <c r="AY67" s="811"/>
      <c r="AZ67" s="809"/>
      <c r="BA67" s="810"/>
      <c r="BB67" s="810"/>
      <c r="BC67" s="810"/>
      <c r="BD67" s="819"/>
      <c r="BE67" s="270"/>
      <c r="BF67" s="270"/>
      <c r="BG67" s="270"/>
      <c r="BH67" s="270"/>
      <c r="BI67" s="270"/>
      <c r="BJ67" s="270"/>
      <c r="BK67" s="270"/>
      <c r="BL67" s="270"/>
      <c r="BM67" s="270"/>
      <c r="BN67" s="270"/>
      <c r="BO67" s="270"/>
      <c r="BP67" s="270"/>
      <c r="BQ67" s="267">
        <v>61</v>
      </c>
      <c r="BR67" s="272"/>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51"/>
    </row>
    <row r="68" spans="1:131" s="252" customFormat="1" ht="26.25" customHeight="1" thickTop="1" x14ac:dyDescent="0.2">
      <c r="A68" s="263">
        <v>1</v>
      </c>
      <c r="B68" s="958" t="s">
        <v>602</v>
      </c>
      <c r="C68" s="959"/>
      <c r="D68" s="959"/>
      <c r="E68" s="959"/>
      <c r="F68" s="959"/>
      <c r="G68" s="959"/>
      <c r="H68" s="959"/>
      <c r="I68" s="959"/>
      <c r="J68" s="959"/>
      <c r="K68" s="959"/>
      <c r="L68" s="959"/>
      <c r="M68" s="959"/>
      <c r="N68" s="959"/>
      <c r="O68" s="959"/>
      <c r="P68" s="960"/>
      <c r="Q68" s="961">
        <v>21899</v>
      </c>
      <c r="R68" s="955"/>
      <c r="S68" s="955"/>
      <c r="T68" s="955"/>
      <c r="U68" s="955"/>
      <c r="V68" s="955">
        <v>21797</v>
      </c>
      <c r="W68" s="955"/>
      <c r="X68" s="955"/>
      <c r="Y68" s="955"/>
      <c r="Z68" s="955"/>
      <c r="AA68" s="955">
        <v>102</v>
      </c>
      <c r="AB68" s="955"/>
      <c r="AC68" s="955"/>
      <c r="AD68" s="955"/>
      <c r="AE68" s="955"/>
      <c r="AF68" s="955">
        <v>102</v>
      </c>
      <c r="AG68" s="955"/>
      <c r="AH68" s="955"/>
      <c r="AI68" s="955"/>
      <c r="AJ68" s="955"/>
      <c r="AK68" s="955">
        <v>447</v>
      </c>
      <c r="AL68" s="955"/>
      <c r="AM68" s="955"/>
      <c r="AN68" s="955"/>
      <c r="AO68" s="955"/>
      <c r="AP68" s="955">
        <v>14901</v>
      </c>
      <c r="AQ68" s="955"/>
      <c r="AR68" s="955"/>
      <c r="AS68" s="955"/>
      <c r="AT68" s="955"/>
      <c r="AU68" s="955">
        <v>10063</v>
      </c>
      <c r="AV68" s="955"/>
      <c r="AW68" s="955"/>
      <c r="AX68" s="955"/>
      <c r="AY68" s="955"/>
      <c r="AZ68" s="956"/>
      <c r="BA68" s="956"/>
      <c r="BB68" s="956"/>
      <c r="BC68" s="956"/>
      <c r="BD68" s="957"/>
      <c r="BE68" s="270"/>
      <c r="BF68" s="270"/>
      <c r="BG68" s="270"/>
      <c r="BH68" s="270"/>
      <c r="BI68" s="270"/>
      <c r="BJ68" s="270"/>
      <c r="BK68" s="270"/>
      <c r="BL68" s="270"/>
      <c r="BM68" s="270"/>
      <c r="BN68" s="270"/>
      <c r="BO68" s="270"/>
      <c r="BP68" s="270"/>
      <c r="BQ68" s="267">
        <v>62</v>
      </c>
      <c r="BR68" s="272"/>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51"/>
    </row>
    <row r="69" spans="1:131" s="252" customFormat="1" ht="26.25" customHeight="1" x14ac:dyDescent="0.2">
      <c r="A69" s="266">
        <v>2</v>
      </c>
      <c r="B69" s="962" t="s">
        <v>603</v>
      </c>
      <c r="C69" s="963"/>
      <c r="D69" s="963"/>
      <c r="E69" s="963"/>
      <c r="F69" s="963"/>
      <c r="G69" s="963"/>
      <c r="H69" s="963"/>
      <c r="I69" s="963"/>
      <c r="J69" s="963"/>
      <c r="K69" s="963"/>
      <c r="L69" s="963"/>
      <c r="M69" s="963"/>
      <c r="N69" s="963"/>
      <c r="O69" s="963"/>
      <c r="P69" s="964"/>
      <c r="Q69" s="965">
        <v>4783</v>
      </c>
      <c r="R69" s="920"/>
      <c r="S69" s="920"/>
      <c r="T69" s="920"/>
      <c r="U69" s="920"/>
      <c r="V69" s="920">
        <v>4101</v>
      </c>
      <c r="W69" s="920"/>
      <c r="X69" s="920"/>
      <c r="Y69" s="920"/>
      <c r="Z69" s="920"/>
      <c r="AA69" s="920">
        <v>682</v>
      </c>
      <c r="AB69" s="920"/>
      <c r="AC69" s="920"/>
      <c r="AD69" s="920"/>
      <c r="AE69" s="920"/>
      <c r="AF69" s="920">
        <v>682</v>
      </c>
      <c r="AG69" s="920"/>
      <c r="AH69" s="920"/>
      <c r="AI69" s="920"/>
      <c r="AJ69" s="920"/>
      <c r="AK69" s="920" t="s">
        <v>608</v>
      </c>
      <c r="AL69" s="920"/>
      <c r="AM69" s="920"/>
      <c r="AN69" s="920"/>
      <c r="AO69" s="920"/>
      <c r="AP69" s="920" t="s">
        <v>598</v>
      </c>
      <c r="AQ69" s="920"/>
      <c r="AR69" s="920"/>
      <c r="AS69" s="920"/>
      <c r="AT69" s="920"/>
      <c r="AU69" s="920" t="s">
        <v>598</v>
      </c>
      <c r="AV69" s="920"/>
      <c r="AW69" s="920"/>
      <c r="AX69" s="920"/>
      <c r="AY69" s="920"/>
      <c r="AZ69" s="966"/>
      <c r="BA69" s="966"/>
      <c r="BB69" s="966"/>
      <c r="BC69" s="966"/>
      <c r="BD69" s="967"/>
      <c r="BE69" s="270"/>
      <c r="BF69" s="270"/>
      <c r="BG69" s="270"/>
      <c r="BH69" s="270"/>
      <c r="BI69" s="270"/>
      <c r="BJ69" s="270"/>
      <c r="BK69" s="270"/>
      <c r="BL69" s="270"/>
      <c r="BM69" s="270"/>
      <c r="BN69" s="270"/>
      <c r="BO69" s="270"/>
      <c r="BP69" s="270"/>
      <c r="BQ69" s="267">
        <v>63</v>
      </c>
      <c r="BR69" s="272"/>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51"/>
    </row>
    <row r="70" spans="1:131" s="252" customFormat="1" ht="26.25" customHeight="1" x14ac:dyDescent="0.2">
      <c r="A70" s="266">
        <v>3</v>
      </c>
      <c r="B70" s="962" t="s">
        <v>604</v>
      </c>
      <c r="C70" s="963"/>
      <c r="D70" s="963"/>
      <c r="E70" s="963"/>
      <c r="F70" s="963"/>
      <c r="G70" s="963"/>
      <c r="H70" s="963"/>
      <c r="I70" s="963"/>
      <c r="J70" s="963"/>
      <c r="K70" s="963"/>
      <c r="L70" s="963"/>
      <c r="M70" s="963"/>
      <c r="N70" s="963"/>
      <c r="O70" s="963"/>
      <c r="P70" s="964"/>
      <c r="Q70" s="965">
        <v>189</v>
      </c>
      <c r="R70" s="920"/>
      <c r="S70" s="920"/>
      <c r="T70" s="920"/>
      <c r="U70" s="920"/>
      <c r="V70" s="920">
        <v>154</v>
      </c>
      <c r="W70" s="920"/>
      <c r="X70" s="920"/>
      <c r="Y70" s="920"/>
      <c r="Z70" s="920"/>
      <c r="AA70" s="920">
        <v>35</v>
      </c>
      <c r="AB70" s="920"/>
      <c r="AC70" s="920"/>
      <c r="AD70" s="920"/>
      <c r="AE70" s="920"/>
      <c r="AF70" s="920">
        <v>35</v>
      </c>
      <c r="AG70" s="920"/>
      <c r="AH70" s="920"/>
      <c r="AI70" s="920"/>
      <c r="AJ70" s="920"/>
      <c r="AK70" s="920">
        <v>41</v>
      </c>
      <c r="AL70" s="920"/>
      <c r="AM70" s="920"/>
      <c r="AN70" s="920"/>
      <c r="AO70" s="920"/>
      <c r="AP70" s="920" t="s">
        <v>598</v>
      </c>
      <c r="AQ70" s="920"/>
      <c r="AR70" s="920"/>
      <c r="AS70" s="920"/>
      <c r="AT70" s="920"/>
      <c r="AU70" s="920" t="s">
        <v>598</v>
      </c>
      <c r="AV70" s="920"/>
      <c r="AW70" s="920"/>
      <c r="AX70" s="920"/>
      <c r="AY70" s="920"/>
      <c r="AZ70" s="966"/>
      <c r="BA70" s="966"/>
      <c r="BB70" s="966"/>
      <c r="BC70" s="966"/>
      <c r="BD70" s="967"/>
      <c r="BE70" s="270"/>
      <c r="BF70" s="270"/>
      <c r="BG70" s="270"/>
      <c r="BH70" s="270"/>
      <c r="BI70" s="270"/>
      <c r="BJ70" s="270"/>
      <c r="BK70" s="270"/>
      <c r="BL70" s="270"/>
      <c r="BM70" s="270"/>
      <c r="BN70" s="270"/>
      <c r="BO70" s="270"/>
      <c r="BP70" s="270"/>
      <c r="BQ70" s="267">
        <v>64</v>
      </c>
      <c r="BR70" s="272"/>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51"/>
    </row>
    <row r="71" spans="1:131" s="252" customFormat="1" ht="26.25" customHeight="1" x14ac:dyDescent="0.2">
      <c r="A71" s="266">
        <v>4</v>
      </c>
      <c r="B71" s="962" t="s">
        <v>605</v>
      </c>
      <c r="C71" s="963"/>
      <c r="D71" s="963"/>
      <c r="E71" s="963"/>
      <c r="F71" s="963"/>
      <c r="G71" s="963"/>
      <c r="H71" s="963"/>
      <c r="I71" s="963"/>
      <c r="J71" s="963"/>
      <c r="K71" s="963"/>
      <c r="L71" s="963"/>
      <c r="M71" s="963"/>
      <c r="N71" s="963"/>
      <c r="O71" s="963"/>
      <c r="P71" s="964"/>
      <c r="Q71" s="965">
        <v>91</v>
      </c>
      <c r="R71" s="920"/>
      <c r="S71" s="920"/>
      <c r="T71" s="920"/>
      <c r="U71" s="920"/>
      <c r="V71" s="920">
        <v>85</v>
      </c>
      <c r="W71" s="920"/>
      <c r="X71" s="920"/>
      <c r="Y71" s="920"/>
      <c r="Z71" s="920"/>
      <c r="AA71" s="920">
        <v>6</v>
      </c>
      <c r="AB71" s="920"/>
      <c r="AC71" s="920"/>
      <c r="AD71" s="920"/>
      <c r="AE71" s="920"/>
      <c r="AF71" s="920">
        <v>6</v>
      </c>
      <c r="AG71" s="920"/>
      <c r="AH71" s="920"/>
      <c r="AI71" s="920"/>
      <c r="AJ71" s="920"/>
      <c r="AK71" s="920">
        <v>3</v>
      </c>
      <c r="AL71" s="920"/>
      <c r="AM71" s="920"/>
      <c r="AN71" s="920"/>
      <c r="AO71" s="920"/>
      <c r="AP71" s="920" t="s">
        <v>597</v>
      </c>
      <c r="AQ71" s="920"/>
      <c r="AR71" s="920"/>
      <c r="AS71" s="920"/>
      <c r="AT71" s="920"/>
      <c r="AU71" s="920" t="s">
        <v>609</v>
      </c>
      <c r="AV71" s="920"/>
      <c r="AW71" s="920"/>
      <c r="AX71" s="920"/>
      <c r="AY71" s="920"/>
      <c r="AZ71" s="966"/>
      <c r="BA71" s="966"/>
      <c r="BB71" s="966"/>
      <c r="BC71" s="966"/>
      <c r="BD71" s="967"/>
      <c r="BE71" s="270"/>
      <c r="BF71" s="270"/>
      <c r="BG71" s="270"/>
      <c r="BH71" s="270"/>
      <c r="BI71" s="270"/>
      <c r="BJ71" s="270"/>
      <c r="BK71" s="270"/>
      <c r="BL71" s="270"/>
      <c r="BM71" s="270"/>
      <c r="BN71" s="270"/>
      <c r="BO71" s="270"/>
      <c r="BP71" s="270"/>
      <c r="BQ71" s="267">
        <v>65</v>
      </c>
      <c r="BR71" s="272"/>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51"/>
    </row>
    <row r="72" spans="1:131" s="252" customFormat="1" ht="26.25" customHeight="1" x14ac:dyDescent="0.2">
      <c r="A72" s="266">
        <v>5</v>
      </c>
      <c r="B72" s="962" t="s">
        <v>606</v>
      </c>
      <c r="C72" s="963"/>
      <c r="D72" s="963"/>
      <c r="E72" s="963"/>
      <c r="F72" s="963"/>
      <c r="G72" s="963"/>
      <c r="H72" s="963"/>
      <c r="I72" s="963"/>
      <c r="J72" s="963"/>
      <c r="K72" s="963"/>
      <c r="L72" s="963"/>
      <c r="M72" s="963"/>
      <c r="N72" s="963"/>
      <c r="O72" s="963"/>
      <c r="P72" s="964"/>
      <c r="Q72" s="965">
        <v>245465</v>
      </c>
      <c r="R72" s="920"/>
      <c r="S72" s="920"/>
      <c r="T72" s="920"/>
      <c r="U72" s="920"/>
      <c r="V72" s="920">
        <v>232795</v>
      </c>
      <c r="W72" s="920"/>
      <c r="X72" s="920"/>
      <c r="Y72" s="920"/>
      <c r="Z72" s="920"/>
      <c r="AA72" s="920">
        <v>12670</v>
      </c>
      <c r="AB72" s="920"/>
      <c r="AC72" s="920"/>
      <c r="AD72" s="920"/>
      <c r="AE72" s="920"/>
      <c r="AF72" s="920">
        <v>12670</v>
      </c>
      <c r="AG72" s="920"/>
      <c r="AH72" s="920"/>
      <c r="AI72" s="920"/>
      <c r="AJ72" s="920"/>
      <c r="AK72" s="920">
        <v>2278</v>
      </c>
      <c r="AL72" s="920"/>
      <c r="AM72" s="920"/>
      <c r="AN72" s="920"/>
      <c r="AO72" s="920"/>
      <c r="AP72" s="920" t="s">
        <v>598</v>
      </c>
      <c r="AQ72" s="920"/>
      <c r="AR72" s="920"/>
      <c r="AS72" s="920"/>
      <c r="AT72" s="920"/>
      <c r="AU72" s="920" t="s">
        <v>598</v>
      </c>
      <c r="AV72" s="920"/>
      <c r="AW72" s="920"/>
      <c r="AX72" s="920"/>
      <c r="AY72" s="920"/>
      <c r="AZ72" s="966"/>
      <c r="BA72" s="966"/>
      <c r="BB72" s="966"/>
      <c r="BC72" s="966"/>
      <c r="BD72" s="967"/>
      <c r="BE72" s="270"/>
      <c r="BF72" s="270"/>
      <c r="BG72" s="270"/>
      <c r="BH72" s="270"/>
      <c r="BI72" s="270"/>
      <c r="BJ72" s="270"/>
      <c r="BK72" s="270"/>
      <c r="BL72" s="270"/>
      <c r="BM72" s="270"/>
      <c r="BN72" s="270"/>
      <c r="BO72" s="270"/>
      <c r="BP72" s="270"/>
      <c r="BQ72" s="267">
        <v>66</v>
      </c>
      <c r="BR72" s="272"/>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51"/>
    </row>
    <row r="73" spans="1:131" s="252" customFormat="1" ht="26.25" customHeight="1" x14ac:dyDescent="0.2">
      <c r="A73" s="266">
        <v>6</v>
      </c>
      <c r="B73" s="962" t="s">
        <v>607</v>
      </c>
      <c r="C73" s="963"/>
      <c r="D73" s="963"/>
      <c r="E73" s="963"/>
      <c r="F73" s="963"/>
      <c r="G73" s="963"/>
      <c r="H73" s="963"/>
      <c r="I73" s="963"/>
      <c r="J73" s="963"/>
      <c r="K73" s="963"/>
      <c r="L73" s="963"/>
      <c r="M73" s="963"/>
      <c r="N73" s="963"/>
      <c r="O73" s="963"/>
      <c r="P73" s="964"/>
      <c r="Q73" s="965">
        <v>9955</v>
      </c>
      <c r="R73" s="920"/>
      <c r="S73" s="920"/>
      <c r="T73" s="920"/>
      <c r="U73" s="920"/>
      <c r="V73" s="920">
        <v>8555</v>
      </c>
      <c r="W73" s="920"/>
      <c r="X73" s="920"/>
      <c r="Y73" s="920"/>
      <c r="Z73" s="920"/>
      <c r="AA73" s="920">
        <v>1400</v>
      </c>
      <c r="AB73" s="920"/>
      <c r="AC73" s="920"/>
      <c r="AD73" s="920"/>
      <c r="AE73" s="920"/>
      <c r="AF73" s="920">
        <v>7552</v>
      </c>
      <c r="AG73" s="920"/>
      <c r="AH73" s="920"/>
      <c r="AI73" s="920"/>
      <c r="AJ73" s="920"/>
      <c r="AK73" s="920">
        <v>55</v>
      </c>
      <c r="AL73" s="920"/>
      <c r="AM73" s="920"/>
      <c r="AN73" s="920"/>
      <c r="AO73" s="920"/>
      <c r="AP73" s="920">
        <v>26811</v>
      </c>
      <c r="AQ73" s="920"/>
      <c r="AR73" s="920"/>
      <c r="AS73" s="920"/>
      <c r="AT73" s="920"/>
      <c r="AU73" s="920" t="s">
        <v>598</v>
      </c>
      <c r="AV73" s="920"/>
      <c r="AW73" s="920"/>
      <c r="AX73" s="920"/>
      <c r="AY73" s="920"/>
      <c r="AZ73" s="966"/>
      <c r="BA73" s="966"/>
      <c r="BB73" s="966"/>
      <c r="BC73" s="966"/>
      <c r="BD73" s="967"/>
      <c r="BE73" s="270"/>
      <c r="BF73" s="270"/>
      <c r="BG73" s="270"/>
      <c r="BH73" s="270"/>
      <c r="BI73" s="270"/>
      <c r="BJ73" s="270"/>
      <c r="BK73" s="270"/>
      <c r="BL73" s="270"/>
      <c r="BM73" s="270"/>
      <c r="BN73" s="270"/>
      <c r="BO73" s="270"/>
      <c r="BP73" s="270"/>
      <c r="BQ73" s="267">
        <v>67</v>
      </c>
      <c r="BR73" s="272"/>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51"/>
    </row>
    <row r="74" spans="1:131" s="252" customFormat="1" ht="26.25" customHeight="1" x14ac:dyDescent="0.2">
      <c r="A74" s="266">
        <v>7</v>
      </c>
      <c r="B74" s="962"/>
      <c r="C74" s="963"/>
      <c r="D74" s="963"/>
      <c r="E74" s="963"/>
      <c r="F74" s="963"/>
      <c r="G74" s="963"/>
      <c r="H74" s="963"/>
      <c r="I74" s="963"/>
      <c r="J74" s="963"/>
      <c r="K74" s="963"/>
      <c r="L74" s="963"/>
      <c r="M74" s="963"/>
      <c r="N74" s="963"/>
      <c r="O74" s="963"/>
      <c r="P74" s="964"/>
      <c r="Q74" s="965"/>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66"/>
      <c r="BA74" s="966"/>
      <c r="BB74" s="966"/>
      <c r="BC74" s="966"/>
      <c r="BD74" s="967"/>
      <c r="BE74" s="270"/>
      <c r="BF74" s="270"/>
      <c r="BG74" s="270"/>
      <c r="BH74" s="270"/>
      <c r="BI74" s="270"/>
      <c r="BJ74" s="270"/>
      <c r="BK74" s="270"/>
      <c r="BL74" s="270"/>
      <c r="BM74" s="270"/>
      <c r="BN74" s="270"/>
      <c r="BO74" s="270"/>
      <c r="BP74" s="270"/>
      <c r="BQ74" s="267">
        <v>68</v>
      </c>
      <c r="BR74" s="272"/>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51"/>
    </row>
    <row r="75" spans="1:131" s="252" customFormat="1" ht="26.25" customHeight="1" x14ac:dyDescent="0.2">
      <c r="A75" s="266">
        <v>8</v>
      </c>
      <c r="B75" s="962"/>
      <c r="C75" s="963"/>
      <c r="D75" s="963"/>
      <c r="E75" s="963"/>
      <c r="F75" s="963"/>
      <c r="G75" s="963"/>
      <c r="H75" s="963"/>
      <c r="I75" s="963"/>
      <c r="J75" s="963"/>
      <c r="K75" s="963"/>
      <c r="L75" s="963"/>
      <c r="M75" s="963"/>
      <c r="N75" s="963"/>
      <c r="O75" s="963"/>
      <c r="P75" s="964"/>
      <c r="Q75" s="968"/>
      <c r="R75" s="969"/>
      <c r="S75" s="969"/>
      <c r="T75" s="969"/>
      <c r="U75" s="919"/>
      <c r="V75" s="970"/>
      <c r="W75" s="969"/>
      <c r="X75" s="969"/>
      <c r="Y75" s="969"/>
      <c r="Z75" s="919"/>
      <c r="AA75" s="970"/>
      <c r="AB75" s="969"/>
      <c r="AC75" s="969"/>
      <c r="AD75" s="969"/>
      <c r="AE75" s="919"/>
      <c r="AF75" s="970"/>
      <c r="AG75" s="969"/>
      <c r="AH75" s="969"/>
      <c r="AI75" s="969"/>
      <c r="AJ75" s="919"/>
      <c r="AK75" s="970"/>
      <c r="AL75" s="969"/>
      <c r="AM75" s="969"/>
      <c r="AN75" s="969"/>
      <c r="AO75" s="919"/>
      <c r="AP75" s="970"/>
      <c r="AQ75" s="969"/>
      <c r="AR75" s="969"/>
      <c r="AS75" s="969"/>
      <c r="AT75" s="919"/>
      <c r="AU75" s="970"/>
      <c r="AV75" s="969"/>
      <c r="AW75" s="969"/>
      <c r="AX75" s="969"/>
      <c r="AY75" s="919"/>
      <c r="AZ75" s="966"/>
      <c r="BA75" s="966"/>
      <c r="BB75" s="966"/>
      <c r="BC75" s="966"/>
      <c r="BD75" s="967"/>
      <c r="BE75" s="270"/>
      <c r="BF75" s="270"/>
      <c r="BG75" s="270"/>
      <c r="BH75" s="270"/>
      <c r="BI75" s="270"/>
      <c r="BJ75" s="270"/>
      <c r="BK75" s="270"/>
      <c r="BL75" s="270"/>
      <c r="BM75" s="270"/>
      <c r="BN75" s="270"/>
      <c r="BO75" s="270"/>
      <c r="BP75" s="270"/>
      <c r="BQ75" s="267">
        <v>69</v>
      </c>
      <c r="BR75" s="272"/>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51"/>
    </row>
    <row r="76" spans="1:131" s="252" customFormat="1" ht="26.25" customHeight="1" x14ac:dyDescent="0.2">
      <c r="A76" s="266">
        <v>9</v>
      </c>
      <c r="B76" s="962"/>
      <c r="C76" s="963"/>
      <c r="D76" s="963"/>
      <c r="E76" s="963"/>
      <c r="F76" s="963"/>
      <c r="G76" s="963"/>
      <c r="H76" s="963"/>
      <c r="I76" s="963"/>
      <c r="J76" s="963"/>
      <c r="K76" s="963"/>
      <c r="L76" s="963"/>
      <c r="M76" s="963"/>
      <c r="N76" s="963"/>
      <c r="O76" s="963"/>
      <c r="P76" s="964"/>
      <c r="Q76" s="968"/>
      <c r="R76" s="969"/>
      <c r="S76" s="969"/>
      <c r="T76" s="969"/>
      <c r="U76" s="919"/>
      <c r="V76" s="970"/>
      <c r="W76" s="969"/>
      <c r="X76" s="969"/>
      <c r="Y76" s="969"/>
      <c r="Z76" s="919"/>
      <c r="AA76" s="970"/>
      <c r="AB76" s="969"/>
      <c r="AC76" s="969"/>
      <c r="AD76" s="969"/>
      <c r="AE76" s="919"/>
      <c r="AF76" s="970"/>
      <c r="AG76" s="969"/>
      <c r="AH76" s="969"/>
      <c r="AI76" s="969"/>
      <c r="AJ76" s="919"/>
      <c r="AK76" s="970"/>
      <c r="AL76" s="969"/>
      <c r="AM76" s="969"/>
      <c r="AN76" s="969"/>
      <c r="AO76" s="919"/>
      <c r="AP76" s="970"/>
      <c r="AQ76" s="969"/>
      <c r="AR76" s="969"/>
      <c r="AS76" s="969"/>
      <c r="AT76" s="919"/>
      <c r="AU76" s="970"/>
      <c r="AV76" s="969"/>
      <c r="AW76" s="969"/>
      <c r="AX76" s="969"/>
      <c r="AY76" s="919"/>
      <c r="AZ76" s="966"/>
      <c r="BA76" s="966"/>
      <c r="BB76" s="966"/>
      <c r="BC76" s="966"/>
      <c r="BD76" s="967"/>
      <c r="BE76" s="270"/>
      <c r="BF76" s="270"/>
      <c r="BG76" s="270"/>
      <c r="BH76" s="270"/>
      <c r="BI76" s="270"/>
      <c r="BJ76" s="270"/>
      <c r="BK76" s="270"/>
      <c r="BL76" s="270"/>
      <c r="BM76" s="270"/>
      <c r="BN76" s="270"/>
      <c r="BO76" s="270"/>
      <c r="BP76" s="270"/>
      <c r="BQ76" s="267">
        <v>70</v>
      </c>
      <c r="BR76" s="272"/>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51"/>
    </row>
    <row r="77" spans="1:131" s="252" customFormat="1" ht="26.25" customHeight="1" x14ac:dyDescent="0.2">
      <c r="A77" s="266">
        <v>10</v>
      </c>
      <c r="B77" s="962"/>
      <c r="C77" s="963"/>
      <c r="D77" s="963"/>
      <c r="E77" s="963"/>
      <c r="F77" s="963"/>
      <c r="G77" s="963"/>
      <c r="H77" s="963"/>
      <c r="I77" s="963"/>
      <c r="J77" s="963"/>
      <c r="K77" s="963"/>
      <c r="L77" s="963"/>
      <c r="M77" s="963"/>
      <c r="N77" s="963"/>
      <c r="O77" s="963"/>
      <c r="P77" s="964"/>
      <c r="Q77" s="968"/>
      <c r="R77" s="969"/>
      <c r="S77" s="969"/>
      <c r="T77" s="969"/>
      <c r="U77" s="919"/>
      <c r="V77" s="970"/>
      <c r="W77" s="969"/>
      <c r="X77" s="969"/>
      <c r="Y77" s="969"/>
      <c r="Z77" s="919"/>
      <c r="AA77" s="970"/>
      <c r="AB77" s="969"/>
      <c r="AC77" s="969"/>
      <c r="AD77" s="969"/>
      <c r="AE77" s="919"/>
      <c r="AF77" s="970"/>
      <c r="AG77" s="969"/>
      <c r="AH77" s="969"/>
      <c r="AI77" s="969"/>
      <c r="AJ77" s="919"/>
      <c r="AK77" s="970"/>
      <c r="AL77" s="969"/>
      <c r="AM77" s="969"/>
      <c r="AN77" s="969"/>
      <c r="AO77" s="919"/>
      <c r="AP77" s="970"/>
      <c r="AQ77" s="969"/>
      <c r="AR77" s="969"/>
      <c r="AS77" s="969"/>
      <c r="AT77" s="919"/>
      <c r="AU77" s="970"/>
      <c r="AV77" s="969"/>
      <c r="AW77" s="969"/>
      <c r="AX77" s="969"/>
      <c r="AY77" s="919"/>
      <c r="AZ77" s="966"/>
      <c r="BA77" s="966"/>
      <c r="BB77" s="966"/>
      <c r="BC77" s="966"/>
      <c r="BD77" s="967"/>
      <c r="BE77" s="270"/>
      <c r="BF77" s="270"/>
      <c r="BG77" s="270"/>
      <c r="BH77" s="270"/>
      <c r="BI77" s="270"/>
      <c r="BJ77" s="270"/>
      <c r="BK77" s="270"/>
      <c r="BL77" s="270"/>
      <c r="BM77" s="270"/>
      <c r="BN77" s="270"/>
      <c r="BO77" s="270"/>
      <c r="BP77" s="270"/>
      <c r="BQ77" s="267">
        <v>71</v>
      </c>
      <c r="BR77" s="272"/>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51"/>
    </row>
    <row r="78" spans="1:131" s="252" customFormat="1" ht="26.25" customHeight="1" x14ac:dyDescent="0.2">
      <c r="A78" s="266">
        <v>11</v>
      </c>
      <c r="B78" s="962"/>
      <c r="C78" s="963"/>
      <c r="D78" s="963"/>
      <c r="E78" s="963"/>
      <c r="F78" s="963"/>
      <c r="G78" s="963"/>
      <c r="H78" s="963"/>
      <c r="I78" s="963"/>
      <c r="J78" s="963"/>
      <c r="K78" s="963"/>
      <c r="L78" s="963"/>
      <c r="M78" s="963"/>
      <c r="N78" s="963"/>
      <c r="O78" s="963"/>
      <c r="P78" s="964"/>
      <c r="Q78" s="965"/>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6"/>
      <c r="BA78" s="966"/>
      <c r="BB78" s="966"/>
      <c r="BC78" s="966"/>
      <c r="BD78" s="967"/>
      <c r="BE78" s="270"/>
      <c r="BF78" s="270"/>
      <c r="BG78" s="270"/>
      <c r="BH78" s="270"/>
      <c r="BI78" s="270"/>
      <c r="BJ78" s="273"/>
      <c r="BK78" s="273"/>
      <c r="BL78" s="273"/>
      <c r="BM78" s="273"/>
      <c r="BN78" s="273"/>
      <c r="BO78" s="270"/>
      <c r="BP78" s="270"/>
      <c r="BQ78" s="267">
        <v>72</v>
      </c>
      <c r="BR78" s="272"/>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51"/>
    </row>
    <row r="79" spans="1:131" s="252" customFormat="1" ht="26.25" customHeight="1" x14ac:dyDescent="0.2">
      <c r="A79" s="266">
        <v>12</v>
      </c>
      <c r="B79" s="962"/>
      <c r="C79" s="963"/>
      <c r="D79" s="963"/>
      <c r="E79" s="963"/>
      <c r="F79" s="963"/>
      <c r="G79" s="963"/>
      <c r="H79" s="963"/>
      <c r="I79" s="963"/>
      <c r="J79" s="963"/>
      <c r="K79" s="963"/>
      <c r="L79" s="963"/>
      <c r="M79" s="963"/>
      <c r="N79" s="963"/>
      <c r="O79" s="963"/>
      <c r="P79" s="964"/>
      <c r="Q79" s="965"/>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6"/>
      <c r="BA79" s="966"/>
      <c r="BB79" s="966"/>
      <c r="BC79" s="966"/>
      <c r="BD79" s="967"/>
      <c r="BE79" s="270"/>
      <c r="BF79" s="270"/>
      <c r="BG79" s="270"/>
      <c r="BH79" s="270"/>
      <c r="BI79" s="270"/>
      <c r="BJ79" s="273"/>
      <c r="BK79" s="273"/>
      <c r="BL79" s="273"/>
      <c r="BM79" s="273"/>
      <c r="BN79" s="273"/>
      <c r="BO79" s="270"/>
      <c r="BP79" s="270"/>
      <c r="BQ79" s="267">
        <v>73</v>
      </c>
      <c r="BR79" s="272"/>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51"/>
    </row>
    <row r="80" spans="1:131" s="252" customFormat="1" ht="26.25" customHeight="1" x14ac:dyDescent="0.2">
      <c r="A80" s="266">
        <v>13</v>
      </c>
      <c r="B80" s="962"/>
      <c r="C80" s="963"/>
      <c r="D80" s="963"/>
      <c r="E80" s="963"/>
      <c r="F80" s="963"/>
      <c r="G80" s="963"/>
      <c r="H80" s="963"/>
      <c r="I80" s="963"/>
      <c r="J80" s="963"/>
      <c r="K80" s="963"/>
      <c r="L80" s="963"/>
      <c r="M80" s="963"/>
      <c r="N80" s="963"/>
      <c r="O80" s="963"/>
      <c r="P80" s="964"/>
      <c r="Q80" s="965"/>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6"/>
      <c r="BA80" s="966"/>
      <c r="BB80" s="966"/>
      <c r="BC80" s="966"/>
      <c r="BD80" s="967"/>
      <c r="BE80" s="270"/>
      <c r="BF80" s="270"/>
      <c r="BG80" s="270"/>
      <c r="BH80" s="270"/>
      <c r="BI80" s="270"/>
      <c r="BJ80" s="270"/>
      <c r="BK80" s="270"/>
      <c r="BL80" s="270"/>
      <c r="BM80" s="270"/>
      <c r="BN80" s="270"/>
      <c r="BO80" s="270"/>
      <c r="BP80" s="270"/>
      <c r="BQ80" s="267">
        <v>74</v>
      </c>
      <c r="BR80" s="272"/>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51"/>
    </row>
    <row r="81" spans="1:131" s="252" customFormat="1" ht="26.25" customHeight="1" x14ac:dyDescent="0.2">
      <c r="A81" s="266">
        <v>14</v>
      </c>
      <c r="B81" s="962"/>
      <c r="C81" s="963"/>
      <c r="D81" s="963"/>
      <c r="E81" s="963"/>
      <c r="F81" s="963"/>
      <c r="G81" s="963"/>
      <c r="H81" s="963"/>
      <c r="I81" s="963"/>
      <c r="J81" s="963"/>
      <c r="K81" s="963"/>
      <c r="L81" s="963"/>
      <c r="M81" s="963"/>
      <c r="N81" s="963"/>
      <c r="O81" s="963"/>
      <c r="P81" s="964"/>
      <c r="Q81" s="965"/>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6"/>
      <c r="BA81" s="966"/>
      <c r="BB81" s="966"/>
      <c r="BC81" s="966"/>
      <c r="BD81" s="967"/>
      <c r="BE81" s="270"/>
      <c r="BF81" s="270"/>
      <c r="BG81" s="270"/>
      <c r="BH81" s="270"/>
      <c r="BI81" s="270"/>
      <c r="BJ81" s="270"/>
      <c r="BK81" s="270"/>
      <c r="BL81" s="270"/>
      <c r="BM81" s="270"/>
      <c r="BN81" s="270"/>
      <c r="BO81" s="270"/>
      <c r="BP81" s="270"/>
      <c r="BQ81" s="267">
        <v>75</v>
      </c>
      <c r="BR81" s="272"/>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51"/>
    </row>
    <row r="82" spans="1:131" s="252" customFormat="1" ht="26.25" customHeight="1" x14ac:dyDescent="0.2">
      <c r="A82" s="266">
        <v>15</v>
      </c>
      <c r="B82" s="962"/>
      <c r="C82" s="963"/>
      <c r="D82" s="963"/>
      <c r="E82" s="963"/>
      <c r="F82" s="963"/>
      <c r="G82" s="963"/>
      <c r="H82" s="963"/>
      <c r="I82" s="963"/>
      <c r="J82" s="963"/>
      <c r="K82" s="963"/>
      <c r="L82" s="963"/>
      <c r="M82" s="963"/>
      <c r="N82" s="963"/>
      <c r="O82" s="963"/>
      <c r="P82" s="964"/>
      <c r="Q82" s="965"/>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6"/>
      <c r="BA82" s="966"/>
      <c r="BB82" s="966"/>
      <c r="BC82" s="966"/>
      <c r="BD82" s="967"/>
      <c r="BE82" s="270"/>
      <c r="BF82" s="270"/>
      <c r="BG82" s="270"/>
      <c r="BH82" s="270"/>
      <c r="BI82" s="270"/>
      <c r="BJ82" s="270"/>
      <c r="BK82" s="270"/>
      <c r="BL82" s="270"/>
      <c r="BM82" s="270"/>
      <c r="BN82" s="270"/>
      <c r="BO82" s="270"/>
      <c r="BP82" s="270"/>
      <c r="BQ82" s="267">
        <v>76</v>
      </c>
      <c r="BR82" s="272"/>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51"/>
    </row>
    <row r="83" spans="1:131" s="252" customFormat="1" ht="26.25" customHeight="1" x14ac:dyDescent="0.2">
      <c r="A83" s="266">
        <v>16</v>
      </c>
      <c r="B83" s="962"/>
      <c r="C83" s="963"/>
      <c r="D83" s="963"/>
      <c r="E83" s="963"/>
      <c r="F83" s="963"/>
      <c r="G83" s="963"/>
      <c r="H83" s="963"/>
      <c r="I83" s="963"/>
      <c r="J83" s="963"/>
      <c r="K83" s="963"/>
      <c r="L83" s="963"/>
      <c r="M83" s="963"/>
      <c r="N83" s="963"/>
      <c r="O83" s="963"/>
      <c r="P83" s="964"/>
      <c r="Q83" s="965"/>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6"/>
      <c r="BA83" s="966"/>
      <c r="BB83" s="966"/>
      <c r="BC83" s="966"/>
      <c r="BD83" s="967"/>
      <c r="BE83" s="270"/>
      <c r="BF83" s="270"/>
      <c r="BG83" s="270"/>
      <c r="BH83" s="270"/>
      <c r="BI83" s="270"/>
      <c r="BJ83" s="270"/>
      <c r="BK83" s="270"/>
      <c r="BL83" s="270"/>
      <c r="BM83" s="270"/>
      <c r="BN83" s="270"/>
      <c r="BO83" s="270"/>
      <c r="BP83" s="270"/>
      <c r="BQ83" s="267">
        <v>77</v>
      </c>
      <c r="BR83" s="272"/>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51"/>
    </row>
    <row r="84" spans="1:131" s="252" customFormat="1" ht="26.25" customHeight="1" x14ac:dyDescent="0.2">
      <c r="A84" s="266">
        <v>17</v>
      </c>
      <c r="B84" s="962"/>
      <c r="C84" s="963"/>
      <c r="D84" s="963"/>
      <c r="E84" s="963"/>
      <c r="F84" s="963"/>
      <c r="G84" s="963"/>
      <c r="H84" s="963"/>
      <c r="I84" s="963"/>
      <c r="J84" s="963"/>
      <c r="K84" s="963"/>
      <c r="L84" s="963"/>
      <c r="M84" s="963"/>
      <c r="N84" s="963"/>
      <c r="O84" s="963"/>
      <c r="P84" s="964"/>
      <c r="Q84" s="965"/>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6"/>
      <c r="BA84" s="966"/>
      <c r="BB84" s="966"/>
      <c r="BC84" s="966"/>
      <c r="BD84" s="967"/>
      <c r="BE84" s="270"/>
      <c r="BF84" s="270"/>
      <c r="BG84" s="270"/>
      <c r="BH84" s="270"/>
      <c r="BI84" s="270"/>
      <c r="BJ84" s="270"/>
      <c r="BK84" s="270"/>
      <c r="BL84" s="270"/>
      <c r="BM84" s="270"/>
      <c r="BN84" s="270"/>
      <c r="BO84" s="270"/>
      <c r="BP84" s="270"/>
      <c r="BQ84" s="267">
        <v>78</v>
      </c>
      <c r="BR84" s="272"/>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51"/>
    </row>
    <row r="85" spans="1:131" s="252" customFormat="1" ht="26.25" customHeight="1" x14ac:dyDescent="0.2">
      <c r="A85" s="266">
        <v>18</v>
      </c>
      <c r="B85" s="962"/>
      <c r="C85" s="963"/>
      <c r="D85" s="963"/>
      <c r="E85" s="963"/>
      <c r="F85" s="963"/>
      <c r="G85" s="963"/>
      <c r="H85" s="963"/>
      <c r="I85" s="963"/>
      <c r="J85" s="963"/>
      <c r="K85" s="963"/>
      <c r="L85" s="963"/>
      <c r="M85" s="963"/>
      <c r="N85" s="963"/>
      <c r="O85" s="963"/>
      <c r="P85" s="964"/>
      <c r="Q85" s="965"/>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6"/>
      <c r="BA85" s="966"/>
      <c r="BB85" s="966"/>
      <c r="BC85" s="966"/>
      <c r="BD85" s="967"/>
      <c r="BE85" s="270"/>
      <c r="BF85" s="270"/>
      <c r="BG85" s="270"/>
      <c r="BH85" s="270"/>
      <c r="BI85" s="270"/>
      <c r="BJ85" s="270"/>
      <c r="BK85" s="270"/>
      <c r="BL85" s="270"/>
      <c r="BM85" s="270"/>
      <c r="BN85" s="270"/>
      <c r="BO85" s="270"/>
      <c r="BP85" s="270"/>
      <c r="BQ85" s="267">
        <v>79</v>
      </c>
      <c r="BR85" s="272"/>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51"/>
    </row>
    <row r="86" spans="1:131" s="252" customFormat="1" ht="26.25" customHeight="1" x14ac:dyDescent="0.2">
      <c r="A86" s="266">
        <v>19</v>
      </c>
      <c r="B86" s="962"/>
      <c r="C86" s="963"/>
      <c r="D86" s="963"/>
      <c r="E86" s="963"/>
      <c r="F86" s="963"/>
      <c r="G86" s="963"/>
      <c r="H86" s="963"/>
      <c r="I86" s="963"/>
      <c r="J86" s="963"/>
      <c r="K86" s="963"/>
      <c r="L86" s="963"/>
      <c r="M86" s="963"/>
      <c r="N86" s="963"/>
      <c r="O86" s="963"/>
      <c r="P86" s="964"/>
      <c r="Q86" s="965"/>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6"/>
      <c r="BA86" s="966"/>
      <c r="BB86" s="966"/>
      <c r="BC86" s="966"/>
      <c r="BD86" s="967"/>
      <c r="BE86" s="270"/>
      <c r="BF86" s="270"/>
      <c r="BG86" s="270"/>
      <c r="BH86" s="270"/>
      <c r="BI86" s="270"/>
      <c r="BJ86" s="270"/>
      <c r="BK86" s="270"/>
      <c r="BL86" s="270"/>
      <c r="BM86" s="270"/>
      <c r="BN86" s="270"/>
      <c r="BO86" s="270"/>
      <c r="BP86" s="270"/>
      <c r="BQ86" s="267">
        <v>80</v>
      </c>
      <c r="BR86" s="272"/>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51"/>
    </row>
    <row r="87" spans="1:131" s="252" customFormat="1" ht="26.25" customHeight="1" x14ac:dyDescent="0.2">
      <c r="A87" s="274">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70"/>
      <c r="BF87" s="270"/>
      <c r="BG87" s="270"/>
      <c r="BH87" s="270"/>
      <c r="BI87" s="270"/>
      <c r="BJ87" s="270"/>
      <c r="BK87" s="270"/>
      <c r="BL87" s="270"/>
      <c r="BM87" s="270"/>
      <c r="BN87" s="270"/>
      <c r="BO87" s="270"/>
      <c r="BP87" s="270"/>
      <c r="BQ87" s="267">
        <v>81</v>
      </c>
      <c r="BR87" s="272"/>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51"/>
    </row>
    <row r="88" spans="1:131" s="252" customFormat="1" ht="26.25" customHeight="1" thickBot="1" x14ac:dyDescent="0.25">
      <c r="A88" s="269" t="s">
        <v>391</v>
      </c>
      <c r="B88" s="879" t="s">
        <v>423</v>
      </c>
      <c r="C88" s="880"/>
      <c r="D88" s="880"/>
      <c r="E88" s="880"/>
      <c r="F88" s="880"/>
      <c r="G88" s="880"/>
      <c r="H88" s="880"/>
      <c r="I88" s="880"/>
      <c r="J88" s="880"/>
      <c r="K88" s="880"/>
      <c r="L88" s="880"/>
      <c r="M88" s="880"/>
      <c r="N88" s="880"/>
      <c r="O88" s="880"/>
      <c r="P88" s="881"/>
      <c r="Q88" s="927"/>
      <c r="R88" s="928"/>
      <c r="S88" s="928"/>
      <c r="T88" s="928"/>
      <c r="U88" s="928"/>
      <c r="V88" s="928"/>
      <c r="W88" s="928"/>
      <c r="X88" s="928"/>
      <c r="Y88" s="928"/>
      <c r="Z88" s="928"/>
      <c r="AA88" s="928"/>
      <c r="AB88" s="928"/>
      <c r="AC88" s="928"/>
      <c r="AD88" s="928"/>
      <c r="AE88" s="928"/>
      <c r="AF88" s="931">
        <v>21047</v>
      </c>
      <c r="AG88" s="931"/>
      <c r="AH88" s="931"/>
      <c r="AI88" s="931"/>
      <c r="AJ88" s="931"/>
      <c r="AK88" s="928"/>
      <c r="AL88" s="928"/>
      <c r="AM88" s="928"/>
      <c r="AN88" s="928"/>
      <c r="AO88" s="928"/>
      <c r="AP88" s="931">
        <v>41713</v>
      </c>
      <c r="AQ88" s="931"/>
      <c r="AR88" s="931"/>
      <c r="AS88" s="931"/>
      <c r="AT88" s="931"/>
      <c r="AU88" s="931">
        <v>10063</v>
      </c>
      <c r="AV88" s="931"/>
      <c r="AW88" s="931"/>
      <c r="AX88" s="931"/>
      <c r="AY88" s="931"/>
      <c r="AZ88" s="936"/>
      <c r="BA88" s="936"/>
      <c r="BB88" s="936"/>
      <c r="BC88" s="936"/>
      <c r="BD88" s="937"/>
      <c r="BE88" s="270"/>
      <c r="BF88" s="270"/>
      <c r="BG88" s="270"/>
      <c r="BH88" s="270"/>
      <c r="BI88" s="270"/>
      <c r="BJ88" s="270"/>
      <c r="BK88" s="270"/>
      <c r="BL88" s="270"/>
      <c r="BM88" s="270"/>
      <c r="BN88" s="270"/>
      <c r="BO88" s="270"/>
      <c r="BP88" s="270"/>
      <c r="BQ88" s="267">
        <v>82</v>
      </c>
      <c r="BR88" s="272"/>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51"/>
    </row>
    <row r="89" spans="1:131" s="252" customFormat="1" ht="26.25" hidden="1" customHeight="1" x14ac:dyDescent="0.2">
      <c r="A89" s="275"/>
      <c r="B89" s="276"/>
      <c r="C89" s="276"/>
      <c r="D89" s="276"/>
      <c r="E89" s="276"/>
      <c r="F89" s="276"/>
      <c r="G89" s="276"/>
      <c r="H89" s="276"/>
      <c r="I89" s="276"/>
      <c r="J89" s="276"/>
      <c r="K89" s="276"/>
      <c r="L89" s="276"/>
      <c r="M89" s="276"/>
      <c r="N89" s="276"/>
      <c r="O89" s="276"/>
      <c r="P89" s="276"/>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8"/>
      <c r="BA89" s="278"/>
      <c r="BB89" s="278"/>
      <c r="BC89" s="278"/>
      <c r="BD89" s="278"/>
      <c r="BE89" s="270"/>
      <c r="BF89" s="270"/>
      <c r="BG89" s="270"/>
      <c r="BH89" s="270"/>
      <c r="BI89" s="270"/>
      <c r="BJ89" s="270"/>
      <c r="BK89" s="270"/>
      <c r="BL89" s="270"/>
      <c r="BM89" s="270"/>
      <c r="BN89" s="270"/>
      <c r="BO89" s="270"/>
      <c r="BP89" s="270"/>
      <c r="BQ89" s="267">
        <v>83</v>
      </c>
      <c r="BR89" s="272"/>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51"/>
    </row>
    <row r="90" spans="1:131" s="252" customFormat="1" ht="26.25" hidden="1" customHeight="1" x14ac:dyDescent="0.2">
      <c r="A90" s="275"/>
      <c r="B90" s="276"/>
      <c r="C90" s="276"/>
      <c r="D90" s="276"/>
      <c r="E90" s="276"/>
      <c r="F90" s="276"/>
      <c r="G90" s="276"/>
      <c r="H90" s="276"/>
      <c r="I90" s="276"/>
      <c r="J90" s="276"/>
      <c r="K90" s="276"/>
      <c r="L90" s="276"/>
      <c r="M90" s="276"/>
      <c r="N90" s="276"/>
      <c r="O90" s="276"/>
      <c r="P90" s="276"/>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8"/>
      <c r="BA90" s="278"/>
      <c r="BB90" s="278"/>
      <c r="BC90" s="278"/>
      <c r="BD90" s="278"/>
      <c r="BE90" s="270"/>
      <c r="BF90" s="270"/>
      <c r="BG90" s="270"/>
      <c r="BH90" s="270"/>
      <c r="BI90" s="270"/>
      <c r="BJ90" s="270"/>
      <c r="BK90" s="270"/>
      <c r="BL90" s="270"/>
      <c r="BM90" s="270"/>
      <c r="BN90" s="270"/>
      <c r="BO90" s="270"/>
      <c r="BP90" s="270"/>
      <c r="BQ90" s="267">
        <v>84</v>
      </c>
      <c r="BR90" s="272"/>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51"/>
    </row>
    <row r="91" spans="1:131" s="252" customFormat="1" ht="26.25" hidden="1" customHeight="1" x14ac:dyDescent="0.2">
      <c r="A91" s="275"/>
      <c r="B91" s="276"/>
      <c r="C91" s="276"/>
      <c r="D91" s="276"/>
      <c r="E91" s="276"/>
      <c r="F91" s="276"/>
      <c r="G91" s="276"/>
      <c r="H91" s="276"/>
      <c r="I91" s="276"/>
      <c r="J91" s="276"/>
      <c r="K91" s="276"/>
      <c r="L91" s="276"/>
      <c r="M91" s="276"/>
      <c r="N91" s="276"/>
      <c r="O91" s="276"/>
      <c r="P91" s="276"/>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8"/>
      <c r="BA91" s="278"/>
      <c r="BB91" s="278"/>
      <c r="BC91" s="278"/>
      <c r="BD91" s="278"/>
      <c r="BE91" s="270"/>
      <c r="BF91" s="270"/>
      <c r="BG91" s="270"/>
      <c r="BH91" s="270"/>
      <c r="BI91" s="270"/>
      <c r="BJ91" s="270"/>
      <c r="BK91" s="270"/>
      <c r="BL91" s="270"/>
      <c r="BM91" s="270"/>
      <c r="BN91" s="270"/>
      <c r="BO91" s="270"/>
      <c r="BP91" s="270"/>
      <c r="BQ91" s="267">
        <v>85</v>
      </c>
      <c r="BR91" s="272"/>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51"/>
    </row>
    <row r="92" spans="1:131" s="252" customFormat="1" ht="26.25" hidden="1" customHeight="1" x14ac:dyDescent="0.2">
      <c r="A92" s="275"/>
      <c r="B92" s="276"/>
      <c r="C92" s="276"/>
      <c r="D92" s="276"/>
      <c r="E92" s="276"/>
      <c r="F92" s="276"/>
      <c r="G92" s="276"/>
      <c r="H92" s="276"/>
      <c r="I92" s="276"/>
      <c r="J92" s="276"/>
      <c r="K92" s="276"/>
      <c r="L92" s="276"/>
      <c r="M92" s="276"/>
      <c r="N92" s="276"/>
      <c r="O92" s="276"/>
      <c r="P92" s="276"/>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8"/>
      <c r="BA92" s="278"/>
      <c r="BB92" s="278"/>
      <c r="BC92" s="278"/>
      <c r="BD92" s="278"/>
      <c r="BE92" s="270"/>
      <c r="BF92" s="270"/>
      <c r="BG92" s="270"/>
      <c r="BH92" s="270"/>
      <c r="BI92" s="270"/>
      <c r="BJ92" s="270"/>
      <c r="BK92" s="270"/>
      <c r="BL92" s="270"/>
      <c r="BM92" s="270"/>
      <c r="BN92" s="270"/>
      <c r="BO92" s="270"/>
      <c r="BP92" s="270"/>
      <c r="BQ92" s="267">
        <v>86</v>
      </c>
      <c r="BR92" s="272"/>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51"/>
    </row>
    <row r="93" spans="1:131" s="252" customFormat="1" ht="26.25" hidden="1" customHeight="1" x14ac:dyDescent="0.2">
      <c r="A93" s="275"/>
      <c r="B93" s="276"/>
      <c r="C93" s="276"/>
      <c r="D93" s="276"/>
      <c r="E93" s="276"/>
      <c r="F93" s="276"/>
      <c r="G93" s="276"/>
      <c r="H93" s="276"/>
      <c r="I93" s="276"/>
      <c r="J93" s="276"/>
      <c r="K93" s="276"/>
      <c r="L93" s="276"/>
      <c r="M93" s="276"/>
      <c r="N93" s="276"/>
      <c r="O93" s="276"/>
      <c r="P93" s="276"/>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8"/>
      <c r="BA93" s="278"/>
      <c r="BB93" s="278"/>
      <c r="BC93" s="278"/>
      <c r="BD93" s="278"/>
      <c r="BE93" s="270"/>
      <c r="BF93" s="270"/>
      <c r="BG93" s="270"/>
      <c r="BH93" s="270"/>
      <c r="BI93" s="270"/>
      <c r="BJ93" s="270"/>
      <c r="BK93" s="270"/>
      <c r="BL93" s="270"/>
      <c r="BM93" s="270"/>
      <c r="BN93" s="270"/>
      <c r="BO93" s="270"/>
      <c r="BP93" s="270"/>
      <c r="BQ93" s="267">
        <v>87</v>
      </c>
      <c r="BR93" s="272"/>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51"/>
    </row>
    <row r="94" spans="1:131" s="252" customFormat="1" ht="26.25" hidden="1" customHeight="1" x14ac:dyDescent="0.2">
      <c r="A94" s="275"/>
      <c r="B94" s="276"/>
      <c r="C94" s="276"/>
      <c r="D94" s="276"/>
      <c r="E94" s="276"/>
      <c r="F94" s="276"/>
      <c r="G94" s="276"/>
      <c r="H94" s="276"/>
      <c r="I94" s="276"/>
      <c r="J94" s="276"/>
      <c r="K94" s="276"/>
      <c r="L94" s="276"/>
      <c r="M94" s="276"/>
      <c r="N94" s="276"/>
      <c r="O94" s="276"/>
      <c r="P94" s="276"/>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8"/>
      <c r="BA94" s="278"/>
      <c r="BB94" s="278"/>
      <c r="BC94" s="278"/>
      <c r="BD94" s="278"/>
      <c r="BE94" s="270"/>
      <c r="BF94" s="270"/>
      <c r="BG94" s="270"/>
      <c r="BH94" s="270"/>
      <c r="BI94" s="270"/>
      <c r="BJ94" s="270"/>
      <c r="BK94" s="270"/>
      <c r="BL94" s="270"/>
      <c r="BM94" s="270"/>
      <c r="BN94" s="270"/>
      <c r="BO94" s="270"/>
      <c r="BP94" s="270"/>
      <c r="BQ94" s="267">
        <v>88</v>
      </c>
      <c r="BR94" s="272"/>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51"/>
    </row>
    <row r="95" spans="1:131" s="252" customFormat="1" ht="26.25" hidden="1" customHeight="1" x14ac:dyDescent="0.2">
      <c r="A95" s="275"/>
      <c r="B95" s="276"/>
      <c r="C95" s="276"/>
      <c r="D95" s="276"/>
      <c r="E95" s="276"/>
      <c r="F95" s="276"/>
      <c r="G95" s="276"/>
      <c r="H95" s="276"/>
      <c r="I95" s="276"/>
      <c r="J95" s="276"/>
      <c r="K95" s="276"/>
      <c r="L95" s="276"/>
      <c r="M95" s="276"/>
      <c r="N95" s="276"/>
      <c r="O95" s="276"/>
      <c r="P95" s="276"/>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8"/>
      <c r="BA95" s="278"/>
      <c r="BB95" s="278"/>
      <c r="BC95" s="278"/>
      <c r="BD95" s="278"/>
      <c r="BE95" s="270"/>
      <c r="BF95" s="270"/>
      <c r="BG95" s="270"/>
      <c r="BH95" s="270"/>
      <c r="BI95" s="270"/>
      <c r="BJ95" s="270"/>
      <c r="BK95" s="270"/>
      <c r="BL95" s="270"/>
      <c r="BM95" s="270"/>
      <c r="BN95" s="270"/>
      <c r="BO95" s="270"/>
      <c r="BP95" s="270"/>
      <c r="BQ95" s="267">
        <v>89</v>
      </c>
      <c r="BR95" s="272"/>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51"/>
    </row>
    <row r="96" spans="1:131" s="252" customFormat="1" ht="26.25" hidden="1" customHeight="1" x14ac:dyDescent="0.2">
      <c r="A96" s="275"/>
      <c r="B96" s="276"/>
      <c r="C96" s="276"/>
      <c r="D96" s="276"/>
      <c r="E96" s="276"/>
      <c r="F96" s="276"/>
      <c r="G96" s="276"/>
      <c r="H96" s="276"/>
      <c r="I96" s="276"/>
      <c r="J96" s="276"/>
      <c r="K96" s="276"/>
      <c r="L96" s="276"/>
      <c r="M96" s="276"/>
      <c r="N96" s="276"/>
      <c r="O96" s="276"/>
      <c r="P96" s="276"/>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8"/>
      <c r="BA96" s="278"/>
      <c r="BB96" s="278"/>
      <c r="BC96" s="278"/>
      <c r="BD96" s="278"/>
      <c r="BE96" s="270"/>
      <c r="BF96" s="270"/>
      <c r="BG96" s="270"/>
      <c r="BH96" s="270"/>
      <c r="BI96" s="270"/>
      <c r="BJ96" s="270"/>
      <c r="BK96" s="270"/>
      <c r="BL96" s="270"/>
      <c r="BM96" s="270"/>
      <c r="BN96" s="270"/>
      <c r="BO96" s="270"/>
      <c r="BP96" s="270"/>
      <c r="BQ96" s="267">
        <v>90</v>
      </c>
      <c r="BR96" s="272"/>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51"/>
    </row>
    <row r="97" spans="1:131" s="252" customFormat="1" ht="26.25" hidden="1" customHeight="1" x14ac:dyDescent="0.2">
      <c r="A97" s="275"/>
      <c r="B97" s="276"/>
      <c r="C97" s="276"/>
      <c r="D97" s="276"/>
      <c r="E97" s="276"/>
      <c r="F97" s="276"/>
      <c r="G97" s="276"/>
      <c r="H97" s="276"/>
      <c r="I97" s="276"/>
      <c r="J97" s="276"/>
      <c r="K97" s="276"/>
      <c r="L97" s="276"/>
      <c r="M97" s="276"/>
      <c r="N97" s="276"/>
      <c r="O97" s="276"/>
      <c r="P97" s="276"/>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8"/>
      <c r="BA97" s="278"/>
      <c r="BB97" s="278"/>
      <c r="BC97" s="278"/>
      <c r="BD97" s="278"/>
      <c r="BE97" s="270"/>
      <c r="BF97" s="270"/>
      <c r="BG97" s="270"/>
      <c r="BH97" s="270"/>
      <c r="BI97" s="270"/>
      <c r="BJ97" s="270"/>
      <c r="BK97" s="270"/>
      <c r="BL97" s="270"/>
      <c r="BM97" s="270"/>
      <c r="BN97" s="270"/>
      <c r="BO97" s="270"/>
      <c r="BP97" s="270"/>
      <c r="BQ97" s="267">
        <v>91</v>
      </c>
      <c r="BR97" s="272"/>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51"/>
    </row>
    <row r="98" spans="1:131" s="252" customFormat="1" ht="26.25" hidden="1" customHeight="1" x14ac:dyDescent="0.2">
      <c r="A98" s="275"/>
      <c r="B98" s="276"/>
      <c r="C98" s="276"/>
      <c r="D98" s="276"/>
      <c r="E98" s="276"/>
      <c r="F98" s="276"/>
      <c r="G98" s="276"/>
      <c r="H98" s="276"/>
      <c r="I98" s="276"/>
      <c r="J98" s="276"/>
      <c r="K98" s="276"/>
      <c r="L98" s="276"/>
      <c r="M98" s="276"/>
      <c r="N98" s="276"/>
      <c r="O98" s="276"/>
      <c r="P98" s="276"/>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8"/>
      <c r="BA98" s="278"/>
      <c r="BB98" s="278"/>
      <c r="BC98" s="278"/>
      <c r="BD98" s="278"/>
      <c r="BE98" s="270"/>
      <c r="BF98" s="270"/>
      <c r="BG98" s="270"/>
      <c r="BH98" s="270"/>
      <c r="BI98" s="270"/>
      <c r="BJ98" s="270"/>
      <c r="BK98" s="270"/>
      <c r="BL98" s="270"/>
      <c r="BM98" s="270"/>
      <c r="BN98" s="270"/>
      <c r="BO98" s="270"/>
      <c r="BP98" s="270"/>
      <c r="BQ98" s="267">
        <v>92</v>
      </c>
      <c r="BR98" s="272"/>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51"/>
    </row>
    <row r="99" spans="1:131" s="252" customFormat="1" ht="26.25" hidden="1" customHeight="1" x14ac:dyDescent="0.2">
      <c r="A99" s="275"/>
      <c r="B99" s="276"/>
      <c r="C99" s="276"/>
      <c r="D99" s="276"/>
      <c r="E99" s="276"/>
      <c r="F99" s="276"/>
      <c r="G99" s="276"/>
      <c r="H99" s="276"/>
      <c r="I99" s="276"/>
      <c r="J99" s="276"/>
      <c r="K99" s="276"/>
      <c r="L99" s="276"/>
      <c r="M99" s="276"/>
      <c r="N99" s="276"/>
      <c r="O99" s="276"/>
      <c r="P99" s="276"/>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8"/>
      <c r="BA99" s="278"/>
      <c r="BB99" s="278"/>
      <c r="BC99" s="278"/>
      <c r="BD99" s="278"/>
      <c r="BE99" s="270"/>
      <c r="BF99" s="270"/>
      <c r="BG99" s="270"/>
      <c r="BH99" s="270"/>
      <c r="BI99" s="270"/>
      <c r="BJ99" s="270"/>
      <c r="BK99" s="270"/>
      <c r="BL99" s="270"/>
      <c r="BM99" s="270"/>
      <c r="BN99" s="270"/>
      <c r="BO99" s="270"/>
      <c r="BP99" s="270"/>
      <c r="BQ99" s="267">
        <v>93</v>
      </c>
      <c r="BR99" s="272"/>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51"/>
    </row>
    <row r="100" spans="1:131" s="252" customFormat="1" ht="26.25" hidden="1" customHeight="1" x14ac:dyDescent="0.2">
      <c r="A100" s="275"/>
      <c r="B100" s="276"/>
      <c r="C100" s="276"/>
      <c r="D100" s="276"/>
      <c r="E100" s="276"/>
      <c r="F100" s="276"/>
      <c r="G100" s="276"/>
      <c r="H100" s="276"/>
      <c r="I100" s="276"/>
      <c r="J100" s="276"/>
      <c r="K100" s="276"/>
      <c r="L100" s="276"/>
      <c r="M100" s="276"/>
      <c r="N100" s="276"/>
      <c r="O100" s="276"/>
      <c r="P100" s="276"/>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77"/>
      <c r="AZ100" s="278"/>
      <c r="BA100" s="278"/>
      <c r="BB100" s="278"/>
      <c r="BC100" s="278"/>
      <c r="BD100" s="278"/>
      <c r="BE100" s="270"/>
      <c r="BF100" s="270"/>
      <c r="BG100" s="270"/>
      <c r="BH100" s="270"/>
      <c r="BI100" s="270"/>
      <c r="BJ100" s="270"/>
      <c r="BK100" s="270"/>
      <c r="BL100" s="270"/>
      <c r="BM100" s="270"/>
      <c r="BN100" s="270"/>
      <c r="BO100" s="270"/>
      <c r="BP100" s="270"/>
      <c r="BQ100" s="267">
        <v>94</v>
      </c>
      <c r="BR100" s="272"/>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51"/>
    </row>
    <row r="101" spans="1:131" s="252" customFormat="1" ht="26.25" hidden="1" customHeight="1" x14ac:dyDescent="0.2">
      <c r="A101" s="275"/>
      <c r="B101" s="276"/>
      <c r="C101" s="276"/>
      <c r="D101" s="276"/>
      <c r="E101" s="276"/>
      <c r="F101" s="276"/>
      <c r="G101" s="276"/>
      <c r="H101" s="276"/>
      <c r="I101" s="276"/>
      <c r="J101" s="276"/>
      <c r="K101" s="276"/>
      <c r="L101" s="276"/>
      <c r="M101" s="276"/>
      <c r="N101" s="276"/>
      <c r="O101" s="276"/>
      <c r="P101" s="276"/>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8"/>
      <c r="BA101" s="278"/>
      <c r="BB101" s="278"/>
      <c r="BC101" s="278"/>
      <c r="BD101" s="278"/>
      <c r="BE101" s="270"/>
      <c r="BF101" s="270"/>
      <c r="BG101" s="270"/>
      <c r="BH101" s="270"/>
      <c r="BI101" s="270"/>
      <c r="BJ101" s="270"/>
      <c r="BK101" s="270"/>
      <c r="BL101" s="270"/>
      <c r="BM101" s="270"/>
      <c r="BN101" s="270"/>
      <c r="BO101" s="270"/>
      <c r="BP101" s="270"/>
      <c r="BQ101" s="267">
        <v>95</v>
      </c>
      <c r="BR101" s="272"/>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51"/>
    </row>
    <row r="102" spans="1:131" s="252" customFormat="1" ht="26.25" customHeight="1" thickBot="1" x14ac:dyDescent="0.25">
      <c r="A102" s="275"/>
      <c r="B102" s="276"/>
      <c r="C102" s="276"/>
      <c r="D102" s="276"/>
      <c r="E102" s="276"/>
      <c r="F102" s="276"/>
      <c r="G102" s="276"/>
      <c r="H102" s="276"/>
      <c r="I102" s="276"/>
      <c r="J102" s="276"/>
      <c r="K102" s="276"/>
      <c r="L102" s="276"/>
      <c r="M102" s="276"/>
      <c r="N102" s="276"/>
      <c r="O102" s="276"/>
      <c r="P102" s="276"/>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8"/>
      <c r="BA102" s="278"/>
      <c r="BB102" s="278"/>
      <c r="BC102" s="278"/>
      <c r="BD102" s="278"/>
      <c r="BE102" s="270"/>
      <c r="BF102" s="270"/>
      <c r="BG102" s="270"/>
      <c r="BH102" s="270"/>
      <c r="BI102" s="270"/>
      <c r="BJ102" s="270"/>
      <c r="BK102" s="270"/>
      <c r="BL102" s="270"/>
      <c r="BM102" s="270"/>
      <c r="BN102" s="270"/>
      <c r="BO102" s="270"/>
      <c r="BP102" s="270"/>
      <c r="BQ102" s="269" t="s">
        <v>391</v>
      </c>
      <c r="BR102" s="879" t="s">
        <v>424</v>
      </c>
      <c r="BS102" s="880"/>
      <c r="BT102" s="880"/>
      <c r="BU102" s="880"/>
      <c r="BV102" s="880"/>
      <c r="BW102" s="880"/>
      <c r="BX102" s="880"/>
      <c r="BY102" s="880"/>
      <c r="BZ102" s="880"/>
      <c r="CA102" s="880"/>
      <c r="CB102" s="880"/>
      <c r="CC102" s="880"/>
      <c r="CD102" s="880"/>
      <c r="CE102" s="880"/>
      <c r="CF102" s="880"/>
      <c r="CG102" s="881"/>
      <c r="CH102" s="978"/>
      <c r="CI102" s="979"/>
      <c r="CJ102" s="979"/>
      <c r="CK102" s="979"/>
      <c r="CL102" s="980"/>
      <c r="CM102" s="978"/>
      <c r="CN102" s="979"/>
      <c r="CO102" s="979"/>
      <c r="CP102" s="979"/>
      <c r="CQ102" s="980"/>
      <c r="CR102" s="981">
        <v>315</v>
      </c>
      <c r="CS102" s="939"/>
      <c r="CT102" s="939"/>
      <c r="CU102" s="939"/>
      <c r="CV102" s="982"/>
      <c r="CW102" s="981">
        <v>224</v>
      </c>
      <c r="CX102" s="939"/>
      <c r="CY102" s="939"/>
      <c r="CZ102" s="939"/>
      <c r="DA102" s="982"/>
      <c r="DB102" s="981" t="s">
        <v>598</v>
      </c>
      <c r="DC102" s="939"/>
      <c r="DD102" s="939"/>
      <c r="DE102" s="939"/>
      <c r="DF102" s="982"/>
      <c r="DG102" s="981">
        <v>6547</v>
      </c>
      <c r="DH102" s="939"/>
      <c r="DI102" s="939"/>
      <c r="DJ102" s="939"/>
      <c r="DK102" s="982"/>
      <c r="DL102" s="981" t="s">
        <v>620</v>
      </c>
      <c r="DM102" s="939"/>
      <c r="DN102" s="939"/>
      <c r="DO102" s="939"/>
      <c r="DP102" s="982"/>
      <c r="DQ102" s="981" t="s">
        <v>621</v>
      </c>
      <c r="DR102" s="939"/>
      <c r="DS102" s="939"/>
      <c r="DT102" s="939"/>
      <c r="DU102" s="982"/>
      <c r="DV102" s="1005"/>
      <c r="DW102" s="1006"/>
      <c r="DX102" s="1006"/>
      <c r="DY102" s="1006"/>
      <c r="DZ102" s="1007"/>
      <c r="EA102" s="251"/>
    </row>
    <row r="103" spans="1:131" s="252" customFormat="1" ht="26.25" customHeight="1" x14ac:dyDescent="0.2">
      <c r="A103" s="275"/>
      <c r="B103" s="276"/>
      <c r="C103" s="276"/>
      <c r="D103" s="276"/>
      <c r="E103" s="276"/>
      <c r="F103" s="276"/>
      <c r="G103" s="276"/>
      <c r="H103" s="276"/>
      <c r="I103" s="276"/>
      <c r="J103" s="276"/>
      <c r="K103" s="276"/>
      <c r="L103" s="276"/>
      <c r="M103" s="276"/>
      <c r="N103" s="276"/>
      <c r="O103" s="276"/>
      <c r="P103" s="276"/>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8"/>
      <c r="BA103" s="278"/>
      <c r="BB103" s="278"/>
      <c r="BC103" s="278"/>
      <c r="BD103" s="278"/>
      <c r="BE103" s="270"/>
      <c r="BF103" s="270"/>
      <c r="BG103" s="270"/>
      <c r="BH103" s="270"/>
      <c r="BI103" s="270"/>
      <c r="BJ103" s="270"/>
      <c r="BK103" s="270"/>
      <c r="BL103" s="270"/>
      <c r="BM103" s="270"/>
      <c r="BN103" s="270"/>
      <c r="BO103" s="270"/>
      <c r="BP103" s="270"/>
      <c r="BQ103" s="1008" t="s">
        <v>425</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51"/>
    </row>
    <row r="104" spans="1:131" s="252" customFormat="1" ht="26.25" customHeight="1" x14ac:dyDescent="0.2">
      <c r="A104" s="275"/>
      <c r="B104" s="276"/>
      <c r="C104" s="276"/>
      <c r="D104" s="276"/>
      <c r="E104" s="276"/>
      <c r="F104" s="276"/>
      <c r="G104" s="276"/>
      <c r="H104" s="276"/>
      <c r="I104" s="276"/>
      <c r="J104" s="276"/>
      <c r="K104" s="276"/>
      <c r="L104" s="276"/>
      <c r="M104" s="276"/>
      <c r="N104" s="276"/>
      <c r="O104" s="276"/>
      <c r="P104" s="276"/>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8"/>
      <c r="BA104" s="278"/>
      <c r="BB104" s="278"/>
      <c r="BC104" s="278"/>
      <c r="BD104" s="278"/>
      <c r="BE104" s="270"/>
      <c r="BF104" s="270"/>
      <c r="BG104" s="270"/>
      <c r="BH104" s="270"/>
      <c r="BI104" s="270"/>
      <c r="BJ104" s="270"/>
      <c r="BK104" s="270"/>
      <c r="BL104" s="270"/>
      <c r="BM104" s="270"/>
      <c r="BN104" s="270"/>
      <c r="BO104" s="270"/>
      <c r="BP104" s="270"/>
      <c r="BQ104" s="1009" t="s">
        <v>426</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51"/>
    </row>
    <row r="105" spans="1:131" s="252" customFormat="1" ht="11.25" customHeight="1" x14ac:dyDescent="0.2">
      <c r="A105" s="27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3"/>
      <c r="BR105" s="273"/>
      <c r="BS105" s="273"/>
      <c r="BT105" s="273"/>
      <c r="BU105" s="273"/>
      <c r="BV105" s="273"/>
      <c r="BW105" s="273"/>
      <c r="BX105" s="273"/>
      <c r="BY105" s="273"/>
      <c r="BZ105" s="273"/>
      <c r="CA105" s="273"/>
      <c r="CB105" s="273"/>
      <c r="CC105" s="273"/>
      <c r="CD105" s="273"/>
      <c r="CE105" s="273"/>
      <c r="CF105" s="273"/>
      <c r="CG105" s="273"/>
      <c r="CH105" s="273"/>
      <c r="CI105" s="273"/>
      <c r="CJ105" s="273"/>
      <c r="CK105" s="273"/>
      <c r="CL105" s="273"/>
      <c r="CM105" s="273"/>
      <c r="CN105" s="273"/>
      <c r="CO105" s="273"/>
      <c r="CP105" s="273"/>
      <c r="CQ105" s="273"/>
      <c r="CR105" s="273"/>
      <c r="CS105" s="273"/>
      <c r="CT105" s="273"/>
      <c r="CU105" s="273"/>
      <c r="CV105" s="273"/>
      <c r="CW105" s="273"/>
      <c r="CX105" s="273"/>
      <c r="CY105" s="273"/>
      <c r="CZ105" s="273"/>
      <c r="DA105" s="273"/>
      <c r="DB105" s="273"/>
      <c r="DC105" s="273"/>
      <c r="DD105" s="273"/>
      <c r="DE105" s="273"/>
      <c r="DF105" s="273"/>
      <c r="DG105" s="273"/>
      <c r="DH105" s="273"/>
      <c r="DI105" s="273"/>
      <c r="DJ105" s="273"/>
      <c r="DK105" s="273"/>
      <c r="DL105" s="273"/>
      <c r="DM105" s="273"/>
      <c r="DN105" s="273"/>
      <c r="DO105" s="273"/>
      <c r="DP105" s="273"/>
      <c r="DQ105" s="273"/>
      <c r="DR105" s="273"/>
      <c r="DS105" s="273"/>
      <c r="DT105" s="273"/>
      <c r="DU105" s="273"/>
      <c r="DV105" s="273"/>
      <c r="DW105" s="273"/>
      <c r="DX105" s="273"/>
      <c r="DY105" s="273"/>
      <c r="DZ105" s="273"/>
      <c r="EA105" s="251"/>
    </row>
    <row r="106" spans="1:131" s="252" customFormat="1" ht="11.25" customHeight="1" x14ac:dyDescent="0.2">
      <c r="A106" s="279"/>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279"/>
      <c r="BP106" s="279"/>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c r="CL106" s="273"/>
      <c r="CM106" s="273"/>
      <c r="CN106" s="273"/>
      <c r="CO106" s="273"/>
      <c r="CP106" s="273"/>
      <c r="CQ106" s="273"/>
      <c r="CR106" s="273"/>
      <c r="CS106" s="273"/>
      <c r="CT106" s="273"/>
      <c r="CU106" s="273"/>
      <c r="CV106" s="273"/>
      <c r="CW106" s="273"/>
      <c r="CX106" s="273"/>
      <c r="CY106" s="273"/>
      <c r="CZ106" s="273"/>
      <c r="DA106" s="273"/>
      <c r="DB106" s="273"/>
      <c r="DC106" s="273"/>
      <c r="DD106" s="273"/>
      <c r="DE106" s="273"/>
      <c r="DF106" s="273"/>
      <c r="DG106" s="273"/>
      <c r="DH106" s="273"/>
      <c r="DI106" s="273"/>
      <c r="DJ106" s="273"/>
      <c r="DK106" s="273"/>
      <c r="DL106" s="273"/>
      <c r="DM106" s="273"/>
      <c r="DN106" s="273"/>
      <c r="DO106" s="273"/>
      <c r="DP106" s="273"/>
      <c r="DQ106" s="273"/>
      <c r="DR106" s="273"/>
      <c r="DS106" s="273"/>
      <c r="DT106" s="273"/>
      <c r="DU106" s="273"/>
      <c r="DV106" s="273"/>
      <c r="DW106" s="273"/>
      <c r="DX106" s="273"/>
      <c r="DY106" s="273"/>
      <c r="DZ106" s="273"/>
      <c r="EA106" s="251"/>
    </row>
    <row r="107" spans="1:131" s="251" customFormat="1" ht="26.25" customHeight="1" thickBot="1" x14ac:dyDescent="0.25">
      <c r="A107" s="280" t="s">
        <v>427</v>
      </c>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0" t="s">
        <v>428</v>
      </c>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81"/>
      <c r="CG107" s="281"/>
      <c r="CH107" s="281"/>
      <c r="CI107" s="281"/>
      <c r="CJ107" s="281"/>
      <c r="CK107" s="281"/>
      <c r="CL107" s="281"/>
      <c r="CM107" s="281"/>
      <c r="CN107" s="281"/>
      <c r="CO107" s="281"/>
      <c r="CP107" s="281"/>
      <c r="CQ107" s="281"/>
      <c r="CR107" s="281"/>
      <c r="CS107" s="281"/>
      <c r="CT107" s="281"/>
      <c r="CU107" s="281"/>
      <c r="CV107" s="281"/>
      <c r="CW107" s="281"/>
      <c r="CX107" s="281"/>
      <c r="CY107" s="281"/>
      <c r="CZ107" s="281"/>
      <c r="DA107" s="281"/>
      <c r="DB107" s="281"/>
      <c r="DC107" s="281"/>
      <c r="DD107" s="281"/>
      <c r="DE107" s="281"/>
      <c r="DF107" s="281"/>
      <c r="DG107" s="281"/>
      <c r="DH107" s="281"/>
      <c r="DI107" s="281"/>
      <c r="DJ107" s="281"/>
      <c r="DK107" s="281"/>
      <c r="DL107" s="281"/>
      <c r="DM107" s="281"/>
      <c r="DN107" s="281"/>
      <c r="DO107" s="281"/>
      <c r="DP107" s="281"/>
      <c r="DQ107" s="281"/>
      <c r="DR107" s="281"/>
      <c r="DS107" s="281"/>
      <c r="DT107" s="281"/>
      <c r="DU107" s="281"/>
      <c r="DV107" s="281"/>
      <c r="DW107" s="281"/>
      <c r="DX107" s="281"/>
      <c r="DY107" s="281"/>
      <c r="DZ107" s="281"/>
    </row>
    <row r="108" spans="1:131" s="251" customFormat="1" ht="26.25" customHeight="1" x14ac:dyDescent="0.2">
      <c r="A108" s="1010" t="s">
        <v>429</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430</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51" customFormat="1" ht="26.25" customHeight="1" x14ac:dyDescent="0.2">
      <c r="A109" s="1003" t="s">
        <v>431</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432</v>
      </c>
      <c r="AB109" s="984"/>
      <c r="AC109" s="984"/>
      <c r="AD109" s="984"/>
      <c r="AE109" s="985"/>
      <c r="AF109" s="983" t="s">
        <v>433</v>
      </c>
      <c r="AG109" s="984"/>
      <c r="AH109" s="984"/>
      <c r="AI109" s="984"/>
      <c r="AJ109" s="985"/>
      <c r="AK109" s="983" t="s">
        <v>304</v>
      </c>
      <c r="AL109" s="984"/>
      <c r="AM109" s="984"/>
      <c r="AN109" s="984"/>
      <c r="AO109" s="985"/>
      <c r="AP109" s="983" t="s">
        <v>434</v>
      </c>
      <c r="AQ109" s="984"/>
      <c r="AR109" s="984"/>
      <c r="AS109" s="984"/>
      <c r="AT109" s="986"/>
      <c r="AU109" s="1003" t="s">
        <v>431</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432</v>
      </c>
      <c r="BR109" s="984"/>
      <c r="BS109" s="984"/>
      <c r="BT109" s="984"/>
      <c r="BU109" s="985"/>
      <c r="BV109" s="983" t="s">
        <v>433</v>
      </c>
      <c r="BW109" s="984"/>
      <c r="BX109" s="984"/>
      <c r="BY109" s="984"/>
      <c r="BZ109" s="985"/>
      <c r="CA109" s="983" t="s">
        <v>304</v>
      </c>
      <c r="CB109" s="984"/>
      <c r="CC109" s="984"/>
      <c r="CD109" s="984"/>
      <c r="CE109" s="985"/>
      <c r="CF109" s="1004" t="s">
        <v>434</v>
      </c>
      <c r="CG109" s="1004"/>
      <c r="CH109" s="1004"/>
      <c r="CI109" s="1004"/>
      <c r="CJ109" s="1004"/>
      <c r="CK109" s="983" t="s">
        <v>435</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432</v>
      </c>
      <c r="DH109" s="984"/>
      <c r="DI109" s="984"/>
      <c r="DJ109" s="984"/>
      <c r="DK109" s="985"/>
      <c r="DL109" s="983" t="s">
        <v>433</v>
      </c>
      <c r="DM109" s="984"/>
      <c r="DN109" s="984"/>
      <c r="DO109" s="984"/>
      <c r="DP109" s="985"/>
      <c r="DQ109" s="983" t="s">
        <v>304</v>
      </c>
      <c r="DR109" s="984"/>
      <c r="DS109" s="984"/>
      <c r="DT109" s="984"/>
      <c r="DU109" s="985"/>
      <c r="DV109" s="983" t="s">
        <v>434</v>
      </c>
      <c r="DW109" s="984"/>
      <c r="DX109" s="984"/>
      <c r="DY109" s="984"/>
      <c r="DZ109" s="986"/>
    </row>
    <row r="110" spans="1:131" s="251" customFormat="1" ht="26.25" customHeight="1" x14ac:dyDescent="0.2">
      <c r="A110" s="987" t="s">
        <v>436</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7409829</v>
      </c>
      <c r="AB110" s="991"/>
      <c r="AC110" s="991"/>
      <c r="AD110" s="991"/>
      <c r="AE110" s="992"/>
      <c r="AF110" s="993">
        <v>7359721</v>
      </c>
      <c r="AG110" s="991"/>
      <c r="AH110" s="991"/>
      <c r="AI110" s="991"/>
      <c r="AJ110" s="992"/>
      <c r="AK110" s="993">
        <v>7425108</v>
      </c>
      <c r="AL110" s="991"/>
      <c r="AM110" s="991"/>
      <c r="AN110" s="991"/>
      <c r="AO110" s="992"/>
      <c r="AP110" s="994">
        <v>18.899999999999999</v>
      </c>
      <c r="AQ110" s="995"/>
      <c r="AR110" s="995"/>
      <c r="AS110" s="995"/>
      <c r="AT110" s="996"/>
      <c r="AU110" s="997" t="s">
        <v>71</v>
      </c>
      <c r="AV110" s="998"/>
      <c r="AW110" s="998"/>
      <c r="AX110" s="998"/>
      <c r="AY110" s="998"/>
      <c r="AZ110" s="1039" t="s">
        <v>437</v>
      </c>
      <c r="BA110" s="988"/>
      <c r="BB110" s="988"/>
      <c r="BC110" s="988"/>
      <c r="BD110" s="988"/>
      <c r="BE110" s="988"/>
      <c r="BF110" s="988"/>
      <c r="BG110" s="988"/>
      <c r="BH110" s="988"/>
      <c r="BI110" s="988"/>
      <c r="BJ110" s="988"/>
      <c r="BK110" s="988"/>
      <c r="BL110" s="988"/>
      <c r="BM110" s="988"/>
      <c r="BN110" s="988"/>
      <c r="BO110" s="988"/>
      <c r="BP110" s="989"/>
      <c r="BQ110" s="1025">
        <v>65140284</v>
      </c>
      <c r="BR110" s="1026"/>
      <c r="BS110" s="1026"/>
      <c r="BT110" s="1026"/>
      <c r="BU110" s="1026"/>
      <c r="BV110" s="1026">
        <v>60832992</v>
      </c>
      <c r="BW110" s="1026"/>
      <c r="BX110" s="1026"/>
      <c r="BY110" s="1026"/>
      <c r="BZ110" s="1026"/>
      <c r="CA110" s="1026">
        <v>60687744</v>
      </c>
      <c r="CB110" s="1026"/>
      <c r="CC110" s="1026"/>
      <c r="CD110" s="1026"/>
      <c r="CE110" s="1026"/>
      <c r="CF110" s="1040">
        <v>154.5</v>
      </c>
      <c r="CG110" s="1041"/>
      <c r="CH110" s="1041"/>
      <c r="CI110" s="1041"/>
      <c r="CJ110" s="1041"/>
      <c r="CK110" s="1042" t="s">
        <v>438</v>
      </c>
      <c r="CL110" s="1043"/>
      <c r="CM110" s="1022" t="s">
        <v>439</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440</v>
      </c>
      <c r="DH110" s="1026"/>
      <c r="DI110" s="1026"/>
      <c r="DJ110" s="1026"/>
      <c r="DK110" s="1026"/>
      <c r="DL110" s="1026" t="s">
        <v>440</v>
      </c>
      <c r="DM110" s="1026"/>
      <c r="DN110" s="1026"/>
      <c r="DO110" s="1026"/>
      <c r="DP110" s="1026"/>
      <c r="DQ110" s="1026" t="s">
        <v>440</v>
      </c>
      <c r="DR110" s="1026"/>
      <c r="DS110" s="1026"/>
      <c r="DT110" s="1026"/>
      <c r="DU110" s="1026"/>
      <c r="DV110" s="1027" t="s">
        <v>440</v>
      </c>
      <c r="DW110" s="1027"/>
      <c r="DX110" s="1027"/>
      <c r="DY110" s="1027"/>
      <c r="DZ110" s="1028"/>
    </row>
    <row r="111" spans="1:131" s="251" customFormat="1" ht="26.25" customHeight="1" x14ac:dyDescent="0.2">
      <c r="A111" s="1029" t="s">
        <v>441</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442</v>
      </c>
      <c r="AB111" s="1033"/>
      <c r="AC111" s="1033"/>
      <c r="AD111" s="1033"/>
      <c r="AE111" s="1034"/>
      <c r="AF111" s="1035" t="s">
        <v>442</v>
      </c>
      <c r="AG111" s="1033"/>
      <c r="AH111" s="1033"/>
      <c r="AI111" s="1033"/>
      <c r="AJ111" s="1034"/>
      <c r="AK111" s="1035" t="s">
        <v>125</v>
      </c>
      <c r="AL111" s="1033"/>
      <c r="AM111" s="1033"/>
      <c r="AN111" s="1033"/>
      <c r="AO111" s="1034"/>
      <c r="AP111" s="1036" t="s">
        <v>443</v>
      </c>
      <c r="AQ111" s="1037"/>
      <c r="AR111" s="1037"/>
      <c r="AS111" s="1037"/>
      <c r="AT111" s="1038"/>
      <c r="AU111" s="999"/>
      <c r="AV111" s="1000"/>
      <c r="AW111" s="1000"/>
      <c r="AX111" s="1000"/>
      <c r="AY111" s="1000"/>
      <c r="AZ111" s="1048" t="s">
        <v>444</v>
      </c>
      <c r="BA111" s="1049"/>
      <c r="BB111" s="1049"/>
      <c r="BC111" s="1049"/>
      <c r="BD111" s="1049"/>
      <c r="BE111" s="1049"/>
      <c r="BF111" s="1049"/>
      <c r="BG111" s="1049"/>
      <c r="BH111" s="1049"/>
      <c r="BI111" s="1049"/>
      <c r="BJ111" s="1049"/>
      <c r="BK111" s="1049"/>
      <c r="BL111" s="1049"/>
      <c r="BM111" s="1049"/>
      <c r="BN111" s="1049"/>
      <c r="BO111" s="1049"/>
      <c r="BP111" s="1050"/>
      <c r="BQ111" s="1018">
        <v>489332</v>
      </c>
      <c r="BR111" s="1019"/>
      <c r="BS111" s="1019"/>
      <c r="BT111" s="1019"/>
      <c r="BU111" s="1019"/>
      <c r="BV111" s="1019">
        <v>458154</v>
      </c>
      <c r="BW111" s="1019"/>
      <c r="BX111" s="1019"/>
      <c r="BY111" s="1019"/>
      <c r="BZ111" s="1019"/>
      <c r="CA111" s="1019">
        <v>431332</v>
      </c>
      <c r="CB111" s="1019"/>
      <c r="CC111" s="1019"/>
      <c r="CD111" s="1019"/>
      <c r="CE111" s="1019"/>
      <c r="CF111" s="1013">
        <v>1.1000000000000001</v>
      </c>
      <c r="CG111" s="1014"/>
      <c r="CH111" s="1014"/>
      <c r="CI111" s="1014"/>
      <c r="CJ111" s="1014"/>
      <c r="CK111" s="1044"/>
      <c r="CL111" s="1045"/>
      <c r="CM111" s="1015" t="s">
        <v>445</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125</v>
      </c>
      <c r="DH111" s="1019"/>
      <c r="DI111" s="1019"/>
      <c r="DJ111" s="1019"/>
      <c r="DK111" s="1019"/>
      <c r="DL111" s="1019" t="s">
        <v>443</v>
      </c>
      <c r="DM111" s="1019"/>
      <c r="DN111" s="1019"/>
      <c r="DO111" s="1019"/>
      <c r="DP111" s="1019"/>
      <c r="DQ111" s="1019" t="s">
        <v>442</v>
      </c>
      <c r="DR111" s="1019"/>
      <c r="DS111" s="1019"/>
      <c r="DT111" s="1019"/>
      <c r="DU111" s="1019"/>
      <c r="DV111" s="1020" t="s">
        <v>442</v>
      </c>
      <c r="DW111" s="1020"/>
      <c r="DX111" s="1020"/>
      <c r="DY111" s="1020"/>
      <c r="DZ111" s="1021"/>
    </row>
    <row r="112" spans="1:131" s="251" customFormat="1" ht="26.25" customHeight="1" x14ac:dyDescent="0.2">
      <c r="A112" s="1051" t="s">
        <v>446</v>
      </c>
      <c r="B112" s="1052"/>
      <c r="C112" s="1049" t="s">
        <v>447</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v>66667</v>
      </c>
      <c r="AB112" s="1058"/>
      <c r="AC112" s="1058"/>
      <c r="AD112" s="1058"/>
      <c r="AE112" s="1059"/>
      <c r="AF112" s="1060">
        <v>50000</v>
      </c>
      <c r="AG112" s="1058"/>
      <c r="AH112" s="1058"/>
      <c r="AI112" s="1058"/>
      <c r="AJ112" s="1059"/>
      <c r="AK112" s="1060">
        <v>33333</v>
      </c>
      <c r="AL112" s="1058"/>
      <c r="AM112" s="1058"/>
      <c r="AN112" s="1058"/>
      <c r="AO112" s="1059"/>
      <c r="AP112" s="1061">
        <v>0.1</v>
      </c>
      <c r="AQ112" s="1062"/>
      <c r="AR112" s="1062"/>
      <c r="AS112" s="1062"/>
      <c r="AT112" s="1063"/>
      <c r="AU112" s="999"/>
      <c r="AV112" s="1000"/>
      <c r="AW112" s="1000"/>
      <c r="AX112" s="1000"/>
      <c r="AY112" s="1000"/>
      <c r="AZ112" s="1048" t="s">
        <v>448</v>
      </c>
      <c r="BA112" s="1049"/>
      <c r="BB112" s="1049"/>
      <c r="BC112" s="1049"/>
      <c r="BD112" s="1049"/>
      <c r="BE112" s="1049"/>
      <c r="BF112" s="1049"/>
      <c r="BG112" s="1049"/>
      <c r="BH112" s="1049"/>
      <c r="BI112" s="1049"/>
      <c r="BJ112" s="1049"/>
      <c r="BK112" s="1049"/>
      <c r="BL112" s="1049"/>
      <c r="BM112" s="1049"/>
      <c r="BN112" s="1049"/>
      <c r="BO112" s="1049"/>
      <c r="BP112" s="1050"/>
      <c r="BQ112" s="1018">
        <v>20450549</v>
      </c>
      <c r="BR112" s="1019"/>
      <c r="BS112" s="1019"/>
      <c r="BT112" s="1019"/>
      <c r="BU112" s="1019"/>
      <c r="BV112" s="1019">
        <v>18381218</v>
      </c>
      <c r="BW112" s="1019"/>
      <c r="BX112" s="1019"/>
      <c r="BY112" s="1019"/>
      <c r="BZ112" s="1019"/>
      <c r="CA112" s="1019">
        <v>18139818</v>
      </c>
      <c r="CB112" s="1019"/>
      <c r="CC112" s="1019"/>
      <c r="CD112" s="1019"/>
      <c r="CE112" s="1019"/>
      <c r="CF112" s="1013">
        <v>46.2</v>
      </c>
      <c r="CG112" s="1014"/>
      <c r="CH112" s="1014"/>
      <c r="CI112" s="1014"/>
      <c r="CJ112" s="1014"/>
      <c r="CK112" s="1044"/>
      <c r="CL112" s="1045"/>
      <c r="CM112" s="1015" t="s">
        <v>449</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442</v>
      </c>
      <c r="DH112" s="1019"/>
      <c r="DI112" s="1019"/>
      <c r="DJ112" s="1019"/>
      <c r="DK112" s="1019"/>
      <c r="DL112" s="1019" t="s">
        <v>125</v>
      </c>
      <c r="DM112" s="1019"/>
      <c r="DN112" s="1019"/>
      <c r="DO112" s="1019"/>
      <c r="DP112" s="1019"/>
      <c r="DQ112" s="1019" t="s">
        <v>442</v>
      </c>
      <c r="DR112" s="1019"/>
      <c r="DS112" s="1019"/>
      <c r="DT112" s="1019"/>
      <c r="DU112" s="1019"/>
      <c r="DV112" s="1020" t="s">
        <v>442</v>
      </c>
      <c r="DW112" s="1020"/>
      <c r="DX112" s="1020"/>
      <c r="DY112" s="1020"/>
      <c r="DZ112" s="1021"/>
    </row>
    <row r="113" spans="1:130" s="251" customFormat="1" ht="26.25" customHeight="1" x14ac:dyDescent="0.2">
      <c r="A113" s="1053"/>
      <c r="B113" s="1054"/>
      <c r="C113" s="1049" t="s">
        <v>450</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1660985</v>
      </c>
      <c r="AB113" s="1033"/>
      <c r="AC113" s="1033"/>
      <c r="AD113" s="1033"/>
      <c r="AE113" s="1034"/>
      <c r="AF113" s="1035">
        <v>1443753</v>
      </c>
      <c r="AG113" s="1033"/>
      <c r="AH113" s="1033"/>
      <c r="AI113" s="1033"/>
      <c r="AJ113" s="1034"/>
      <c r="AK113" s="1035">
        <v>1350795</v>
      </c>
      <c r="AL113" s="1033"/>
      <c r="AM113" s="1033"/>
      <c r="AN113" s="1033"/>
      <c r="AO113" s="1034"/>
      <c r="AP113" s="1036">
        <v>3.4</v>
      </c>
      <c r="AQ113" s="1037"/>
      <c r="AR113" s="1037"/>
      <c r="AS113" s="1037"/>
      <c r="AT113" s="1038"/>
      <c r="AU113" s="999"/>
      <c r="AV113" s="1000"/>
      <c r="AW113" s="1000"/>
      <c r="AX113" s="1000"/>
      <c r="AY113" s="1000"/>
      <c r="AZ113" s="1048" t="s">
        <v>451</v>
      </c>
      <c r="BA113" s="1049"/>
      <c r="BB113" s="1049"/>
      <c r="BC113" s="1049"/>
      <c r="BD113" s="1049"/>
      <c r="BE113" s="1049"/>
      <c r="BF113" s="1049"/>
      <c r="BG113" s="1049"/>
      <c r="BH113" s="1049"/>
      <c r="BI113" s="1049"/>
      <c r="BJ113" s="1049"/>
      <c r="BK113" s="1049"/>
      <c r="BL113" s="1049"/>
      <c r="BM113" s="1049"/>
      <c r="BN113" s="1049"/>
      <c r="BO113" s="1049"/>
      <c r="BP113" s="1050"/>
      <c r="BQ113" s="1018">
        <v>629021</v>
      </c>
      <c r="BR113" s="1019"/>
      <c r="BS113" s="1019"/>
      <c r="BT113" s="1019"/>
      <c r="BU113" s="1019"/>
      <c r="BV113" s="1019">
        <v>1763488</v>
      </c>
      <c r="BW113" s="1019"/>
      <c r="BX113" s="1019"/>
      <c r="BY113" s="1019"/>
      <c r="BZ113" s="1019"/>
      <c r="CA113" s="1019">
        <v>10062780</v>
      </c>
      <c r="CB113" s="1019"/>
      <c r="CC113" s="1019"/>
      <c r="CD113" s="1019"/>
      <c r="CE113" s="1019"/>
      <c r="CF113" s="1013">
        <v>25.6</v>
      </c>
      <c r="CG113" s="1014"/>
      <c r="CH113" s="1014"/>
      <c r="CI113" s="1014"/>
      <c r="CJ113" s="1014"/>
      <c r="CK113" s="1044"/>
      <c r="CL113" s="1045"/>
      <c r="CM113" s="1015" t="s">
        <v>452</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442</v>
      </c>
      <c r="DH113" s="1058"/>
      <c r="DI113" s="1058"/>
      <c r="DJ113" s="1058"/>
      <c r="DK113" s="1059"/>
      <c r="DL113" s="1060" t="s">
        <v>442</v>
      </c>
      <c r="DM113" s="1058"/>
      <c r="DN113" s="1058"/>
      <c r="DO113" s="1058"/>
      <c r="DP113" s="1059"/>
      <c r="DQ113" s="1060" t="s">
        <v>442</v>
      </c>
      <c r="DR113" s="1058"/>
      <c r="DS113" s="1058"/>
      <c r="DT113" s="1058"/>
      <c r="DU113" s="1059"/>
      <c r="DV113" s="1061" t="s">
        <v>442</v>
      </c>
      <c r="DW113" s="1062"/>
      <c r="DX113" s="1062"/>
      <c r="DY113" s="1062"/>
      <c r="DZ113" s="1063"/>
    </row>
    <row r="114" spans="1:130" s="251" customFormat="1" ht="26.25" customHeight="1" x14ac:dyDescent="0.2">
      <c r="A114" s="1053"/>
      <c r="B114" s="1054"/>
      <c r="C114" s="1049" t="s">
        <v>453</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114351</v>
      </c>
      <c r="AB114" s="1058"/>
      <c r="AC114" s="1058"/>
      <c r="AD114" s="1058"/>
      <c r="AE114" s="1059"/>
      <c r="AF114" s="1060">
        <v>988</v>
      </c>
      <c r="AG114" s="1058"/>
      <c r="AH114" s="1058"/>
      <c r="AI114" s="1058"/>
      <c r="AJ114" s="1059"/>
      <c r="AK114" s="1060">
        <v>1437</v>
      </c>
      <c r="AL114" s="1058"/>
      <c r="AM114" s="1058"/>
      <c r="AN114" s="1058"/>
      <c r="AO114" s="1059"/>
      <c r="AP114" s="1061">
        <v>0</v>
      </c>
      <c r="AQ114" s="1062"/>
      <c r="AR114" s="1062"/>
      <c r="AS114" s="1062"/>
      <c r="AT114" s="1063"/>
      <c r="AU114" s="999"/>
      <c r="AV114" s="1000"/>
      <c r="AW114" s="1000"/>
      <c r="AX114" s="1000"/>
      <c r="AY114" s="1000"/>
      <c r="AZ114" s="1048" t="s">
        <v>454</v>
      </c>
      <c r="BA114" s="1049"/>
      <c r="BB114" s="1049"/>
      <c r="BC114" s="1049"/>
      <c r="BD114" s="1049"/>
      <c r="BE114" s="1049"/>
      <c r="BF114" s="1049"/>
      <c r="BG114" s="1049"/>
      <c r="BH114" s="1049"/>
      <c r="BI114" s="1049"/>
      <c r="BJ114" s="1049"/>
      <c r="BK114" s="1049"/>
      <c r="BL114" s="1049"/>
      <c r="BM114" s="1049"/>
      <c r="BN114" s="1049"/>
      <c r="BO114" s="1049"/>
      <c r="BP114" s="1050"/>
      <c r="BQ114" s="1018">
        <v>11487725</v>
      </c>
      <c r="BR114" s="1019"/>
      <c r="BS114" s="1019"/>
      <c r="BT114" s="1019"/>
      <c r="BU114" s="1019"/>
      <c r="BV114" s="1019">
        <v>11518143</v>
      </c>
      <c r="BW114" s="1019"/>
      <c r="BX114" s="1019"/>
      <c r="BY114" s="1019"/>
      <c r="BZ114" s="1019"/>
      <c r="CA114" s="1019">
        <v>11536789</v>
      </c>
      <c r="CB114" s="1019"/>
      <c r="CC114" s="1019"/>
      <c r="CD114" s="1019"/>
      <c r="CE114" s="1019"/>
      <c r="CF114" s="1013">
        <v>29.4</v>
      </c>
      <c r="CG114" s="1014"/>
      <c r="CH114" s="1014"/>
      <c r="CI114" s="1014"/>
      <c r="CJ114" s="1014"/>
      <c r="CK114" s="1044"/>
      <c r="CL114" s="1045"/>
      <c r="CM114" s="1015" t="s">
        <v>455</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443</v>
      </c>
      <c r="DH114" s="1058"/>
      <c r="DI114" s="1058"/>
      <c r="DJ114" s="1058"/>
      <c r="DK114" s="1059"/>
      <c r="DL114" s="1060" t="s">
        <v>456</v>
      </c>
      <c r="DM114" s="1058"/>
      <c r="DN114" s="1058"/>
      <c r="DO114" s="1058"/>
      <c r="DP114" s="1059"/>
      <c r="DQ114" s="1060" t="s">
        <v>442</v>
      </c>
      <c r="DR114" s="1058"/>
      <c r="DS114" s="1058"/>
      <c r="DT114" s="1058"/>
      <c r="DU114" s="1059"/>
      <c r="DV114" s="1061" t="s">
        <v>457</v>
      </c>
      <c r="DW114" s="1062"/>
      <c r="DX114" s="1062"/>
      <c r="DY114" s="1062"/>
      <c r="DZ114" s="1063"/>
    </row>
    <row r="115" spans="1:130" s="251" customFormat="1" ht="26.25" customHeight="1" x14ac:dyDescent="0.2">
      <c r="A115" s="1053"/>
      <c r="B115" s="1054"/>
      <c r="C115" s="1049" t="s">
        <v>458</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37921</v>
      </c>
      <c r="AB115" s="1033"/>
      <c r="AC115" s="1033"/>
      <c r="AD115" s="1033"/>
      <c r="AE115" s="1034"/>
      <c r="AF115" s="1035">
        <v>32290</v>
      </c>
      <c r="AG115" s="1033"/>
      <c r="AH115" s="1033"/>
      <c r="AI115" s="1033"/>
      <c r="AJ115" s="1034"/>
      <c r="AK115" s="1035">
        <v>27540</v>
      </c>
      <c r="AL115" s="1033"/>
      <c r="AM115" s="1033"/>
      <c r="AN115" s="1033"/>
      <c r="AO115" s="1034"/>
      <c r="AP115" s="1036">
        <v>0.1</v>
      </c>
      <c r="AQ115" s="1037"/>
      <c r="AR115" s="1037"/>
      <c r="AS115" s="1037"/>
      <c r="AT115" s="1038"/>
      <c r="AU115" s="999"/>
      <c r="AV115" s="1000"/>
      <c r="AW115" s="1000"/>
      <c r="AX115" s="1000"/>
      <c r="AY115" s="1000"/>
      <c r="AZ115" s="1048" t="s">
        <v>459</v>
      </c>
      <c r="BA115" s="1049"/>
      <c r="BB115" s="1049"/>
      <c r="BC115" s="1049"/>
      <c r="BD115" s="1049"/>
      <c r="BE115" s="1049"/>
      <c r="BF115" s="1049"/>
      <c r="BG115" s="1049"/>
      <c r="BH115" s="1049"/>
      <c r="BI115" s="1049"/>
      <c r="BJ115" s="1049"/>
      <c r="BK115" s="1049"/>
      <c r="BL115" s="1049"/>
      <c r="BM115" s="1049"/>
      <c r="BN115" s="1049"/>
      <c r="BO115" s="1049"/>
      <c r="BP115" s="1050"/>
      <c r="BQ115" s="1018">
        <v>96434</v>
      </c>
      <c r="BR115" s="1019"/>
      <c r="BS115" s="1019"/>
      <c r="BT115" s="1019"/>
      <c r="BU115" s="1019"/>
      <c r="BV115" s="1019">
        <v>38465</v>
      </c>
      <c r="BW115" s="1019"/>
      <c r="BX115" s="1019"/>
      <c r="BY115" s="1019"/>
      <c r="BZ115" s="1019"/>
      <c r="CA115" s="1019">
        <v>37289</v>
      </c>
      <c r="CB115" s="1019"/>
      <c r="CC115" s="1019"/>
      <c r="CD115" s="1019"/>
      <c r="CE115" s="1019"/>
      <c r="CF115" s="1013">
        <v>0.1</v>
      </c>
      <c r="CG115" s="1014"/>
      <c r="CH115" s="1014"/>
      <c r="CI115" s="1014"/>
      <c r="CJ115" s="1014"/>
      <c r="CK115" s="1044"/>
      <c r="CL115" s="1045"/>
      <c r="CM115" s="1048" t="s">
        <v>460</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v>331455</v>
      </c>
      <c r="DH115" s="1058"/>
      <c r="DI115" s="1058"/>
      <c r="DJ115" s="1058"/>
      <c r="DK115" s="1059"/>
      <c r="DL115" s="1060">
        <v>332567</v>
      </c>
      <c r="DM115" s="1058"/>
      <c r="DN115" s="1058"/>
      <c r="DO115" s="1058"/>
      <c r="DP115" s="1059"/>
      <c r="DQ115" s="1060">
        <v>333285</v>
      </c>
      <c r="DR115" s="1058"/>
      <c r="DS115" s="1058"/>
      <c r="DT115" s="1058"/>
      <c r="DU115" s="1059"/>
      <c r="DV115" s="1061">
        <v>0.8</v>
      </c>
      <c r="DW115" s="1062"/>
      <c r="DX115" s="1062"/>
      <c r="DY115" s="1062"/>
      <c r="DZ115" s="1063"/>
    </row>
    <row r="116" spans="1:130" s="251" customFormat="1" ht="26.25" customHeight="1" x14ac:dyDescent="0.2">
      <c r="A116" s="1055"/>
      <c r="B116" s="1056"/>
      <c r="C116" s="1064" t="s">
        <v>461</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462</v>
      </c>
      <c r="AB116" s="1058"/>
      <c r="AC116" s="1058"/>
      <c r="AD116" s="1058"/>
      <c r="AE116" s="1059"/>
      <c r="AF116" s="1060" t="s">
        <v>462</v>
      </c>
      <c r="AG116" s="1058"/>
      <c r="AH116" s="1058"/>
      <c r="AI116" s="1058"/>
      <c r="AJ116" s="1059"/>
      <c r="AK116" s="1060" t="s">
        <v>442</v>
      </c>
      <c r="AL116" s="1058"/>
      <c r="AM116" s="1058"/>
      <c r="AN116" s="1058"/>
      <c r="AO116" s="1059"/>
      <c r="AP116" s="1061" t="s">
        <v>442</v>
      </c>
      <c r="AQ116" s="1062"/>
      <c r="AR116" s="1062"/>
      <c r="AS116" s="1062"/>
      <c r="AT116" s="1063"/>
      <c r="AU116" s="999"/>
      <c r="AV116" s="1000"/>
      <c r="AW116" s="1000"/>
      <c r="AX116" s="1000"/>
      <c r="AY116" s="1000"/>
      <c r="AZ116" s="1066" t="s">
        <v>463</v>
      </c>
      <c r="BA116" s="1067"/>
      <c r="BB116" s="1067"/>
      <c r="BC116" s="1067"/>
      <c r="BD116" s="1067"/>
      <c r="BE116" s="1067"/>
      <c r="BF116" s="1067"/>
      <c r="BG116" s="1067"/>
      <c r="BH116" s="1067"/>
      <c r="BI116" s="1067"/>
      <c r="BJ116" s="1067"/>
      <c r="BK116" s="1067"/>
      <c r="BL116" s="1067"/>
      <c r="BM116" s="1067"/>
      <c r="BN116" s="1067"/>
      <c r="BO116" s="1067"/>
      <c r="BP116" s="1068"/>
      <c r="BQ116" s="1018" t="s">
        <v>442</v>
      </c>
      <c r="BR116" s="1019"/>
      <c r="BS116" s="1019"/>
      <c r="BT116" s="1019"/>
      <c r="BU116" s="1019"/>
      <c r="BV116" s="1019" t="s">
        <v>442</v>
      </c>
      <c r="BW116" s="1019"/>
      <c r="BX116" s="1019"/>
      <c r="BY116" s="1019"/>
      <c r="BZ116" s="1019"/>
      <c r="CA116" s="1019" t="s">
        <v>457</v>
      </c>
      <c r="CB116" s="1019"/>
      <c r="CC116" s="1019"/>
      <c r="CD116" s="1019"/>
      <c r="CE116" s="1019"/>
      <c r="CF116" s="1013" t="s">
        <v>442</v>
      </c>
      <c r="CG116" s="1014"/>
      <c r="CH116" s="1014"/>
      <c r="CI116" s="1014"/>
      <c r="CJ116" s="1014"/>
      <c r="CK116" s="1044"/>
      <c r="CL116" s="1045"/>
      <c r="CM116" s="1015" t="s">
        <v>464</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456</v>
      </c>
      <c r="DH116" s="1058"/>
      <c r="DI116" s="1058"/>
      <c r="DJ116" s="1058"/>
      <c r="DK116" s="1059"/>
      <c r="DL116" s="1060" t="s">
        <v>442</v>
      </c>
      <c r="DM116" s="1058"/>
      <c r="DN116" s="1058"/>
      <c r="DO116" s="1058"/>
      <c r="DP116" s="1059"/>
      <c r="DQ116" s="1060" t="s">
        <v>125</v>
      </c>
      <c r="DR116" s="1058"/>
      <c r="DS116" s="1058"/>
      <c r="DT116" s="1058"/>
      <c r="DU116" s="1059"/>
      <c r="DV116" s="1061" t="s">
        <v>462</v>
      </c>
      <c r="DW116" s="1062"/>
      <c r="DX116" s="1062"/>
      <c r="DY116" s="1062"/>
      <c r="DZ116" s="1063"/>
    </row>
    <row r="117" spans="1:130" s="251" customFormat="1" ht="26.25" customHeight="1" x14ac:dyDescent="0.2">
      <c r="A117" s="1003" t="s">
        <v>184</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465</v>
      </c>
      <c r="Z117" s="985"/>
      <c r="AA117" s="1075">
        <v>9289753</v>
      </c>
      <c r="AB117" s="1076"/>
      <c r="AC117" s="1076"/>
      <c r="AD117" s="1076"/>
      <c r="AE117" s="1077"/>
      <c r="AF117" s="1078">
        <v>8886752</v>
      </c>
      <c r="AG117" s="1076"/>
      <c r="AH117" s="1076"/>
      <c r="AI117" s="1076"/>
      <c r="AJ117" s="1077"/>
      <c r="AK117" s="1078">
        <v>8838213</v>
      </c>
      <c r="AL117" s="1076"/>
      <c r="AM117" s="1076"/>
      <c r="AN117" s="1076"/>
      <c r="AO117" s="1077"/>
      <c r="AP117" s="1079"/>
      <c r="AQ117" s="1080"/>
      <c r="AR117" s="1080"/>
      <c r="AS117" s="1080"/>
      <c r="AT117" s="1081"/>
      <c r="AU117" s="999"/>
      <c r="AV117" s="1000"/>
      <c r="AW117" s="1000"/>
      <c r="AX117" s="1000"/>
      <c r="AY117" s="1000"/>
      <c r="AZ117" s="1066" t="s">
        <v>466</v>
      </c>
      <c r="BA117" s="1067"/>
      <c r="BB117" s="1067"/>
      <c r="BC117" s="1067"/>
      <c r="BD117" s="1067"/>
      <c r="BE117" s="1067"/>
      <c r="BF117" s="1067"/>
      <c r="BG117" s="1067"/>
      <c r="BH117" s="1067"/>
      <c r="BI117" s="1067"/>
      <c r="BJ117" s="1067"/>
      <c r="BK117" s="1067"/>
      <c r="BL117" s="1067"/>
      <c r="BM117" s="1067"/>
      <c r="BN117" s="1067"/>
      <c r="BO117" s="1067"/>
      <c r="BP117" s="1068"/>
      <c r="BQ117" s="1018" t="s">
        <v>125</v>
      </c>
      <c r="BR117" s="1019"/>
      <c r="BS117" s="1019"/>
      <c r="BT117" s="1019"/>
      <c r="BU117" s="1019"/>
      <c r="BV117" s="1019" t="s">
        <v>443</v>
      </c>
      <c r="BW117" s="1019"/>
      <c r="BX117" s="1019"/>
      <c r="BY117" s="1019"/>
      <c r="BZ117" s="1019"/>
      <c r="CA117" s="1019" t="s">
        <v>443</v>
      </c>
      <c r="CB117" s="1019"/>
      <c r="CC117" s="1019"/>
      <c r="CD117" s="1019"/>
      <c r="CE117" s="1019"/>
      <c r="CF117" s="1013" t="s">
        <v>443</v>
      </c>
      <c r="CG117" s="1014"/>
      <c r="CH117" s="1014"/>
      <c r="CI117" s="1014"/>
      <c r="CJ117" s="1014"/>
      <c r="CK117" s="1044"/>
      <c r="CL117" s="1045"/>
      <c r="CM117" s="1015" t="s">
        <v>467</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443</v>
      </c>
      <c r="DH117" s="1058"/>
      <c r="DI117" s="1058"/>
      <c r="DJ117" s="1058"/>
      <c r="DK117" s="1059"/>
      <c r="DL117" s="1060" t="s">
        <v>443</v>
      </c>
      <c r="DM117" s="1058"/>
      <c r="DN117" s="1058"/>
      <c r="DO117" s="1058"/>
      <c r="DP117" s="1059"/>
      <c r="DQ117" s="1060" t="s">
        <v>443</v>
      </c>
      <c r="DR117" s="1058"/>
      <c r="DS117" s="1058"/>
      <c r="DT117" s="1058"/>
      <c r="DU117" s="1059"/>
      <c r="DV117" s="1061" t="s">
        <v>443</v>
      </c>
      <c r="DW117" s="1062"/>
      <c r="DX117" s="1062"/>
      <c r="DY117" s="1062"/>
      <c r="DZ117" s="1063"/>
    </row>
    <row r="118" spans="1:130" s="251" customFormat="1" ht="26.25" customHeight="1" x14ac:dyDescent="0.2">
      <c r="A118" s="1003" t="s">
        <v>435</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432</v>
      </c>
      <c r="AB118" s="984"/>
      <c r="AC118" s="984"/>
      <c r="AD118" s="984"/>
      <c r="AE118" s="985"/>
      <c r="AF118" s="983" t="s">
        <v>433</v>
      </c>
      <c r="AG118" s="984"/>
      <c r="AH118" s="984"/>
      <c r="AI118" s="984"/>
      <c r="AJ118" s="985"/>
      <c r="AK118" s="983" t="s">
        <v>304</v>
      </c>
      <c r="AL118" s="984"/>
      <c r="AM118" s="984"/>
      <c r="AN118" s="984"/>
      <c r="AO118" s="985"/>
      <c r="AP118" s="1070" t="s">
        <v>434</v>
      </c>
      <c r="AQ118" s="1071"/>
      <c r="AR118" s="1071"/>
      <c r="AS118" s="1071"/>
      <c r="AT118" s="1072"/>
      <c r="AU118" s="999"/>
      <c r="AV118" s="1000"/>
      <c r="AW118" s="1000"/>
      <c r="AX118" s="1000"/>
      <c r="AY118" s="1000"/>
      <c r="AZ118" s="1073" t="s">
        <v>468</v>
      </c>
      <c r="BA118" s="1064"/>
      <c r="BB118" s="1064"/>
      <c r="BC118" s="1064"/>
      <c r="BD118" s="1064"/>
      <c r="BE118" s="1064"/>
      <c r="BF118" s="1064"/>
      <c r="BG118" s="1064"/>
      <c r="BH118" s="1064"/>
      <c r="BI118" s="1064"/>
      <c r="BJ118" s="1064"/>
      <c r="BK118" s="1064"/>
      <c r="BL118" s="1064"/>
      <c r="BM118" s="1064"/>
      <c r="BN118" s="1064"/>
      <c r="BO118" s="1064"/>
      <c r="BP118" s="1065"/>
      <c r="BQ118" s="1096" t="s">
        <v>457</v>
      </c>
      <c r="BR118" s="1097"/>
      <c r="BS118" s="1097"/>
      <c r="BT118" s="1097"/>
      <c r="BU118" s="1097"/>
      <c r="BV118" s="1097" t="s">
        <v>443</v>
      </c>
      <c r="BW118" s="1097"/>
      <c r="BX118" s="1097"/>
      <c r="BY118" s="1097"/>
      <c r="BZ118" s="1097"/>
      <c r="CA118" s="1097" t="s">
        <v>457</v>
      </c>
      <c r="CB118" s="1097"/>
      <c r="CC118" s="1097"/>
      <c r="CD118" s="1097"/>
      <c r="CE118" s="1097"/>
      <c r="CF118" s="1013" t="s">
        <v>443</v>
      </c>
      <c r="CG118" s="1014"/>
      <c r="CH118" s="1014"/>
      <c r="CI118" s="1014"/>
      <c r="CJ118" s="1014"/>
      <c r="CK118" s="1044"/>
      <c r="CL118" s="1045"/>
      <c r="CM118" s="1015" t="s">
        <v>469</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457</v>
      </c>
      <c r="DH118" s="1058"/>
      <c r="DI118" s="1058"/>
      <c r="DJ118" s="1058"/>
      <c r="DK118" s="1059"/>
      <c r="DL118" s="1060" t="s">
        <v>457</v>
      </c>
      <c r="DM118" s="1058"/>
      <c r="DN118" s="1058"/>
      <c r="DO118" s="1058"/>
      <c r="DP118" s="1059"/>
      <c r="DQ118" s="1060" t="s">
        <v>443</v>
      </c>
      <c r="DR118" s="1058"/>
      <c r="DS118" s="1058"/>
      <c r="DT118" s="1058"/>
      <c r="DU118" s="1059"/>
      <c r="DV118" s="1061" t="s">
        <v>457</v>
      </c>
      <c r="DW118" s="1062"/>
      <c r="DX118" s="1062"/>
      <c r="DY118" s="1062"/>
      <c r="DZ118" s="1063"/>
    </row>
    <row r="119" spans="1:130" s="251" customFormat="1" ht="26.25" customHeight="1" x14ac:dyDescent="0.2">
      <c r="A119" s="1157" t="s">
        <v>438</v>
      </c>
      <c r="B119" s="1043"/>
      <c r="C119" s="1022" t="s">
        <v>439</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443</v>
      </c>
      <c r="AB119" s="991"/>
      <c r="AC119" s="991"/>
      <c r="AD119" s="991"/>
      <c r="AE119" s="992"/>
      <c r="AF119" s="993" t="s">
        <v>457</v>
      </c>
      <c r="AG119" s="991"/>
      <c r="AH119" s="991"/>
      <c r="AI119" s="991"/>
      <c r="AJ119" s="992"/>
      <c r="AK119" s="993" t="s">
        <v>443</v>
      </c>
      <c r="AL119" s="991"/>
      <c r="AM119" s="991"/>
      <c r="AN119" s="991"/>
      <c r="AO119" s="992"/>
      <c r="AP119" s="994" t="s">
        <v>457</v>
      </c>
      <c r="AQ119" s="995"/>
      <c r="AR119" s="995"/>
      <c r="AS119" s="995"/>
      <c r="AT119" s="996"/>
      <c r="AU119" s="1001"/>
      <c r="AV119" s="1002"/>
      <c r="AW119" s="1002"/>
      <c r="AX119" s="1002"/>
      <c r="AY119" s="1002"/>
      <c r="AZ119" s="282" t="s">
        <v>184</v>
      </c>
      <c r="BA119" s="282"/>
      <c r="BB119" s="282"/>
      <c r="BC119" s="282"/>
      <c r="BD119" s="282"/>
      <c r="BE119" s="282"/>
      <c r="BF119" s="282"/>
      <c r="BG119" s="282"/>
      <c r="BH119" s="282"/>
      <c r="BI119" s="282"/>
      <c r="BJ119" s="282"/>
      <c r="BK119" s="282"/>
      <c r="BL119" s="282"/>
      <c r="BM119" s="282"/>
      <c r="BN119" s="282"/>
      <c r="BO119" s="1074" t="s">
        <v>470</v>
      </c>
      <c r="BP119" s="1105"/>
      <c r="BQ119" s="1096">
        <v>98293345</v>
      </c>
      <c r="BR119" s="1097"/>
      <c r="BS119" s="1097"/>
      <c r="BT119" s="1097"/>
      <c r="BU119" s="1097"/>
      <c r="BV119" s="1097">
        <v>92992460</v>
      </c>
      <c r="BW119" s="1097"/>
      <c r="BX119" s="1097"/>
      <c r="BY119" s="1097"/>
      <c r="BZ119" s="1097"/>
      <c r="CA119" s="1097">
        <v>100895752</v>
      </c>
      <c r="CB119" s="1097"/>
      <c r="CC119" s="1097"/>
      <c r="CD119" s="1097"/>
      <c r="CE119" s="1097"/>
      <c r="CF119" s="1098"/>
      <c r="CG119" s="1099"/>
      <c r="CH119" s="1099"/>
      <c r="CI119" s="1099"/>
      <c r="CJ119" s="1100"/>
      <c r="CK119" s="1046"/>
      <c r="CL119" s="1047"/>
      <c r="CM119" s="1101" t="s">
        <v>471</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157877</v>
      </c>
      <c r="DH119" s="1083"/>
      <c r="DI119" s="1083"/>
      <c r="DJ119" s="1083"/>
      <c r="DK119" s="1084"/>
      <c r="DL119" s="1082">
        <v>125587</v>
      </c>
      <c r="DM119" s="1083"/>
      <c r="DN119" s="1083"/>
      <c r="DO119" s="1083"/>
      <c r="DP119" s="1084"/>
      <c r="DQ119" s="1082">
        <v>98047</v>
      </c>
      <c r="DR119" s="1083"/>
      <c r="DS119" s="1083"/>
      <c r="DT119" s="1083"/>
      <c r="DU119" s="1084"/>
      <c r="DV119" s="1085">
        <v>0.2</v>
      </c>
      <c r="DW119" s="1086"/>
      <c r="DX119" s="1086"/>
      <c r="DY119" s="1086"/>
      <c r="DZ119" s="1087"/>
    </row>
    <row r="120" spans="1:130" s="251" customFormat="1" ht="26.25" customHeight="1" x14ac:dyDescent="0.2">
      <c r="A120" s="1158"/>
      <c r="B120" s="1045"/>
      <c r="C120" s="1015" t="s">
        <v>445</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443</v>
      </c>
      <c r="AB120" s="1058"/>
      <c r="AC120" s="1058"/>
      <c r="AD120" s="1058"/>
      <c r="AE120" s="1059"/>
      <c r="AF120" s="1060" t="s">
        <v>443</v>
      </c>
      <c r="AG120" s="1058"/>
      <c r="AH120" s="1058"/>
      <c r="AI120" s="1058"/>
      <c r="AJ120" s="1059"/>
      <c r="AK120" s="1060" t="s">
        <v>443</v>
      </c>
      <c r="AL120" s="1058"/>
      <c r="AM120" s="1058"/>
      <c r="AN120" s="1058"/>
      <c r="AO120" s="1059"/>
      <c r="AP120" s="1061" t="s">
        <v>443</v>
      </c>
      <c r="AQ120" s="1062"/>
      <c r="AR120" s="1062"/>
      <c r="AS120" s="1062"/>
      <c r="AT120" s="1063"/>
      <c r="AU120" s="1088" t="s">
        <v>472</v>
      </c>
      <c r="AV120" s="1089"/>
      <c r="AW120" s="1089"/>
      <c r="AX120" s="1089"/>
      <c r="AY120" s="1090"/>
      <c r="AZ120" s="1039" t="s">
        <v>473</v>
      </c>
      <c r="BA120" s="988"/>
      <c r="BB120" s="988"/>
      <c r="BC120" s="988"/>
      <c r="BD120" s="988"/>
      <c r="BE120" s="988"/>
      <c r="BF120" s="988"/>
      <c r="BG120" s="988"/>
      <c r="BH120" s="988"/>
      <c r="BI120" s="988"/>
      <c r="BJ120" s="988"/>
      <c r="BK120" s="988"/>
      <c r="BL120" s="988"/>
      <c r="BM120" s="988"/>
      <c r="BN120" s="988"/>
      <c r="BO120" s="988"/>
      <c r="BP120" s="989"/>
      <c r="BQ120" s="1025">
        <v>14607958</v>
      </c>
      <c r="BR120" s="1026"/>
      <c r="BS120" s="1026"/>
      <c r="BT120" s="1026"/>
      <c r="BU120" s="1026"/>
      <c r="BV120" s="1026">
        <v>12506809</v>
      </c>
      <c r="BW120" s="1026"/>
      <c r="BX120" s="1026"/>
      <c r="BY120" s="1026"/>
      <c r="BZ120" s="1026"/>
      <c r="CA120" s="1026">
        <v>11479372</v>
      </c>
      <c r="CB120" s="1026"/>
      <c r="CC120" s="1026"/>
      <c r="CD120" s="1026"/>
      <c r="CE120" s="1026"/>
      <c r="CF120" s="1040">
        <v>29.2</v>
      </c>
      <c r="CG120" s="1041"/>
      <c r="CH120" s="1041"/>
      <c r="CI120" s="1041"/>
      <c r="CJ120" s="1041"/>
      <c r="CK120" s="1106" t="s">
        <v>474</v>
      </c>
      <c r="CL120" s="1107"/>
      <c r="CM120" s="1107"/>
      <c r="CN120" s="1107"/>
      <c r="CO120" s="1108"/>
      <c r="CP120" s="1114" t="s">
        <v>475</v>
      </c>
      <c r="CQ120" s="1115"/>
      <c r="CR120" s="1115"/>
      <c r="CS120" s="1115"/>
      <c r="CT120" s="1115"/>
      <c r="CU120" s="1115"/>
      <c r="CV120" s="1115"/>
      <c r="CW120" s="1115"/>
      <c r="CX120" s="1115"/>
      <c r="CY120" s="1115"/>
      <c r="CZ120" s="1115"/>
      <c r="DA120" s="1115"/>
      <c r="DB120" s="1115"/>
      <c r="DC120" s="1115"/>
      <c r="DD120" s="1115"/>
      <c r="DE120" s="1115"/>
      <c r="DF120" s="1116"/>
      <c r="DG120" s="1025">
        <v>20450549</v>
      </c>
      <c r="DH120" s="1026"/>
      <c r="DI120" s="1026"/>
      <c r="DJ120" s="1026"/>
      <c r="DK120" s="1026"/>
      <c r="DL120" s="1026">
        <v>18381218</v>
      </c>
      <c r="DM120" s="1026"/>
      <c r="DN120" s="1026"/>
      <c r="DO120" s="1026"/>
      <c r="DP120" s="1026"/>
      <c r="DQ120" s="1026">
        <v>18139818</v>
      </c>
      <c r="DR120" s="1026"/>
      <c r="DS120" s="1026"/>
      <c r="DT120" s="1026"/>
      <c r="DU120" s="1026"/>
      <c r="DV120" s="1027">
        <v>46.2</v>
      </c>
      <c r="DW120" s="1027"/>
      <c r="DX120" s="1027"/>
      <c r="DY120" s="1027"/>
      <c r="DZ120" s="1028"/>
    </row>
    <row r="121" spans="1:130" s="251" customFormat="1" ht="26.25" customHeight="1" x14ac:dyDescent="0.2">
      <c r="A121" s="1158"/>
      <c r="B121" s="1045"/>
      <c r="C121" s="1066" t="s">
        <v>476</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443</v>
      </c>
      <c r="AB121" s="1058"/>
      <c r="AC121" s="1058"/>
      <c r="AD121" s="1058"/>
      <c r="AE121" s="1059"/>
      <c r="AF121" s="1060" t="s">
        <v>443</v>
      </c>
      <c r="AG121" s="1058"/>
      <c r="AH121" s="1058"/>
      <c r="AI121" s="1058"/>
      <c r="AJ121" s="1059"/>
      <c r="AK121" s="1060" t="s">
        <v>443</v>
      </c>
      <c r="AL121" s="1058"/>
      <c r="AM121" s="1058"/>
      <c r="AN121" s="1058"/>
      <c r="AO121" s="1059"/>
      <c r="AP121" s="1061" t="s">
        <v>443</v>
      </c>
      <c r="AQ121" s="1062"/>
      <c r="AR121" s="1062"/>
      <c r="AS121" s="1062"/>
      <c r="AT121" s="1063"/>
      <c r="AU121" s="1091"/>
      <c r="AV121" s="1092"/>
      <c r="AW121" s="1092"/>
      <c r="AX121" s="1092"/>
      <c r="AY121" s="1093"/>
      <c r="AZ121" s="1048" t="s">
        <v>477</v>
      </c>
      <c r="BA121" s="1049"/>
      <c r="BB121" s="1049"/>
      <c r="BC121" s="1049"/>
      <c r="BD121" s="1049"/>
      <c r="BE121" s="1049"/>
      <c r="BF121" s="1049"/>
      <c r="BG121" s="1049"/>
      <c r="BH121" s="1049"/>
      <c r="BI121" s="1049"/>
      <c r="BJ121" s="1049"/>
      <c r="BK121" s="1049"/>
      <c r="BL121" s="1049"/>
      <c r="BM121" s="1049"/>
      <c r="BN121" s="1049"/>
      <c r="BO121" s="1049"/>
      <c r="BP121" s="1050"/>
      <c r="BQ121" s="1018">
        <v>9962456</v>
      </c>
      <c r="BR121" s="1019"/>
      <c r="BS121" s="1019"/>
      <c r="BT121" s="1019"/>
      <c r="BU121" s="1019"/>
      <c r="BV121" s="1019">
        <v>10425793</v>
      </c>
      <c r="BW121" s="1019"/>
      <c r="BX121" s="1019"/>
      <c r="BY121" s="1019"/>
      <c r="BZ121" s="1019"/>
      <c r="CA121" s="1019">
        <v>10604498</v>
      </c>
      <c r="CB121" s="1019"/>
      <c r="CC121" s="1019"/>
      <c r="CD121" s="1019"/>
      <c r="CE121" s="1019"/>
      <c r="CF121" s="1013">
        <v>27</v>
      </c>
      <c r="CG121" s="1014"/>
      <c r="CH121" s="1014"/>
      <c r="CI121" s="1014"/>
      <c r="CJ121" s="1014"/>
      <c r="CK121" s="1109"/>
      <c r="CL121" s="1110"/>
      <c r="CM121" s="1110"/>
      <c r="CN121" s="1110"/>
      <c r="CO121" s="1111"/>
      <c r="CP121" s="1119" t="s">
        <v>478</v>
      </c>
      <c r="CQ121" s="1120"/>
      <c r="CR121" s="1120"/>
      <c r="CS121" s="1120"/>
      <c r="CT121" s="1120"/>
      <c r="CU121" s="1120"/>
      <c r="CV121" s="1120"/>
      <c r="CW121" s="1120"/>
      <c r="CX121" s="1120"/>
      <c r="CY121" s="1120"/>
      <c r="CZ121" s="1120"/>
      <c r="DA121" s="1120"/>
      <c r="DB121" s="1120"/>
      <c r="DC121" s="1120"/>
      <c r="DD121" s="1120"/>
      <c r="DE121" s="1120"/>
      <c r="DF121" s="1121"/>
      <c r="DG121" s="1018" t="s">
        <v>443</v>
      </c>
      <c r="DH121" s="1019"/>
      <c r="DI121" s="1019"/>
      <c r="DJ121" s="1019"/>
      <c r="DK121" s="1019"/>
      <c r="DL121" s="1019" t="s">
        <v>443</v>
      </c>
      <c r="DM121" s="1019"/>
      <c r="DN121" s="1019"/>
      <c r="DO121" s="1019"/>
      <c r="DP121" s="1019"/>
      <c r="DQ121" s="1019" t="s">
        <v>443</v>
      </c>
      <c r="DR121" s="1019"/>
      <c r="DS121" s="1019"/>
      <c r="DT121" s="1019"/>
      <c r="DU121" s="1019"/>
      <c r="DV121" s="1020" t="s">
        <v>443</v>
      </c>
      <c r="DW121" s="1020"/>
      <c r="DX121" s="1020"/>
      <c r="DY121" s="1020"/>
      <c r="DZ121" s="1021"/>
    </row>
    <row r="122" spans="1:130" s="251" customFormat="1" ht="26.25" customHeight="1" x14ac:dyDescent="0.2">
      <c r="A122" s="1158"/>
      <c r="B122" s="1045"/>
      <c r="C122" s="1015" t="s">
        <v>455</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443</v>
      </c>
      <c r="AB122" s="1058"/>
      <c r="AC122" s="1058"/>
      <c r="AD122" s="1058"/>
      <c r="AE122" s="1059"/>
      <c r="AF122" s="1060" t="s">
        <v>443</v>
      </c>
      <c r="AG122" s="1058"/>
      <c r="AH122" s="1058"/>
      <c r="AI122" s="1058"/>
      <c r="AJ122" s="1059"/>
      <c r="AK122" s="1060" t="s">
        <v>443</v>
      </c>
      <c r="AL122" s="1058"/>
      <c r="AM122" s="1058"/>
      <c r="AN122" s="1058"/>
      <c r="AO122" s="1059"/>
      <c r="AP122" s="1061" t="s">
        <v>443</v>
      </c>
      <c r="AQ122" s="1062"/>
      <c r="AR122" s="1062"/>
      <c r="AS122" s="1062"/>
      <c r="AT122" s="1063"/>
      <c r="AU122" s="1091"/>
      <c r="AV122" s="1092"/>
      <c r="AW122" s="1092"/>
      <c r="AX122" s="1092"/>
      <c r="AY122" s="1093"/>
      <c r="AZ122" s="1073" t="s">
        <v>479</v>
      </c>
      <c r="BA122" s="1064"/>
      <c r="BB122" s="1064"/>
      <c r="BC122" s="1064"/>
      <c r="BD122" s="1064"/>
      <c r="BE122" s="1064"/>
      <c r="BF122" s="1064"/>
      <c r="BG122" s="1064"/>
      <c r="BH122" s="1064"/>
      <c r="BI122" s="1064"/>
      <c r="BJ122" s="1064"/>
      <c r="BK122" s="1064"/>
      <c r="BL122" s="1064"/>
      <c r="BM122" s="1064"/>
      <c r="BN122" s="1064"/>
      <c r="BO122" s="1064"/>
      <c r="BP122" s="1065"/>
      <c r="BQ122" s="1096">
        <v>59821035</v>
      </c>
      <c r="BR122" s="1097"/>
      <c r="BS122" s="1097"/>
      <c r="BT122" s="1097"/>
      <c r="BU122" s="1097"/>
      <c r="BV122" s="1097">
        <v>60653408</v>
      </c>
      <c r="BW122" s="1097"/>
      <c r="BX122" s="1097"/>
      <c r="BY122" s="1097"/>
      <c r="BZ122" s="1097"/>
      <c r="CA122" s="1097">
        <v>61067409</v>
      </c>
      <c r="CB122" s="1097"/>
      <c r="CC122" s="1097"/>
      <c r="CD122" s="1097"/>
      <c r="CE122" s="1097"/>
      <c r="CF122" s="1117">
        <v>155.4</v>
      </c>
      <c r="CG122" s="1118"/>
      <c r="CH122" s="1118"/>
      <c r="CI122" s="1118"/>
      <c r="CJ122" s="1118"/>
      <c r="CK122" s="1109"/>
      <c r="CL122" s="1110"/>
      <c r="CM122" s="1110"/>
      <c r="CN122" s="1110"/>
      <c r="CO122" s="1111"/>
      <c r="CP122" s="1119" t="s">
        <v>480</v>
      </c>
      <c r="CQ122" s="1120"/>
      <c r="CR122" s="1120"/>
      <c r="CS122" s="1120"/>
      <c r="CT122" s="1120"/>
      <c r="CU122" s="1120"/>
      <c r="CV122" s="1120"/>
      <c r="CW122" s="1120"/>
      <c r="CX122" s="1120"/>
      <c r="CY122" s="1120"/>
      <c r="CZ122" s="1120"/>
      <c r="DA122" s="1120"/>
      <c r="DB122" s="1120"/>
      <c r="DC122" s="1120"/>
      <c r="DD122" s="1120"/>
      <c r="DE122" s="1120"/>
      <c r="DF122" s="1121"/>
      <c r="DG122" s="1018" t="s">
        <v>125</v>
      </c>
      <c r="DH122" s="1019"/>
      <c r="DI122" s="1019"/>
      <c r="DJ122" s="1019"/>
      <c r="DK122" s="1019"/>
      <c r="DL122" s="1019" t="s">
        <v>125</v>
      </c>
      <c r="DM122" s="1019"/>
      <c r="DN122" s="1019"/>
      <c r="DO122" s="1019"/>
      <c r="DP122" s="1019"/>
      <c r="DQ122" s="1019" t="s">
        <v>125</v>
      </c>
      <c r="DR122" s="1019"/>
      <c r="DS122" s="1019"/>
      <c r="DT122" s="1019"/>
      <c r="DU122" s="1019"/>
      <c r="DV122" s="1020" t="s">
        <v>125</v>
      </c>
      <c r="DW122" s="1020"/>
      <c r="DX122" s="1020"/>
      <c r="DY122" s="1020"/>
      <c r="DZ122" s="1021"/>
    </row>
    <row r="123" spans="1:130" s="251" customFormat="1" ht="26.25" customHeight="1" x14ac:dyDescent="0.2">
      <c r="A123" s="1158"/>
      <c r="B123" s="1045"/>
      <c r="C123" s="1015" t="s">
        <v>464</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125</v>
      </c>
      <c r="AB123" s="1058"/>
      <c r="AC123" s="1058"/>
      <c r="AD123" s="1058"/>
      <c r="AE123" s="1059"/>
      <c r="AF123" s="1060" t="s">
        <v>125</v>
      </c>
      <c r="AG123" s="1058"/>
      <c r="AH123" s="1058"/>
      <c r="AI123" s="1058"/>
      <c r="AJ123" s="1059"/>
      <c r="AK123" s="1060" t="s">
        <v>125</v>
      </c>
      <c r="AL123" s="1058"/>
      <c r="AM123" s="1058"/>
      <c r="AN123" s="1058"/>
      <c r="AO123" s="1059"/>
      <c r="AP123" s="1061" t="s">
        <v>125</v>
      </c>
      <c r="AQ123" s="1062"/>
      <c r="AR123" s="1062"/>
      <c r="AS123" s="1062"/>
      <c r="AT123" s="1063"/>
      <c r="AU123" s="1094"/>
      <c r="AV123" s="1095"/>
      <c r="AW123" s="1095"/>
      <c r="AX123" s="1095"/>
      <c r="AY123" s="1095"/>
      <c r="AZ123" s="282" t="s">
        <v>184</v>
      </c>
      <c r="BA123" s="282"/>
      <c r="BB123" s="282"/>
      <c r="BC123" s="282"/>
      <c r="BD123" s="282"/>
      <c r="BE123" s="282"/>
      <c r="BF123" s="282"/>
      <c r="BG123" s="282"/>
      <c r="BH123" s="282"/>
      <c r="BI123" s="282"/>
      <c r="BJ123" s="282"/>
      <c r="BK123" s="282"/>
      <c r="BL123" s="282"/>
      <c r="BM123" s="282"/>
      <c r="BN123" s="282"/>
      <c r="BO123" s="1074" t="s">
        <v>481</v>
      </c>
      <c r="BP123" s="1105"/>
      <c r="BQ123" s="1164">
        <v>84391449</v>
      </c>
      <c r="BR123" s="1165"/>
      <c r="BS123" s="1165"/>
      <c r="BT123" s="1165"/>
      <c r="BU123" s="1165"/>
      <c r="BV123" s="1165">
        <v>83586010</v>
      </c>
      <c r="BW123" s="1165"/>
      <c r="BX123" s="1165"/>
      <c r="BY123" s="1165"/>
      <c r="BZ123" s="1165"/>
      <c r="CA123" s="1165">
        <v>83151279</v>
      </c>
      <c r="CB123" s="1165"/>
      <c r="CC123" s="1165"/>
      <c r="CD123" s="1165"/>
      <c r="CE123" s="1165"/>
      <c r="CF123" s="1098"/>
      <c r="CG123" s="1099"/>
      <c r="CH123" s="1099"/>
      <c r="CI123" s="1099"/>
      <c r="CJ123" s="1100"/>
      <c r="CK123" s="1109"/>
      <c r="CL123" s="1110"/>
      <c r="CM123" s="1110"/>
      <c r="CN123" s="1110"/>
      <c r="CO123" s="1111"/>
      <c r="CP123" s="1119" t="s">
        <v>404</v>
      </c>
      <c r="CQ123" s="1120"/>
      <c r="CR123" s="1120"/>
      <c r="CS123" s="1120"/>
      <c r="CT123" s="1120"/>
      <c r="CU123" s="1120"/>
      <c r="CV123" s="1120"/>
      <c r="CW123" s="1120"/>
      <c r="CX123" s="1120"/>
      <c r="CY123" s="1120"/>
      <c r="CZ123" s="1120"/>
      <c r="DA123" s="1120"/>
      <c r="DB123" s="1120"/>
      <c r="DC123" s="1120"/>
      <c r="DD123" s="1120"/>
      <c r="DE123" s="1120"/>
      <c r="DF123" s="1121"/>
      <c r="DG123" s="1057" t="s">
        <v>125</v>
      </c>
      <c r="DH123" s="1058"/>
      <c r="DI123" s="1058"/>
      <c r="DJ123" s="1058"/>
      <c r="DK123" s="1059"/>
      <c r="DL123" s="1060" t="s">
        <v>125</v>
      </c>
      <c r="DM123" s="1058"/>
      <c r="DN123" s="1058"/>
      <c r="DO123" s="1058"/>
      <c r="DP123" s="1059"/>
      <c r="DQ123" s="1060" t="s">
        <v>125</v>
      </c>
      <c r="DR123" s="1058"/>
      <c r="DS123" s="1058"/>
      <c r="DT123" s="1058"/>
      <c r="DU123" s="1059"/>
      <c r="DV123" s="1061" t="s">
        <v>125</v>
      </c>
      <c r="DW123" s="1062"/>
      <c r="DX123" s="1062"/>
      <c r="DY123" s="1062"/>
      <c r="DZ123" s="1063"/>
    </row>
    <row r="124" spans="1:130" s="251" customFormat="1" ht="26.25" customHeight="1" thickBot="1" x14ac:dyDescent="0.25">
      <c r="A124" s="1158"/>
      <c r="B124" s="1045"/>
      <c r="C124" s="1015" t="s">
        <v>467</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482</v>
      </c>
      <c r="AB124" s="1058"/>
      <c r="AC124" s="1058"/>
      <c r="AD124" s="1058"/>
      <c r="AE124" s="1059"/>
      <c r="AF124" s="1060" t="s">
        <v>125</v>
      </c>
      <c r="AG124" s="1058"/>
      <c r="AH124" s="1058"/>
      <c r="AI124" s="1058"/>
      <c r="AJ124" s="1059"/>
      <c r="AK124" s="1060" t="s">
        <v>125</v>
      </c>
      <c r="AL124" s="1058"/>
      <c r="AM124" s="1058"/>
      <c r="AN124" s="1058"/>
      <c r="AO124" s="1059"/>
      <c r="AP124" s="1061" t="s">
        <v>483</v>
      </c>
      <c r="AQ124" s="1062"/>
      <c r="AR124" s="1062"/>
      <c r="AS124" s="1062"/>
      <c r="AT124" s="1063"/>
      <c r="AU124" s="1160" t="s">
        <v>484</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35.200000000000003</v>
      </c>
      <c r="BR124" s="1127"/>
      <c r="BS124" s="1127"/>
      <c r="BT124" s="1127"/>
      <c r="BU124" s="1127"/>
      <c r="BV124" s="1127">
        <v>23.4</v>
      </c>
      <c r="BW124" s="1127"/>
      <c r="BX124" s="1127"/>
      <c r="BY124" s="1127"/>
      <c r="BZ124" s="1127"/>
      <c r="CA124" s="1127">
        <v>45.1</v>
      </c>
      <c r="CB124" s="1127"/>
      <c r="CC124" s="1127"/>
      <c r="CD124" s="1127"/>
      <c r="CE124" s="1127"/>
      <c r="CF124" s="1128"/>
      <c r="CG124" s="1129"/>
      <c r="CH124" s="1129"/>
      <c r="CI124" s="1129"/>
      <c r="CJ124" s="1130"/>
      <c r="CK124" s="1112"/>
      <c r="CL124" s="1112"/>
      <c r="CM124" s="1112"/>
      <c r="CN124" s="1112"/>
      <c r="CO124" s="1113"/>
      <c r="CP124" s="1119" t="s">
        <v>485</v>
      </c>
      <c r="CQ124" s="1120"/>
      <c r="CR124" s="1120"/>
      <c r="CS124" s="1120"/>
      <c r="CT124" s="1120"/>
      <c r="CU124" s="1120"/>
      <c r="CV124" s="1120"/>
      <c r="CW124" s="1120"/>
      <c r="CX124" s="1120"/>
      <c r="CY124" s="1120"/>
      <c r="CZ124" s="1120"/>
      <c r="DA124" s="1120"/>
      <c r="DB124" s="1120"/>
      <c r="DC124" s="1120"/>
      <c r="DD124" s="1120"/>
      <c r="DE124" s="1120"/>
      <c r="DF124" s="1121"/>
      <c r="DG124" s="1104" t="s">
        <v>125</v>
      </c>
      <c r="DH124" s="1083"/>
      <c r="DI124" s="1083"/>
      <c r="DJ124" s="1083"/>
      <c r="DK124" s="1084"/>
      <c r="DL124" s="1082" t="s">
        <v>125</v>
      </c>
      <c r="DM124" s="1083"/>
      <c r="DN124" s="1083"/>
      <c r="DO124" s="1083"/>
      <c r="DP124" s="1084"/>
      <c r="DQ124" s="1082" t="s">
        <v>125</v>
      </c>
      <c r="DR124" s="1083"/>
      <c r="DS124" s="1083"/>
      <c r="DT124" s="1083"/>
      <c r="DU124" s="1084"/>
      <c r="DV124" s="1085" t="s">
        <v>125</v>
      </c>
      <c r="DW124" s="1086"/>
      <c r="DX124" s="1086"/>
      <c r="DY124" s="1086"/>
      <c r="DZ124" s="1087"/>
    </row>
    <row r="125" spans="1:130" s="251" customFormat="1" ht="26.25" customHeight="1" x14ac:dyDescent="0.2">
      <c r="A125" s="1158"/>
      <c r="B125" s="1045"/>
      <c r="C125" s="1015" t="s">
        <v>469</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486</v>
      </c>
      <c r="AB125" s="1058"/>
      <c r="AC125" s="1058"/>
      <c r="AD125" s="1058"/>
      <c r="AE125" s="1059"/>
      <c r="AF125" s="1060" t="s">
        <v>125</v>
      </c>
      <c r="AG125" s="1058"/>
      <c r="AH125" s="1058"/>
      <c r="AI125" s="1058"/>
      <c r="AJ125" s="1059"/>
      <c r="AK125" s="1060" t="s">
        <v>125</v>
      </c>
      <c r="AL125" s="1058"/>
      <c r="AM125" s="1058"/>
      <c r="AN125" s="1058"/>
      <c r="AO125" s="1059"/>
      <c r="AP125" s="1061" t="s">
        <v>487</v>
      </c>
      <c r="AQ125" s="1062"/>
      <c r="AR125" s="1062"/>
      <c r="AS125" s="1062"/>
      <c r="AT125" s="1063"/>
      <c r="AU125" s="283"/>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5"/>
      <c r="BR125" s="285"/>
      <c r="BS125" s="285"/>
      <c r="BT125" s="285"/>
      <c r="BU125" s="285"/>
      <c r="BV125" s="285"/>
      <c r="BW125" s="285"/>
      <c r="BX125" s="285"/>
      <c r="BY125" s="285"/>
      <c r="BZ125" s="285"/>
      <c r="CA125" s="285"/>
      <c r="CB125" s="285"/>
      <c r="CC125" s="285"/>
      <c r="CD125" s="285"/>
      <c r="CE125" s="285"/>
      <c r="CF125" s="285"/>
      <c r="CG125" s="285"/>
      <c r="CH125" s="285"/>
      <c r="CI125" s="285"/>
      <c r="CJ125" s="286"/>
      <c r="CK125" s="1122" t="s">
        <v>488</v>
      </c>
      <c r="CL125" s="1107"/>
      <c r="CM125" s="1107"/>
      <c r="CN125" s="1107"/>
      <c r="CO125" s="1108"/>
      <c r="CP125" s="1039" t="s">
        <v>489</v>
      </c>
      <c r="CQ125" s="988"/>
      <c r="CR125" s="988"/>
      <c r="CS125" s="988"/>
      <c r="CT125" s="988"/>
      <c r="CU125" s="988"/>
      <c r="CV125" s="988"/>
      <c r="CW125" s="988"/>
      <c r="CX125" s="988"/>
      <c r="CY125" s="988"/>
      <c r="CZ125" s="988"/>
      <c r="DA125" s="988"/>
      <c r="DB125" s="988"/>
      <c r="DC125" s="988"/>
      <c r="DD125" s="988"/>
      <c r="DE125" s="988"/>
      <c r="DF125" s="989"/>
      <c r="DG125" s="1025" t="s">
        <v>125</v>
      </c>
      <c r="DH125" s="1026"/>
      <c r="DI125" s="1026"/>
      <c r="DJ125" s="1026"/>
      <c r="DK125" s="1026"/>
      <c r="DL125" s="1026" t="s">
        <v>125</v>
      </c>
      <c r="DM125" s="1026"/>
      <c r="DN125" s="1026"/>
      <c r="DO125" s="1026"/>
      <c r="DP125" s="1026"/>
      <c r="DQ125" s="1026" t="s">
        <v>125</v>
      </c>
      <c r="DR125" s="1026"/>
      <c r="DS125" s="1026"/>
      <c r="DT125" s="1026"/>
      <c r="DU125" s="1026"/>
      <c r="DV125" s="1027" t="s">
        <v>125</v>
      </c>
      <c r="DW125" s="1027"/>
      <c r="DX125" s="1027"/>
      <c r="DY125" s="1027"/>
      <c r="DZ125" s="1028"/>
    </row>
    <row r="126" spans="1:130" s="251" customFormat="1" ht="26.25" customHeight="1" thickBot="1" x14ac:dyDescent="0.25">
      <c r="A126" s="1158"/>
      <c r="B126" s="1045"/>
      <c r="C126" s="1015" t="s">
        <v>471</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125</v>
      </c>
      <c r="AB126" s="1058"/>
      <c r="AC126" s="1058"/>
      <c r="AD126" s="1058"/>
      <c r="AE126" s="1059"/>
      <c r="AF126" s="1060" t="s">
        <v>125</v>
      </c>
      <c r="AG126" s="1058"/>
      <c r="AH126" s="1058"/>
      <c r="AI126" s="1058"/>
      <c r="AJ126" s="1059"/>
      <c r="AK126" s="1060" t="s">
        <v>125</v>
      </c>
      <c r="AL126" s="1058"/>
      <c r="AM126" s="1058"/>
      <c r="AN126" s="1058"/>
      <c r="AO126" s="1059"/>
      <c r="AP126" s="1061" t="s">
        <v>490</v>
      </c>
      <c r="AQ126" s="1062"/>
      <c r="AR126" s="1062"/>
      <c r="AS126" s="1062"/>
      <c r="AT126" s="1063"/>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8"/>
      <c r="CE126" s="288"/>
      <c r="CF126" s="288"/>
      <c r="CG126" s="285"/>
      <c r="CH126" s="285"/>
      <c r="CI126" s="285"/>
      <c r="CJ126" s="286"/>
      <c r="CK126" s="1123"/>
      <c r="CL126" s="1110"/>
      <c r="CM126" s="1110"/>
      <c r="CN126" s="1110"/>
      <c r="CO126" s="1111"/>
      <c r="CP126" s="1048" t="s">
        <v>491</v>
      </c>
      <c r="CQ126" s="1049"/>
      <c r="CR126" s="1049"/>
      <c r="CS126" s="1049"/>
      <c r="CT126" s="1049"/>
      <c r="CU126" s="1049"/>
      <c r="CV126" s="1049"/>
      <c r="CW126" s="1049"/>
      <c r="CX126" s="1049"/>
      <c r="CY126" s="1049"/>
      <c r="CZ126" s="1049"/>
      <c r="DA126" s="1049"/>
      <c r="DB126" s="1049"/>
      <c r="DC126" s="1049"/>
      <c r="DD126" s="1049"/>
      <c r="DE126" s="1049"/>
      <c r="DF126" s="1050"/>
      <c r="DG126" s="1018" t="s">
        <v>490</v>
      </c>
      <c r="DH126" s="1019"/>
      <c r="DI126" s="1019"/>
      <c r="DJ126" s="1019"/>
      <c r="DK126" s="1019"/>
      <c r="DL126" s="1019" t="s">
        <v>492</v>
      </c>
      <c r="DM126" s="1019"/>
      <c r="DN126" s="1019"/>
      <c r="DO126" s="1019"/>
      <c r="DP126" s="1019"/>
      <c r="DQ126" s="1019" t="s">
        <v>486</v>
      </c>
      <c r="DR126" s="1019"/>
      <c r="DS126" s="1019"/>
      <c r="DT126" s="1019"/>
      <c r="DU126" s="1019"/>
      <c r="DV126" s="1020" t="s">
        <v>125</v>
      </c>
      <c r="DW126" s="1020"/>
      <c r="DX126" s="1020"/>
      <c r="DY126" s="1020"/>
      <c r="DZ126" s="1021"/>
    </row>
    <row r="127" spans="1:130" s="251" customFormat="1" ht="26.25" customHeight="1" x14ac:dyDescent="0.2">
      <c r="A127" s="1159"/>
      <c r="B127" s="1047"/>
      <c r="C127" s="1101" t="s">
        <v>493</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37921</v>
      </c>
      <c r="AB127" s="1058"/>
      <c r="AC127" s="1058"/>
      <c r="AD127" s="1058"/>
      <c r="AE127" s="1059"/>
      <c r="AF127" s="1060">
        <v>32290</v>
      </c>
      <c r="AG127" s="1058"/>
      <c r="AH127" s="1058"/>
      <c r="AI127" s="1058"/>
      <c r="AJ127" s="1059"/>
      <c r="AK127" s="1060">
        <v>27540</v>
      </c>
      <c r="AL127" s="1058"/>
      <c r="AM127" s="1058"/>
      <c r="AN127" s="1058"/>
      <c r="AO127" s="1059"/>
      <c r="AP127" s="1061">
        <v>0.1</v>
      </c>
      <c r="AQ127" s="1062"/>
      <c r="AR127" s="1062"/>
      <c r="AS127" s="1062"/>
      <c r="AT127" s="1063"/>
      <c r="AU127" s="287"/>
      <c r="AV127" s="287"/>
      <c r="AW127" s="287"/>
      <c r="AX127" s="1131" t="s">
        <v>494</v>
      </c>
      <c r="AY127" s="1132"/>
      <c r="AZ127" s="1132"/>
      <c r="BA127" s="1132"/>
      <c r="BB127" s="1132"/>
      <c r="BC127" s="1132"/>
      <c r="BD127" s="1132"/>
      <c r="BE127" s="1133"/>
      <c r="BF127" s="1134" t="s">
        <v>495</v>
      </c>
      <c r="BG127" s="1132"/>
      <c r="BH127" s="1132"/>
      <c r="BI127" s="1132"/>
      <c r="BJ127" s="1132"/>
      <c r="BK127" s="1132"/>
      <c r="BL127" s="1133"/>
      <c r="BM127" s="1134" t="s">
        <v>496</v>
      </c>
      <c r="BN127" s="1132"/>
      <c r="BO127" s="1132"/>
      <c r="BP127" s="1132"/>
      <c r="BQ127" s="1132"/>
      <c r="BR127" s="1132"/>
      <c r="BS127" s="1133"/>
      <c r="BT127" s="1134" t="s">
        <v>497</v>
      </c>
      <c r="BU127" s="1132"/>
      <c r="BV127" s="1132"/>
      <c r="BW127" s="1132"/>
      <c r="BX127" s="1132"/>
      <c r="BY127" s="1132"/>
      <c r="BZ127" s="1156"/>
      <c r="CA127" s="287"/>
      <c r="CB127" s="287"/>
      <c r="CC127" s="287"/>
      <c r="CD127" s="288"/>
      <c r="CE127" s="288"/>
      <c r="CF127" s="288"/>
      <c r="CG127" s="285"/>
      <c r="CH127" s="285"/>
      <c r="CI127" s="285"/>
      <c r="CJ127" s="286"/>
      <c r="CK127" s="1123"/>
      <c r="CL127" s="1110"/>
      <c r="CM127" s="1110"/>
      <c r="CN127" s="1110"/>
      <c r="CO127" s="1111"/>
      <c r="CP127" s="1048" t="s">
        <v>498</v>
      </c>
      <c r="CQ127" s="1049"/>
      <c r="CR127" s="1049"/>
      <c r="CS127" s="1049"/>
      <c r="CT127" s="1049"/>
      <c r="CU127" s="1049"/>
      <c r="CV127" s="1049"/>
      <c r="CW127" s="1049"/>
      <c r="CX127" s="1049"/>
      <c r="CY127" s="1049"/>
      <c r="CZ127" s="1049"/>
      <c r="DA127" s="1049"/>
      <c r="DB127" s="1049"/>
      <c r="DC127" s="1049"/>
      <c r="DD127" s="1049"/>
      <c r="DE127" s="1049"/>
      <c r="DF127" s="1050"/>
      <c r="DG127" s="1018" t="s">
        <v>490</v>
      </c>
      <c r="DH127" s="1019"/>
      <c r="DI127" s="1019"/>
      <c r="DJ127" s="1019"/>
      <c r="DK127" s="1019"/>
      <c r="DL127" s="1019" t="s">
        <v>483</v>
      </c>
      <c r="DM127" s="1019"/>
      <c r="DN127" s="1019"/>
      <c r="DO127" s="1019"/>
      <c r="DP127" s="1019"/>
      <c r="DQ127" s="1019" t="s">
        <v>490</v>
      </c>
      <c r="DR127" s="1019"/>
      <c r="DS127" s="1019"/>
      <c r="DT127" s="1019"/>
      <c r="DU127" s="1019"/>
      <c r="DV127" s="1020" t="s">
        <v>125</v>
      </c>
      <c r="DW127" s="1020"/>
      <c r="DX127" s="1020"/>
      <c r="DY127" s="1020"/>
      <c r="DZ127" s="1021"/>
    </row>
    <row r="128" spans="1:130" s="251" customFormat="1" ht="26.25" customHeight="1" thickBot="1" x14ac:dyDescent="0.25">
      <c r="A128" s="1142" t="s">
        <v>499</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500</v>
      </c>
      <c r="X128" s="1144"/>
      <c r="Y128" s="1144"/>
      <c r="Z128" s="1145"/>
      <c r="AA128" s="1146">
        <v>1093273</v>
      </c>
      <c r="AB128" s="1147"/>
      <c r="AC128" s="1147"/>
      <c r="AD128" s="1147"/>
      <c r="AE128" s="1148"/>
      <c r="AF128" s="1149">
        <v>1153789</v>
      </c>
      <c r="AG128" s="1147"/>
      <c r="AH128" s="1147"/>
      <c r="AI128" s="1147"/>
      <c r="AJ128" s="1148"/>
      <c r="AK128" s="1149">
        <v>1129639</v>
      </c>
      <c r="AL128" s="1147"/>
      <c r="AM128" s="1147"/>
      <c r="AN128" s="1147"/>
      <c r="AO128" s="1148"/>
      <c r="AP128" s="1150"/>
      <c r="AQ128" s="1151"/>
      <c r="AR128" s="1151"/>
      <c r="AS128" s="1151"/>
      <c r="AT128" s="1152"/>
      <c r="AU128" s="287"/>
      <c r="AV128" s="287"/>
      <c r="AW128" s="287"/>
      <c r="AX128" s="987" t="s">
        <v>501</v>
      </c>
      <c r="AY128" s="988"/>
      <c r="AZ128" s="988"/>
      <c r="BA128" s="988"/>
      <c r="BB128" s="988"/>
      <c r="BC128" s="988"/>
      <c r="BD128" s="988"/>
      <c r="BE128" s="989"/>
      <c r="BF128" s="1153" t="s">
        <v>492</v>
      </c>
      <c r="BG128" s="1154"/>
      <c r="BH128" s="1154"/>
      <c r="BI128" s="1154"/>
      <c r="BJ128" s="1154"/>
      <c r="BK128" s="1154"/>
      <c r="BL128" s="1155"/>
      <c r="BM128" s="1153">
        <v>11.34</v>
      </c>
      <c r="BN128" s="1154"/>
      <c r="BO128" s="1154"/>
      <c r="BP128" s="1154"/>
      <c r="BQ128" s="1154"/>
      <c r="BR128" s="1154"/>
      <c r="BS128" s="1155"/>
      <c r="BT128" s="1153">
        <v>20</v>
      </c>
      <c r="BU128" s="1154"/>
      <c r="BV128" s="1154"/>
      <c r="BW128" s="1154"/>
      <c r="BX128" s="1154"/>
      <c r="BY128" s="1154"/>
      <c r="BZ128" s="1178"/>
      <c r="CA128" s="288"/>
      <c r="CB128" s="288"/>
      <c r="CC128" s="288"/>
      <c r="CD128" s="288"/>
      <c r="CE128" s="288"/>
      <c r="CF128" s="288"/>
      <c r="CG128" s="285"/>
      <c r="CH128" s="285"/>
      <c r="CI128" s="285"/>
      <c r="CJ128" s="286"/>
      <c r="CK128" s="1124"/>
      <c r="CL128" s="1125"/>
      <c r="CM128" s="1125"/>
      <c r="CN128" s="1125"/>
      <c r="CO128" s="1126"/>
      <c r="CP128" s="1135" t="s">
        <v>502</v>
      </c>
      <c r="CQ128" s="1136"/>
      <c r="CR128" s="1136"/>
      <c r="CS128" s="1136"/>
      <c r="CT128" s="1136"/>
      <c r="CU128" s="1136"/>
      <c r="CV128" s="1136"/>
      <c r="CW128" s="1136"/>
      <c r="CX128" s="1136"/>
      <c r="CY128" s="1136"/>
      <c r="CZ128" s="1136"/>
      <c r="DA128" s="1136"/>
      <c r="DB128" s="1136"/>
      <c r="DC128" s="1136"/>
      <c r="DD128" s="1136"/>
      <c r="DE128" s="1136"/>
      <c r="DF128" s="1137"/>
      <c r="DG128" s="1138">
        <v>96434</v>
      </c>
      <c r="DH128" s="1139"/>
      <c r="DI128" s="1139"/>
      <c r="DJ128" s="1139"/>
      <c r="DK128" s="1139"/>
      <c r="DL128" s="1139">
        <v>38465</v>
      </c>
      <c r="DM128" s="1139"/>
      <c r="DN128" s="1139"/>
      <c r="DO128" s="1139"/>
      <c r="DP128" s="1139"/>
      <c r="DQ128" s="1139">
        <v>37289</v>
      </c>
      <c r="DR128" s="1139"/>
      <c r="DS128" s="1139"/>
      <c r="DT128" s="1139"/>
      <c r="DU128" s="1139"/>
      <c r="DV128" s="1140">
        <v>0.1</v>
      </c>
      <c r="DW128" s="1140"/>
      <c r="DX128" s="1140"/>
      <c r="DY128" s="1140"/>
      <c r="DZ128" s="1141"/>
    </row>
    <row r="129" spans="1:131" s="251" customFormat="1" ht="26.25" customHeight="1" x14ac:dyDescent="0.2">
      <c r="A129" s="1029" t="s">
        <v>105</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503</v>
      </c>
      <c r="X129" s="1173"/>
      <c r="Y129" s="1173"/>
      <c r="Z129" s="1174"/>
      <c r="AA129" s="1057">
        <v>45358273</v>
      </c>
      <c r="AB129" s="1058"/>
      <c r="AC129" s="1058"/>
      <c r="AD129" s="1058"/>
      <c r="AE129" s="1059"/>
      <c r="AF129" s="1060">
        <v>45599184</v>
      </c>
      <c r="AG129" s="1058"/>
      <c r="AH129" s="1058"/>
      <c r="AI129" s="1058"/>
      <c r="AJ129" s="1059"/>
      <c r="AK129" s="1060">
        <v>44946931</v>
      </c>
      <c r="AL129" s="1058"/>
      <c r="AM129" s="1058"/>
      <c r="AN129" s="1058"/>
      <c r="AO129" s="1059"/>
      <c r="AP129" s="1175"/>
      <c r="AQ129" s="1176"/>
      <c r="AR129" s="1176"/>
      <c r="AS129" s="1176"/>
      <c r="AT129" s="1177"/>
      <c r="AU129" s="289"/>
      <c r="AV129" s="289"/>
      <c r="AW129" s="289"/>
      <c r="AX129" s="1166" t="s">
        <v>504</v>
      </c>
      <c r="AY129" s="1049"/>
      <c r="AZ129" s="1049"/>
      <c r="BA129" s="1049"/>
      <c r="BB129" s="1049"/>
      <c r="BC129" s="1049"/>
      <c r="BD129" s="1049"/>
      <c r="BE129" s="1050"/>
      <c r="BF129" s="1167" t="s">
        <v>487</v>
      </c>
      <c r="BG129" s="1168"/>
      <c r="BH129" s="1168"/>
      <c r="BI129" s="1168"/>
      <c r="BJ129" s="1168"/>
      <c r="BK129" s="1168"/>
      <c r="BL129" s="1169"/>
      <c r="BM129" s="1167">
        <v>16.34</v>
      </c>
      <c r="BN129" s="1168"/>
      <c r="BO129" s="1168"/>
      <c r="BP129" s="1168"/>
      <c r="BQ129" s="1168"/>
      <c r="BR129" s="1168"/>
      <c r="BS129" s="1169"/>
      <c r="BT129" s="1167">
        <v>30</v>
      </c>
      <c r="BU129" s="1170"/>
      <c r="BV129" s="1170"/>
      <c r="BW129" s="1170"/>
      <c r="BX129" s="1170"/>
      <c r="BY129" s="1170"/>
      <c r="BZ129" s="1171"/>
      <c r="CA129" s="290"/>
      <c r="CB129" s="290"/>
      <c r="CC129" s="290"/>
      <c r="CD129" s="290"/>
      <c r="CE129" s="290"/>
      <c r="CF129" s="290"/>
      <c r="CG129" s="290"/>
      <c r="CH129" s="290"/>
      <c r="CI129" s="290"/>
      <c r="CJ129" s="290"/>
      <c r="CK129" s="290"/>
      <c r="CL129" s="290"/>
      <c r="CM129" s="290"/>
      <c r="CN129" s="290"/>
      <c r="CO129" s="290"/>
      <c r="CP129" s="290"/>
      <c r="CQ129" s="290"/>
      <c r="CR129" s="290"/>
      <c r="CS129" s="290"/>
      <c r="CT129" s="290"/>
      <c r="CU129" s="290"/>
      <c r="CV129" s="290"/>
      <c r="CW129" s="290"/>
      <c r="CX129" s="290"/>
      <c r="CY129" s="290"/>
      <c r="CZ129" s="290"/>
      <c r="DA129" s="290"/>
      <c r="DB129" s="290"/>
      <c r="DC129" s="290"/>
      <c r="DD129" s="290"/>
      <c r="DE129" s="290"/>
      <c r="DF129" s="290"/>
      <c r="DG129" s="290"/>
      <c r="DH129" s="290"/>
      <c r="DI129" s="290"/>
      <c r="DJ129" s="290"/>
      <c r="DK129" s="290"/>
      <c r="DL129" s="290"/>
      <c r="DM129" s="290"/>
      <c r="DN129" s="290"/>
      <c r="DO129" s="290"/>
      <c r="DP129" s="258"/>
      <c r="DQ129" s="258"/>
      <c r="DR129" s="258"/>
      <c r="DS129" s="258"/>
      <c r="DT129" s="258"/>
      <c r="DU129" s="258"/>
      <c r="DV129" s="258"/>
      <c r="DW129" s="258"/>
      <c r="DX129" s="258"/>
      <c r="DY129" s="258"/>
      <c r="DZ129" s="262"/>
    </row>
    <row r="130" spans="1:131" s="251" customFormat="1" ht="26.25" customHeight="1" x14ac:dyDescent="0.2">
      <c r="A130" s="1029" t="s">
        <v>505</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506</v>
      </c>
      <c r="X130" s="1173"/>
      <c r="Y130" s="1173"/>
      <c r="Z130" s="1174"/>
      <c r="AA130" s="1057">
        <v>5905229</v>
      </c>
      <c r="AB130" s="1058"/>
      <c r="AC130" s="1058"/>
      <c r="AD130" s="1058"/>
      <c r="AE130" s="1059"/>
      <c r="AF130" s="1060">
        <v>5561691</v>
      </c>
      <c r="AG130" s="1058"/>
      <c r="AH130" s="1058"/>
      <c r="AI130" s="1058"/>
      <c r="AJ130" s="1059"/>
      <c r="AK130" s="1060">
        <v>5654977</v>
      </c>
      <c r="AL130" s="1058"/>
      <c r="AM130" s="1058"/>
      <c r="AN130" s="1058"/>
      <c r="AO130" s="1059"/>
      <c r="AP130" s="1175"/>
      <c r="AQ130" s="1176"/>
      <c r="AR130" s="1176"/>
      <c r="AS130" s="1176"/>
      <c r="AT130" s="1177"/>
      <c r="AU130" s="289"/>
      <c r="AV130" s="289"/>
      <c r="AW130" s="289"/>
      <c r="AX130" s="1166" t="s">
        <v>507</v>
      </c>
      <c r="AY130" s="1049"/>
      <c r="AZ130" s="1049"/>
      <c r="BA130" s="1049"/>
      <c r="BB130" s="1049"/>
      <c r="BC130" s="1049"/>
      <c r="BD130" s="1049"/>
      <c r="BE130" s="1050"/>
      <c r="BF130" s="1203">
        <v>5.4</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90"/>
      <c r="CB130" s="290"/>
      <c r="CC130" s="290"/>
      <c r="CD130" s="290"/>
      <c r="CE130" s="290"/>
      <c r="CF130" s="290"/>
      <c r="CG130" s="290"/>
      <c r="CH130" s="290"/>
      <c r="CI130" s="290"/>
      <c r="CJ130" s="290"/>
      <c r="CK130" s="290"/>
      <c r="CL130" s="290"/>
      <c r="CM130" s="290"/>
      <c r="CN130" s="290"/>
      <c r="CO130" s="290"/>
      <c r="CP130" s="290"/>
      <c r="CQ130" s="290"/>
      <c r="CR130" s="290"/>
      <c r="CS130" s="290"/>
      <c r="CT130" s="290"/>
      <c r="CU130" s="290"/>
      <c r="CV130" s="290"/>
      <c r="CW130" s="290"/>
      <c r="CX130" s="290"/>
      <c r="CY130" s="290"/>
      <c r="CZ130" s="290"/>
      <c r="DA130" s="290"/>
      <c r="DB130" s="290"/>
      <c r="DC130" s="290"/>
      <c r="DD130" s="290"/>
      <c r="DE130" s="290"/>
      <c r="DF130" s="290"/>
      <c r="DG130" s="290"/>
      <c r="DH130" s="290"/>
      <c r="DI130" s="290"/>
      <c r="DJ130" s="290"/>
      <c r="DK130" s="290"/>
      <c r="DL130" s="290"/>
      <c r="DM130" s="290"/>
      <c r="DN130" s="290"/>
      <c r="DO130" s="290"/>
      <c r="DP130" s="258"/>
      <c r="DQ130" s="258"/>
      <c r="DR130" s="258"/>
      <c r="DS130" s="258"/>
      <c r="DT130" s="258"/>
      <c r="DU130" s="258"/>
      <c r="DV130" s="258"/>
      <c r="DW130" s="258"/>
      <c r="DX130" s="258"/>
      <c r="DY130" s="258"/>
      <c r="DZ130" s="262"/>
    </row>
    <row r="131" spans="1:131" s="251" customFormat="1" ht="26.25" customHeight="1" thickBot="1" x14ac:dyDescent="0.25">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508</v>
      </c>
      <c r="X131" s="1211"/>
      <c r="Y131" s="1211"/>
      <c r="Z131" s="1212"/>
      <c r="AA131" s="1104">
        <v>39453044</v>
      </c>
      <c r="AB131" s="1083"/>
      <c r="AC131" s="1083"/>
      <c r="AD131" s="1083"/>
      <c r="AE131" s="1084"/>
      <c r="AF131" s="1082">
        <v>40037493</v>
      </c>
      <c r="AG131" s="1083"/>
      <c r="AH131" s="1083"/>
      <c r="AI131" s="1083"/>
      <c r="AJ131" s="1084"/>
      <c r="AK131" s="1082">
        <v>39291954</v>
      </c>
      <c r="AL131" s="1083"/>
      <c r="AM131" s="1083"/>
      <c r="AN131" s="1083"/>
      <c r="AO131" s="1084"/>
      <c r="AP131" s="1213"/>
      <c r="AQ131" s="1214"/>
      <c r="AR131" s="1214"/>
      <c r="AS131" s="1214"/>
      <c r="AT131" s="1215"/>
      <c r="AU131" s="289"/>
      <c r="AV131" s="289"/>
      <c r="AW131" s="289"/>
      <c r="AX131" s="1185" t="s">
        <v>509</v>
      </c>
      <c r="AY131" s="1136"/>
      <c r="AZ131" s="1136"/>
      <c r="BA131" s="1136"/>
      <c r="BB131" s="1136"/>
      <c r="BC131" s="1136"/>
      <c r="BD131" s="1136"/>
      <c r="BE131" s="1137"/>
      <c r="BF131" s="1186">
        <v>45.1</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90"/>
      <c r="CB131" s="290"/>
      <c r="CC131" s="290"/>
      <c r="CD131" s="290"/>
      <c r="CE131" s="290"/>
      <c r="CF131" s="290"/>
      <c r="CG131" s="290"/>
      <c r="CH131" s="290"/>
      <c r="CI131" s="290"/>
      <c r="CJ131" s="290"/>
      <c r="CK131" s="290"/>
      <c r="CL131" s="290"/>
      <c r="CM131" s="290"/>
      <c r="CN131" s="290"/>
      <c r="CO131" s="290"/>
      <c r="CP131" s="290"/>
      <c r="CQ131" s="290"/>
      <c r="CR131" s="290"/>
      <c r="CS131" s="290"/>
      <c r="CT131" s="290"/>
      <c r="CU131" s="290"/>
      <c r="CV131" s="290"/>
      <c r="CW131" s="290"/>
      <c r="CX131" s="290"/>
      <c r="CY131" s="290"/>
      <c r="CZ131" s="290"/>
      <c r="DA131" s="290"/>
      <c r="DB131" s="290"/>
      <c r="DC131" s="290"/>
      <c r="DD131" s="290"/>
      <c r="DE131" s="290"/>
      <c r="DF131" s="290"/>
      <c r="DG131" s="290"/>
      <c r="DH131" s="290"/>
      <c r="DI131" s="290"/>
      <c r="DJ131" s="290"/>
      <c r="DK131" s="290"/>
      <c r="DL131" s="290"/>
      <c r="DM131" s="290"/>
      <c r="DN131" s="290"/>
      <c r="DO131" s="290"/>
      <c r="DP131" s="258"/>
      <c r="DQ131" s="258"/>
      <c r="DR131" s="258"/>
      <c r="DS131" s="258"/>
      <c r="DT131" s="258"/>
      <c r="DU131" s="258"/>
      <c r="DV131" s="258"/>
      <c r="DW131" s="258"/>
      <c r="DX131" s="258"/>
      <c r="DY131" s="258"/>
      <c r="DZ131" s="262"/>
    </row>
    <row r="132" spans="1:131" s="251" customFormat="1" ht="26.25" customHeight="1" x14ac:dyDescent="0.2">
      <c r="A132" s="1192" t="s">
        <v>510</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511</v>
      </c>
      <c r="W132" s="1196"/>
      <c r="X132" s="1196"/>
      <c r="Y132" s="1196"/>
      <c r="Z132" s="1197"/>
      <c r="AA132" s="1198">
        <v>5.8075392099999998</v>
      </c>
      <c r="AB132" s="1199"/>
      <c r="AC132" s="1199"/>
      <c r="AD132" s="1199"/>
      <c r="AE132" s="1200"/>
      <c r="AF132" s="1201">
        <v>5.4230967960000003</v>
      </c>
      <c r="AG132" s="1199"/>
      <c r="AH132" s="1199"/>
      <c r="AI132" s="1199"/>
      <c r="AJ132" s="1200"/>
      <c r="AK132" s="1201">
        <v>5.2265076969999997</v>
      </c>
      <c r="AL132" s="1199"/>
      <c r="AM132" s="1199"/>
      <c r="AN132" s="1199"/>
      <c r="AO132" s="1200"/>
      <c r="AP132" s="1098"/>
      <c r="AQ132" s="1099"/>
      <c r="AR132" s="1099"/>
      <c r="AS132" s="1099"/>
      <c r="AT132" s="1202"/>
      <c r="AU132" s="291"/>
      <c r="AV132" s="292"/>
      <c r="AW132" s="292"/>
      <c r="AX132" s="258"/>
      <c r="AY132" s="258"/>
      <c r="AZ132" s="258"/>
      <c r="BA132" s="258"/>
      <c r="BB132" s="258"/>
      <c r="BC132" s="258"/>
      <c r="BD132" s="258"/>
      <c r="BE132" s="258"/>
      <c r="BF132" s="258"/>
      <c r="BG132" s="258"/>
      <c r="BH132" s="258"/>
      <c r="BI132" s="258"/>
      <c r="BJ132" s="258"/>
      <c r="BK132" s="258"/>
      <c r="BL132" s="258"/>
      <c r="BM132" s="258"/>
      <c r="BN132" s="258"/>
      <c r="BO132" s="258"/>
      <c r="BP132" s="258"/>
      <c r="BQ132" s="258"/>
      <c r="BR132" s="258"/>
      <c r="BS132" s="259"/>
      <c r="BT132" s="258"/>
      <c r="BU132" s="258"/>
      <c r="BV132" s="258"/>
      <c r="BW132" s="258"/>
      <c r="BX132" s="258"/>
      <c r="BY132" s="258"/>
      <c r="BZ132" s="258"/>
      <c r="CA132" s="290"/>
      <c r="CB132" s="290"/>
      <c r="CC132" s="290"/>
      <c r="CD132" s="290"/>
      <c r="CE132" s="290"/>
      <c r="CF132" s="290"/>
      <c r="CG132" s="290"/>
      <c r="CH132" s="290"/>
      <c r="CI132" s="290"/>
      <c r="CJ132" s="290"/>
      <c r="CK132" s="290"/>
      <c r="CL132" s="290"/>
      <c r="CM132" s="290"/>
      <c r="CN132" s="290"/>
      <c r="CO132" s="290"/>
      <c r="CP132" s="290"/>
      <c r="CQ132" s="290"/>
      <c r="CR132" s="290"/>
      <c r="CS132" s="290"/>
      <c r="CT132" s="290"/>
      <c r="CU132" s="290"/>
      <c r="CV132" s="290"/>
      <c r="CW132" s="290"/>
      <c r="CX132" s="290"/>
      <c r="CY132" s="290"/>
      <c r="CZ132" s="290"/>
      <c r="DA132" s="290"/>
      <c r="DB132" s="290"/>
      <c r="DC132" s="290"/>
      <c r="DD132" s="290"/>
      <c r="DE132" s="290"/>
      <c r="DF132" s="290"/>
      <c r="DG132" s="290"/>
      <c r="DH132" s="290"/>
      <c r="DI132" s="290"/>
      <c r="DJ132" s="290"/>
      <c r="DK132" s="290"/>
      <c r="DL132" s="290"/>
      <c r="DM132" s="290"/>
      <c r="DN132" s="290"/>
      <c r="DO132" s="290"/>
      <c r="DP132" s="262"/>
      <c r="DQ132" s="262"/>
      <c r="DR132" s="262"/>
      <c r="DS132" s="262"/>
      <c r="DT132" s="262"/>
      <c r="DU132" s="262"/>
      <c r="DV132" s="262"/>
      <c r="DW132" s="262"/>
      <c r="DX132" s="262"/>
      <c r="DY132" s="262"/>
      <c r="DZ132" s="262"/>
    </row>
    <row r="133" spans="1:131" s="251" customFormat="1" ht="26.25" customHeight="1" thickBot="1" x14ac:dyDescent="0.25">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512</v>
      </c>
      <c r="W133" s="1179"/>
      <c r="X133" s="1179"/>
      <c r="Y133" s="1179"/>
      <c r="Z133" s="1180"/>
      <c r="AA133" s="1181">
        <v>5.6</v>
      </c>
      <c r="AB133" s="1182"/>
      <c r="AC133" s="1182"/>
      <c r="AD133" s="1182"/>
      <c r="AE133" s="1183"/>
      <c r="AF133" s="1181">
        <v>5.4</v>
      </c>
      <c r="AG133" s="1182"/>
      <c r="AH133" s="1182"/>
      <c r="AI133" s="1182"/>
      <c r="AJ133" s="1183"/>
      <c r="AK133" s="1181">
        <v>5.4</v>
      </c>
      <c r="AL133" s="1182"/>
      <c r="AM133" s="1182"/>
      <c r="AN133" s="1182"/>
      <c r="AO133" s="1183"/>
      <c r="AP133" s="1128"/>
      <c r="AQ133" s="1129"/>
      <c r="AR133" s="1129"/>
      <c r="AS133" s="1129"/>
      <c r="AT133" s="1184"/>
      <c r="AU133" s="292"/>
      <c r="AV133" s="292"/>
      <c r="AW133" s="292"/>
      <c r="AX133" s="292"/>
      <c r="AY133" s="292"/>
      <c r="AZ133" s="292"/>
      <c r="BA133" s="292"/>
      <c r="BB133" s="292"/>
      <c r="BC133" s="292"/>
      <c r="BD133" s="292"/>
      <c r="BE133" s="292"/>
      <c r="BF133" s="292"/>
      <c r="BG133" s="292"/>
      <c r="BH133" s="292"/>
      <c r="BI133" s="292"/>
      <c r="BJ133" s="292"/>
      <c r="BK133" s="292"/>
      <c r="BL133" s="292"/>
      <c r="BM133" s="292"/>
      <c r="BN133" s="290"/>
      <c r="BO133" s="290"/>
      <c r="BP133" s="290"/>
      <c r="BQ133" s="290"/>
      <c r="BR133" s="290"/>
      <c r="BS133" s="290"/>
      <c r="BT133" s="290"/>
      <c r="BU133" s="290"/>
      <c r="BV133" s="290"/>
      <c r="BW133" s="290"/>
      <c r="BX133" s="290"/>
      <c r="BY133" s="290"/>
      <c r="BZ133" s="290"/>
      <c r="CA133" s="290"/>
      <c r="CB133" s="290"/>
      <c r="CC133" s="290"/>
      <c r="CD133" s="290"/>
      <c r="CE133" s="290"/>
      <c r="CF133" s="290"/>
      <c r="CG133" s="290"/>
      <c r="CH133" s="290"/>
      <c r="CI133" s="290"/>
      <c r="CJ133" s="290"/>
      <c r="CK133" s="290"/>
      <c r="CL133" s="290"/>
      <c r="CM133" s="290"/>
      <c r="CN133" s="290"/>
      <c r="CO133" s="290"/>
      <c r="CP133" s="290"/>
      <c r="CQ133" s="290"/>
      <c r="CR133" s="290"/>
      <c r="CS133" s="290"/>
      <c r="CT133" s="290"/>
      <c r="CU133" s="290"/>
      <c r="CV133" s="290"/>
      <c r="CW133" s="290"/>
      <c r="CX133" s="290"/>
      <c r="CY133" s="290"/>
      <c r="CZ133" s="290"/>
      <c r="DA133" s="290"/>
      <c r="DB133" s="290"/>
      <c r="DC133" s="290"/>
      <c r="DD133" s="290"/>
      <c r="DE133" s="290"/>
      <c r="DF133" s="290"/>
      <c r="DG133" s="290"/>
      <c r="DH133" s="290"/>
      <c r="DI133" s="290"/>
      <c r="DJ133" s="290"/>
      <c r="DK133" s="290"/>
      <c r="DL133" s="290"/>
      <c r="DM133" s="290"/>
      <c r="DN133" s="290"/>
      <c r="DO133" s="290"/>
      <c r="DP133" s="262"/>
      <c r="DQ133" s="262"/>
      <c r="DR133" s="262"/>
      <c r="DS133" s="262"/>
      <c r="DT133" s="262"/>
      <c r="DU133" s="262"/>
      <c r="DV133" s="262"/>
      <c r="DW133" s="262"/>
      <c r="DX133" s="262"/>
      <c r="DY133" s="262"/>
      <c r="DZ133" s="262"/>
    </row>
    <row r="134" spans="1:131" s="252" customFormat="1" ht="11.25" customHeight="1" x14ac:dyDescent="0.2">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2"/>
      <c r="AV134" s="292"/>
      <c r="AW134" s="292"/>
      <c r="AX134" s="292"/>
      <c r="AY134" s="292"/>
      <c r="AZ134" s="292"/>
      <c r="BA134" s="292"/>
      <c r="BB134" s="292"/>
      <c r="BC134" s="292"/>
      <c r="BD134" s="292"/>
      <c r="BE134" s="292"/>
      <c r="BF134" s="292"/>
      <c r="BG134" s="292"/>
      <c r="BH134" s="292"/>
      <c r="BI134" s="292"/>
      <c r="BJ134" s="292"/>
      <c r="BK134" s="292"/>
      <c r="BL134" s="292"/>
      <c r="BM134" s="292"/>
      <c r="BN134" s="290"/>
      <c r="BO134" s="290"/>
      <c r="BP134" s="290"/>
      <c r="BQ134" s="290"/>
      <c r="BR134" s="290"/>
      <c r="BS134" s="290"/>
      <c r="BT134" s="290"/>
      <c r="BU134" s="290"/>
      <c r="BV134" s="290"/>
      <c r="BW134" s="290"/>
      <c r="BX134" s="290"/>
      <c r="BY134" s="290"/>
      <c r="BZ134" s="290"/>
      <c r="CA134" s="290"/>
      <c r="CB134" s="290"/>
      <c r="CC134" s="290"/>
      <c r="CD134" s="290"/>
      <c r="CE134" s="290"/>
      <c r="CF134" s="290"/>
      <c r="CG134" s="290"/>
      <c r="CH134" s="290"/>
      <c r="CI134" s="290"/>
      <c r="CJ134" s="290"/>
      <c r="CK134" s="290"/>
      <c r="CL134" s="290"/>
      <c r="CM134" s="290"/>
      <c r="CN134" s="290"/>
      <c r="CO134" s="290"/>
      <c r="CP134" s="290"/>
      <c r="CQ134" s="290"/>
      <c r="CR134" s="290"/>
      <c r="CS134" s="290"/>
      <c r="CT134" s="290"/>
      <c r="CU134" s="290"/>
      <c r="CV134" s="290"/>
      <c r="CW134" s="290"/>
      <c r="CX134" s="290"/>
      <c r="CY134" s="290"/>
      <c r="CZ134" s="290"/>
      <c r="DA134" s="290"/>
      <c r="DB134" s="290"/>
      <c r="DC134" s="290"/>
      <c r="DD134" s="290"/>
      <c r="DE134" s="290"/>
      <c r="DF134" s="290"/>
      <c r="DG134" s="290"/>
      <c r="DH134" s="290"/>
      <c r="DI134" s="290"/>
      <c r="DJ134" s="290"/>
      <c r="DK134" s="290"/>
      <c r="DL134" s="290"/>
      <c r="DM134" s="290"/>
      <c r="DN134" s="290"/>
      <c r="DO134" s="290"/>
      <c r="DP134" s="262"/>
      <c r="DQ134" s="262"/>
      <c r="DR134" s="262"/>
      <c r="DS134" s="262"/>
      <c r="DT134" s="262"/>
      <c r="DU134" s="262"/>
      <c r="DV134" s="262"/>
      <c r="DW134" s="262"/>
      <c r="DX134" s="262"/>
      <c r="DY134" s="262"/>
      <c r="DZ134" s="262"/>
      <c r="EA134" s="251"/>
    </row>
    <row r="135" spans="1:131" ht="14" hidden="1" x14ac:dyDescent="0.2">
      <c r="AU135" s="293"/>
      <c r="AV135" s="293"/>
      <c r="AW135" s="293"/>
      <c r="AX135" s="293"/>
      <c r="AY135" s="293"/>
      <c r="AZ135" s="293"/>
      <c r="BA135" s="293"/>
      <c r="BB135" s="293"/>
      <c r="BC135" s="293"/>
      <c r="BD135" s="293"/>
      <c r="BE135" s="293"/>
      <c r="BF135" s="293"/>
      <c r="BG135" s="293"/>
      <c r="BH135" s="293"/>
      <c r="BI135" s="293"/>
      <c r="BJ135" s="293"/>
      <c r="BK135" s="293"/>
      <c r="BL135" s="293"/>
      <c r="BM135" s="293"/>
      <c r="BN135" s="293"/>
      <c r="BO135" s="293"/>
      <c r="BP135" s="293"/>
      <c r="BQ135" s="293"/>
      <c r="BR135" s="293"/>
      <c r="BS135" s="293"/>
      <c r="BT135" s="293"/>
      <c r="BU135" s="293"/>
      <c r="BV135" s="293"/>
      <c r="BW135" s="293"/>
      <c r="BX135" s="293"/>
      <c r="BY135" s="293"/>
      <c r="BZ135" s="293"/>
      <c r="CA135" s="293"/>
      <c r="CB135" s="293"/>
      <c r="CC135" s="293"/>
      <c r="CD135" s="293"/>
      <c r="CE135" s="293"/>
      <c r="CF135" s="293"/>
      <c r="CG135" s="293"/>
      <c r="CH135" s="293"/>
      <c r="CI135" s="293"/>
      <c r="CJ135" s="293"/>
      <c r="CK135" s="293"/>
      <c r="CL135" s="293"/>
      <c r="CM135" s="293"/>
      <c r="CN135" s="293"/>
      <c r="CO135" s="293"/>
      <c r="CP135" s="293"/>
      <c r="CQ135" s="293"/>
      <c r="CR135" s="293"/>
      <c r="CS135" s="293"/>
      <c r="CT135" s="293"/>
      <c r="CU135" s="293"/>
      <c r="CV135" s="293"/>
      <c r="CW135" s="293"/>
      <c r="CX135" s="293"/>
      <c r="CY135" s="293"/>
      <c r="CZ135" s="293"/>
      <c r="DA135" s="293"/>
      <c r="DB135" s="293"/>
      <c r="DC135" s="293"/>
      <c r="DD135" s="293"/>
      <c r="DE135" s="293"/>
      <c r="DF135" s="293"/>
      <c r="DG135" s="293"/>
      <c r="DH135" s="293"/>
      <c r="DI135" s="293"/>
      <c r="DJ135" s="293"/>
      <c r="DK135" s="293"/>
      <c r="DL135" s="293"/>
      <c r="DM135" s="293"/>
      <c r="DN135" s="293"/>
      <c r="DO135" s="293"/>
      <c r="DP135" s="293"/>
      <c r="DQ135" s="293"/>
      <c r="DR135" s="293"/>
      <c r="DS135" s="293"/>
      <c r="DT135" s="293"/>
      <c r="DU135" s="293"/>
      <c r="DV135" s="293"/>
      <c r="DW135" s="293"/>
      <c r="DX135" s="293"/>
      <c r="DY135" s="293"/>
      <c r="DZ135" s="293"/>
    </row>
  </sheetData>
  <sheetProtection algorithmName="SHA-512" hashValue="apy/1cJ2LhdtHjn78k4B10ae2EyFPkcEQkU/+d7JXAoFigNh9MqnssQwD3KHIkvFHM0YY+P53mekoJXUBowS3A==" saltValue="fPzMy9AggWq3j9NmHH3E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58" zoomScale="80" zoomScaleNormal="85" zoomScaleSheetLayoutView="80" workbookViewId="0"/>
  </sheetViews>
  <sheetFormatPr defaultColWidth="0" defaultRowHeight="13.5" customHeight="1" zeroHeight="1" x14ac:dyDescent="0.2"/>
  <cols>
    <col min="1" max="120" width="2.7265625" style="296" customWidth="1"/>
    <col min="121" max="121" width="0" style="295" hidden="1" customWidth="1"/>
    <col min="122" max="16384" width="9" style="295" hidden="1"/>
  </cols>
  <sheetData>
    <row r="1" spans="1:120" ht="13" x14ac:dyDescent="0.2">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5"/>
    </row>
    <row r="17" spans="119:120" ht="13" x14ac:dyDescent="0.2">
      <c r="DP17" s="295"/>
    </row>
    <row r="18" spans="119:120" ht="13" x14ac:dyDescent="0.2"/>
    <row r="19" spans="119:120" ht="13" x14ac:dyDescent="0.2"/>
    <row r="20" spans="119:120" ht="13" x14ac:dyDescent="0.2">
      <c r="DO20" s="295"/>
      <c r="DP20" s="295"/>
    </row>
    <row r="21" spans="119:120" ht="13" x14ac:dyDescent="0.2">
      <c r="DP21" s="295"/>
    </row>
    <row r="22" spans="119:120" ht="13" x14ac:dyDescent="0.2"/>
    <row r="23" spans="119:120" ht="13" x14ac:dyDescent="0.2">
      <c r="DO23" s="295"/>
      <c r="DP23" s="295"/>
    </row>
    <row r="24" spans="119:120" ht="13" x14ac:dyDescent="0.2">
      <c r="DP24" s="295"/>
    </row>
    <row r="25" spans="119:120" ht="13" x14ac:dyDescent="0.2">
      <c r="DP25" s="295"/>
    </row>
    <row r="26" spans="119:120" ht="13" x14ac:dyDescent="0.2">
      <c r="DO26" s="295"/>
      <c r="DP26" s="295"/>
    </row>
    <row r="27" spans="119:120" ht="13" x14ac:dyDescent="0.2"/>
    <row r="28" spans="119:120" ht="13" x14ac:dyDescent="0.2">
      <c r="DO28" s="295"/>
      <c r="DP28" s="295"/>
    </row>
    <row r="29" spans="119:120" ht="13" x14ac:dyDescent="0.2">
      <c r="DP29" s="295"/>
    </row>
    <row r="30" spans="119:120" ht="13" x14ac:dyDescent="0.2"/>
    <row r="31" spans="119:120" ht="13" x14ac:dyDescent="0.2">
      <c r="DO31" s="295"/>
      <c r="DP31" s="295"/>
    </row>
    <row r="32" spans="119:120" ht="13" x14ac:dyDescent="0.2"/>
    <row r="33" spans="98:120" ht="13" x14ac:dyDescent="0.2">
      <c r="DO33" s="295"/>
      <c r="DP33" s="295"/>
    </row>
    <row r="34" spans="98:120" ht="13" x14ac:dyDescent="0.2">
      <c r="DM34" s="295"/>
    </row>
    <row r="35" spans="98:120" ht="13" x14ac:dyDescent="0.2">
      <c r="CT35" s="295"/>
      <c r="CU35" s="295"/>
      <c r="CV35" s="295"/>
      <c r="CY35" s="295"/>
      <c r="CZ35" s="295"/>
      <c r="DA35" s="295"/>
      <c r="DD35" s="295"/>
      <c r="DE35" s="295"/>
      <c r="DF35" s="295"/>
      <c r="DI35" s="295"/>
      <c r="DJ35" s="295"/>
      <c r="DK35" s="295"/>
      <c r="DM35" s="295"/>
      <c r="DN35" s="295"/>
      <c r="DO35" s="295"/>
      <c r="DP35" s="295"/>
    </row>
    <row r="36" spans="98:120" ht="13" x14ac:dyDescent="0.2"/>
    <row r="37" spans="98:120" ht="13" x14ac:dyDescent="0.2">
      <c r="CW37" s="295"/>
      <c r="DB37" s="295"/>
      <c r="DG37" s="295"/>
      <c r="DL37" s="295"/>
      <c r="DP37" s="295"/>
    </row>
    <row r="38" spans="98:120" ht="13" x14ac:dyDescent="0.2">
      <c r="CT38" s="295"/>
      <c r="CU38" s="295"/>
      <c r="CV38" s="295"/>
      <c r="CW38" s="295"/>
      <c r="CY38" s="295"/>
      <c r="CZ38" s="295"/>
      <c r="DA38" s="295"/>
      <c r="DB38" s="295"/>
      <c r="DD38" s="295"/>
      <c r="DE38" s="295"/>
      <c r="DF38" s="295"/>
      <c r="DG38" s="295"/>
      <c r="DI38" s="295"/>
      <c r="DJ38" s="295"/>
      <c r="DK38" s="295"/>
      <c r="DL38" s="295"/>
      <c r="DN38" s="295"/>
      <c r="DO38" s="295"/>
      <c r="DP38" s="29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5"/>
      <c r="DO49" s="295"/>
      <c r="DP49" s="29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5"/>
      <c r="CS63" s="295"/>
      <c r="CX63" s="295"/>
      <c r="DC63" s="295"/>
      <c r="DH63" s="295"/>
    </row>
    <row r="64" spans="22:120" ht="13" x14ac:dyDescent="0.2">
      <c r="V64" s="295"/>
    </row>
    <row r="65" spans="15:120" ht="13" x14ac:dyDescent="0.2">
      <c r="X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U65" s="295"/>
      <c r="CZ65" s="295"/>
      <c r="DE65" s="295"/>
      <c r="DJ65" s="295"/>
    </row>
    <row r="66" spans="15:120" ht="13" x14ac:dyDescent="0.2">
      <c r="Q66" s="295"/>
      <c r="S66" s="295"/>
      <c r="U66" s="295"/>
      <c r="DM66" s="295"/>
    </row>
    <row r="67" spans="15:120" ht="13" x14ac:dyDescent="0.2">
      <c r="O67" s="295"/>
      <c r="P67" s="295"/>
      <c r="R67" s="295"/>
      <c r="T67" s="295"/>
      <c r="Y67" s="295"/>
      <c r="CT67" s="295"/>
      <c r="CV67" s="295"/>
      <c r="CW67" s="295"/>
      <c r="CY67" s="295"/>
      <c r="DA67" s="295"/>
      <c r="DB67" s="295"/>
      <c r="DD67" s="295"/>
      <c r="DF67" s="295"/>
      <c r="DG67" s="295"/>
      <c r="DI67" s="295"/>
      <c r="DK67" s="295"/>
      <c r="DL67" s="295"/>
      <c r="DN67" s="295"/>
      <c r="DO67" s="295"/>
      <c r="DP67" s="295"/>
    </row>
    <row r="68" spans="15:120" ht="13" x14ac:dyDescent="0.2"/>
    <row r="69" spans="15:120" ht="13" x14ac:dyDescent="0.2"/>
    <row r="70" spans="15:120" ht="13" x14ac:dyDescent="0.2"/>
    <row r="71" spans="15:120" ht="13" x14ac:dyDescent="0.2"/>
    <row r="72" spans="15:120" ht="13" x14ac:dyDescent="0.2">
      <c r="DP72" s="295"/>
    </row>
    <row r="73" spans="15:120" ht="13" x14ac:dyDescent="0.2">
      <c r="DP73" s="29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5"/>
      <c r="CX96" s="295"/>
      <c r="DC96" s="295"/>
      <c r="DH96" s="295"/>
    </row>
    <row r="97" spans="24:120" ht="13" x14ac:dyDescent="0.2">
      <c r="CS97" s="295"/>
      <c r="CX97" s="295"/>
      <c r="DC97" s="295"/>
      <c r="DH97" s="295"/>
      <c r="DP97" s="296" t="s">
        <v>513</v>
      </c>
    </row>
    <row r="98" spans="24:120" ht="13" hidden="1" x14ac:dyDescent="0.2">
      <c r="CS98" s="295"/>
      <c r="CX98" s="295"/>
      <c r="DC98" s="295"/>
      <c r="DH98" s="295"/>
    </row>
    <row r="99" spans="24:120" ht="13" hidden="1" x14ac:dyDescent="0.2">
      <c r="CS99" s="295"/>
      <c r="CX99" s="295"/>
      <c r="DC99" s="295"/>
      <c r="DH99" s="295"/>
    </row>
    <row r="101" spans="24:120" ht="12" hidden="1" customHeight="1" x14ac:dyDescent="0.2">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U101" s="295"/>
      <c r="CZ101" s="295"/>
      <c r="DE101" s="295"/>
      <c r="DJ101" s="295"/>
    </row>
    <row r="102" spans="24:120" ht="1.5" hidden="1" customHeight="1" x14ac:dyDescent="0.2">
      <c r="CU102" s="295"/>
      <c r="CZ102" s="295"/>
      <c r="DE102" s="295"/>
      <c r="DJ102" s="295"/>
      <c r="DM102" s="295"/>
    </row>
    <row r="103" spans="24:120" ht="13" hidden="1" x14ac:dyDescent="0.2">
      <c r="CT103" s="295"/>
      <c r="CV103" s="295"/>
      <c r="CW103" s="295"/>
      <c r="CY103" s="295"/>
      <c r="DA103" s="295"/>
      <c r="DB103" s="295"/>
      <c r="DD103" s="295"/>
      <c r="DF103" s="295"/>
      <c r="DG103" s="295"/>
      <c r="DI103" s="295"/>
      <c r="DK103" s="295"/>
      <c r="DL103" s="295"/>
      <c r="DM103" s="295"/>
      <c r="DN103" s="295"/>
      <c r="DO103" s="295"/>
      <c r="DP103" s="295"/>
    </row>
    <row r="104" spans="24:120" ht="13" hidden="1" x14ac:dyDescent="0.2">
      <c r="CV104" s="295"/>
      <c r="CW104" s="295"/>
      <c r="DA104" s="295"/>
      <c r="DB104" s="295"/>
      <c r="DF104" s="295"/>
      <c r="DG104" s="295"/>
      <c r="DK104" s="295"/>
      <c r="DL104" s="295"/>
      <c r="DN104" s="295"/>
      <c r="DO104" s="295"/>
      <c r="DP104" s="295"/>
    </row>
    <row r="105" spans="24:120" ht="12.75" hidden="1" customHeight="1" x14ac:dyDescent="0.2"/>
  </sheetData>
  <sheetProtection algorithmName="SHA-512" hashValue="IwuTTHGQnfSKjQ9G1ksvOMCr2w9RpD4Mdpge/BIO0rEwNEIRpG1lh0MKxA6+Ix6ZS8n4C0XMjhpTmzxTn7vnOw==" saltValue="wL8flxIy4TOfgnqiUDvH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58" zoomScaleNormal="100" zoomScaleSheetLayoutView="55" workbookViewId="0"/>
  </sheetViews>
  <sheetFormatPr defaultColWidth="0" defaultRowHeight="13.5" customHeight="1" zeroHeight="1" x14ac:dyDescent="0.2"/>
  <cols>
    <col min="1" max="116" width="2.6328125" style="296" customWidth="1"/>
    <col min="117" max="16384" width="9" style="295" hidden="1"/>
  </cols>
  <sheetData>
    <row r="1" spans="2:116" ht="13" x14ac:dyDescent="0.2">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row>
    <row r="2" spans="2:116" ht="13" x14ac:dyDescent="0.2"/>
    <row r="3" spans="2:116" ht="13" x14ac:dyDescent="0.2"/>
    <row r="4" spans="2:116" ht="13" x14ac:dyDescent="0.2">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row>
    <row r="5" spans="2:116" ht="13" x14ac:dyDescent="0.2">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row>
    <row r="19" spans="9:116" ht="13" x14ac:dyDescent="0.2"/>
    <row r="20" spans="9:116" ht="13" x14ac:dyDescent="0.2"/>
    <row r="21" spans="9:116" ht="13" x14ac:dyDescent="0.2">
      <c r="DL21" s="295"/>
    </row>
    <row r="22" spans="9:116" ht="13" x14ac:dyDescent="0.2">
      <c r="DI22" s="295"/>
      <c r="DJ22" s="295"/>
      <c r="DK22" s="295"/>
      <c r="DL22" s="295"/>
    </row>
    <row r="23" spans="9:116" ht="13" x14ac:dyDescent="0.2">
      <c r="CY23" s="295"/>
      <c r="CZ23" s="295"/>
      <c r="DA23" s="295"/>
      <c r="DB23" s="295"/>
      <c r="DC23" s="295"/>
      <c r="DD23" s="295"/>
      <c r="DE23" s="295"/>
      <c r="DF23" s="295"/>
      <c r="DG23" s="295"/>
      <c r="DH23" s="295"/>
      <c r="DI23" s="295"/>
      <c r="DJ23" s="295"/>
      <c r="DK23" s="295"/>
      <c r="DL23" s="29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5"/>
      <c r="DA35" s="295"/>
      <c r="DB35" s="295"/>
      <c r="DC35" s="295"/>
      <c r="DD35" s="295"/>
      <c r="DE35" s="295"/>
      <c r="DF35" s="295"/>
      <c r="DG35" s="295"/>
      <c r="DH35" s="295"/>
      <c r="DI35" s="295"/>
      <c r="DJ35" s="295"/>
      <c r="DK35" s="295"/>
      <c r="DL35" s="295"/>
    </row>
    <row r="36" spans="15:116" ht="13" x14ac:dyDescent="0.2"/>
    <row r="37" spans="15:116" ht="13" x14ac:dyDescent="0.2">
      <c r="DL37" s="295"/>
    </row>
    <row r="38" spans="15:116" ht="13" x14ac:dyDescent="0.2">
      <c r="DI38" s="295"/>
      <c r="DJ38" s="295"/>
      <c r="DK38" s="295"/>
      <c r="DL38" s="295"/>
    </row>
    <row r="39" spans="15:116" ht="13" x14ac:dyDescent="0.2"/>
    <row r="40" spans="15:116" ht="13" x14ac:dyDescent="0.2"/>
    <row r="41" spans="15:116" ht="13" x14ac:dyDescent="0.2"/>
    <row r="42" spans="15:116" ht="13" x14ac:dyDescent="0.2"/>
    <row r="43" spans="15:116" ht="13" x14ac:dyDescent="0.2">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row>
    <row r="44" spans="15:116" ht="13" x14ac:dyDescent="0.2">
      <c r="DL44" s="295"/>
    </row>
    <row r="45" spans="15:116" ht="13" x14ac:dyDescent="0.2"/>
    <row r="46" spans="15:116" ht="13" x14ac:dyDescent="0.2">
      <c r="DA46" s="295"/>
      <c r="DB46" s="295"/>
      <c r="DC46" s="295"/>
      <c r="DD46" s="295"/>
      <c r="DE46" s="295"/>
      <c r="DF46" s="295"/>
      <c r="DG46" s="295"/>
      <c r="DH46" s="295"/>
      <c r="DI46" s="295"/>
      <c r="DJ46" s="295"/>
      <c r="DK46" s="295"/>
      <c r="DL46" s="295"/>
    </row>
    <row r="47" spans="15:116" ht="13" x14ac:dyDescent="0.2"/>
    <row r="48" spans="15:116" ht="13" x14ac:dyDescent="0.2"/>
    <row r="49" spans="104:116" ht="13" x14ac:dyDescent="0.2"/>
    <row r="50" spans="104:116" ht="13" x14ac:dyDescent="0.2">
      <c r="CZ50" s="295"/>
      <c r="DA50" s="295"/>
      <c r="DB50" s="295"/>
      <c r="DC50" s="295"/>
      <c r="DD50" s="295"/>
      <c r="DE50" s="295"/>
      <c r="DF50" s="295"/>
      <c r="DG50" s="295"/>
      <c r="DH50" s="295"/>
      <c r="DI50" s="295"/>
      <c r="DJ50" s="295"/>
      <c r="DK50" s="295"/>
      <c r="DL50" s="295"/>
    </row>
    <row r="51" spans="104:116" ht="13" x14ac:dyDescent="0.2"/>
    <row r="52" spans="104:116" ht="13" x14ac:dyDescent="0.2"/>
    <row r="53" spans="104:116" ht="13" x14ac:dyDescent="0.2">
      <c r="DL53" s="29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5"/>
      <c r="DD67" s="295"/>
      <c r="DE67" s="295"/>
      <c r="DF67" s="295"/>
      <c r="DG67" s="295"/>
      <c r="DH67" s="295"/>
      <c r="DI67" s="295"/>
      <c r="DJ67" s="295"/>
      <c r="DK67" s="295"/>
      <c r="DL67" s="29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aB7b0kIbxeVnfx6mm1kMXKQZUssrfGQFU0d67fdNS8n0JGSK1TRu5eBp6PZisxFRmw9CCTze8zPOEFP8IHFdw==" saltValue="qX/GaaYrCKbywknGrNOn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7" customWidth="1"/>
    <col min="37" max="44" width="17" style="297" customWidth="1"/>
    <col min="45" max="45" width="6.08984375" style="304" customWidth="1"/>
    <col min="46" max="46" width="3" style="302" customWidth="1"/>
    <col min="47" max="47" width="19.08984375" style="297" hidden="1" customWidth="1"/>
    <col min="48" max="52" width="12.6328125" style="297" hidden="1" customWidth="1"/>
    <col min="53" max="16384" width="8.6328125" style="297" hidden="1"/>
  </cols>
  <sheetData>
    <row r="1" spans="1:46" ht="13" x14ac:dyDescent="0.2">
      <c r="AS1" s="298"/>
      <c r="AT1" s="298"/>
    </row>
    <row r="2" spans="1:46" ht="13" x14ac:dyDescent="0.2">
      <c r="AS2" s="298"/>
      <c r="AT2" s="298"/>
    </row>
    <row r="3" spans="1:46" ht="13" x14ac:dyDescent="0.2">
      <c r="AS3" s="298"/>
      <c r="AT3" s="298"/>
    </row>
    <row r="4" spans="1:46" ht="13" x14ac:dyDescent="0.2">
      <c r="AS4" s="298"/>
      <c r="AT4" s="298"/>
    </row>
    <row r="5" spans="1:46" ht="16.5" x14ac:dyDescent="0.2">
      <c r="A5" s="299" t="s">
        <v>514</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1"/>
    </row>
    <row r="6" spans="1:46" ht="13" x14ac:dyDescent="0.2">
      <c r="A6" s="302"/>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303" t="s">
        <v>515</v>
      </c>
      <c r="AL6" s="303"/>
      <c r="AM6" s="303"/>
      <c r="AN6" s="303"/>
      <c r="AO6" s="298"/>
      <c r="AP6" s="298"/>
      <c r="AQ6" s="298"/>
      <c r="AR6" s="298"/>
    </row>
    <row r="7" spans="1:46" ht="13.5" customHeight="1" x14ac:dyDescent="0.2">
      <c r="A7" s="302"/>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305"/>
      <c r="AL7" s="306"/>
      <c r="AM7" s="306"/>
      <c r="AN7" s="307"/>
      <c r="AO7" s="1216" t="s">
        <v>516</v>
      </c>
      <c r="AP7" s="308"/>
      <c r="AQ7" s="309" t="s">
        <v>517</v>
      </c>
      <c r="AR7" s="310"/>
    </row>
    <row r="8" spans="1:46" ht="13" x14ac:dyDescent="0.2">
      <c r="A8" s="302"/>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311"/>
      <c r="AL8" s="312"/>
      <c r="AM8" s="312"/>
      <c r="AN8" s="313"/>
      <c r="AO8" s="1217"/>
      <c r="AP8" s="314" t="s">
        <v>518</v>
      </c>
      <c r="AQ8" s="315" t="s">
        <v>519</v>
      </c>
      <c r="AR8" s="316" t="s">
        <v>520</v>
      </c>
    </row>
    <row r="9" spans="1:46" ht="13" x14ac:dyDescent="0.2">
      <c r="A9" s="302"/>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1218" t="s">
        <v>521</v>
      </c>
      <c r="AL9" s="1219"/>
      <c r="AM9" s="1219"/>
      <c r="AN9" s="1220"/>
      <c r="AO9" s="317">
        <v>13214099</v>
      </c>
      <c r="AP9" s="317">
        <v>58934</v>
      </c>
      <c r="AQ9" s="318">
        <v>62432</v>
      </c>
      <c r="AR9" s="319">
        <v>-5.6</v>
      </c>
    </row>
    <row r="10" spans="1:46" ht="13.5" customHeight="1" x14ac:dyDescent="0.2">
      <c r="A10" s="302"/>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1218" t="s">
        <v>522</v>
      </c>
      <c r="AL10" s="1219"/>
      <c r="AM10" s="1219"/>
      <c r="AN10" s="1220"/>
      <c r="AO10" s="320">
        <v>52968</v>
      </c>
      <c r="AP10" s="320">
        <v>236</v>
      </c>
      <c r="AQ10" s="321">
        <v>2320</v>
      </c>
      <c r="AR10" s="322">
        <v>-89.8</v>
      </c>
    </row>
    <row r="11" spans="1:46" ht="13.5" customHeight="1" x14ac:dyDescent="0.2">
      <c r="A11" s="302"/>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1218" t="s">
        <v>523</v>
      </c>
      <c r="AL11" s="1219"/>
      <c r="AM11" s="1219"/>
      <c r="AN11" s="1220"/>
      <c r="AO11" s="320" t="s">
        <v>524</v>
      </c>
      <c r="AP11" s="320" t="s">
        <v>524</v>
      </c>
      <c r="AQ11" s="321">
        <v>1793</v>
      </c>
      <c r="AR11" s="322" t="s">
        <v>524</v>
      </c>
    </row>
    <row r="12" spans="1:46" ht="13.5" customHeight="1" x14ac:dyDescent="0.2">
      <c r="A12" s="302"/>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1218" t="s">
        <v>525</v>
      </c>
      <c r="AL12" s="1219"/>
      <c r="AM12" s="1219"/>
      <c r="AN12" s="1220"/>
      <c r="AO12" s="320" t="s">
        <v>524</v>
      </c>
      <c r="AP12" s="320" t="s">
        <v>524</v>
      </c>
      <c r="AQ12" s="321">
        <v>46</v>
      </c>
      <c r="AR12" s="322" t="s">
        <v>524</v>
      </c>
    </row>
    <row r="13" spans="1:46" ht="13.5" customHeight="1" x14ac:dyDescent="0.2">
      <c r="A13" s="302"/>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1218" t="s">
        <v>526</v>
      </c>
      <c r="AL13" s="1219"/>
      <c r="AM13" s="1219"/>
      <c r="AN13" s="1220"/>
      <c r="AO13" s="320">
        <v>360081</v>
      </c>
      <c r="AP13" s="320">
        <v>1606</v>
      </c>
      <c r="AQ13" s="321">
        <v>1638</v>
      </c>
      <c r="AR13" s="322">
        <v>-2</v>
      </c>
    </row>
    <row r="14" spans="1:46" ht="13.5" customHeight="1" x14ac:dyDescent="0.2">
      <c r="A14" s="302"/>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1218" t="s">
        <v>527</v>
      </c>
      <c r="AL14" s="1219"/>
      <c r="AM14" s="1219"/>
      <c r="AN14" s="1220"/>
      <c r="AO14" s="320">
        <v>506148</v>
      </c>
      <c r="AP14" s="320">
        <v>2257</v>
      </c>
      <c r="AQ14" s="321">
        <v>1345</v>
      </c>
      <c r="AR14" s="322">
        <v>67.8</v>
      </c>
    </row>
    <row r="15" spans="1:46" ht="13.5" customHeight="1" x14ac:dyDescent="0.2">
      <c r="A15" s="302"/>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1224" t="s">
        <v>528</v>
      </c>
      <c r="AL15" s="1225"/>
      <c r="AM15" s="1225"/>
      <c r="AN15" s="1226"/>
      <c r="AO15" s="320">
        <v>-780689</v>
      </c>
      <c r="AP15" s="320">
        <v>-3482</v>
      </c>
      <c r="AQ15" s="321">
        <v>-3712</v>
      </c>
      <c r="AR15" s="322">
        <v>-6.2</v>
      </c>
    </row>
    <row r="16" spans="1:46" ht="13" x14ac:dyDescent="0.2">
      <c r="A16" s="302"/>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1224" t="s">
        <v>184</v>
      </c>
      <c r="AL16" s="1225"/>
      <c r="AM16" s="1225"/>
      <c r="AN16" s="1226"/>
      <c r="AO16" s="320">
        <v>13352607</v>
      </c>
      <c r="AP16" s="320">
        <v>59552</v>
      </c>
      <c r="AQ16" s="321">
        <v>65862</v>
      </c>
      <c r="AR16" s="322">
        <v>-9.6</v>
      </c>
    </row>
    <row r="17" spans="1:46" ht="13" x14ac:dyDescent="0.2">
      <c r="A17" s="302"/>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323"/>
    </row>
    <row r="18" spans="1:46" ht="13" x14ac:dyDescent="0.2">
      <c r="A18" s="302"/>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324"/>
      <c r="AR18" s="324"/>
    </row>
    <row r="19" spans="1:46" ht="13" x14ac:dyDescent="0.2">
      <c r="A19" s="302"/>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t="s">
        <v>529</v>
      </c>
      <c r="AL19" s="298"/>
      <c r="AM19" s="298"/>
      <c r="AN19" s="298"/>
      <c r="AO19" s="298"/>
      <c r="AP19" s="298"/>
      <c r="AQ19" s="298"/>
      <c r="AR19" s="298"/>
    </row>
    <row r="20" spans="1:46" ht="13" x14ac:dyDescent="0.2">
      <c r="A20" s="302"/>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325"/>
      <c r="AL20" s="326"/>
      <c r="AM20" s="326"/>
      <c r="AN20" s="327"/>
      <c r="AO20" s="328" t="s">
        <v>530</v>
      </c>
      <c r="AP20" s="329" t="s">
        <v>531</v>
      </c>
      <c r="AQ20" s="330" t="s">
        <v>532</v>
      </c>
      <c r="AR20" s="331"/>
    </row>
    <row r="21" spans="1:46" s="337" customFormat="1" ht="13" x14ac:dyDescent="0.2">
      <c r="A21" s="33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1227" t="s">
        <v>533</v>
      </c>
      <c r="AL21" s="1228"/>
      <c r="AM21" s="1228"/>
      <c r="AN21" s="1229"/>
      <c r="AO21" s="333">
        <v>6.09</v>
      </c>
      <c r="AP21" s="334">
        <v>6.41</v>
      </c>
      <c r="AQ21" s="335">
        <v>-0.32</v>
      </c>
      <c r="AR21" s="303"/>
      <c r="AS21" s="336"/>
      <c r="AT21" s="332"/>
    </row>
    <row r="22" spans="1:46" s="337" customFormat="1" ht="13" x14ac:dyDescent="0.2">
      <c r="A22" s="332"/>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1227" t="s">
        <v>534</v>
      </c>
      <c r="AL22" s="1228"/>
      <c r="AM22" s="1228"/>
      <c r="AN22" s="1229"/>
      <c r="AO22" s="338">
        <v>99.9</v>
      </c>
      <c r="AP22" s="339">
        <v>99.7</v>
      </c>
      <c r="AQ22" s="340">
        <v>0.2</v>
      </c>
      <c r="AR22" s="324"/>
      <c r="AS22" s="336"/>
      <c r="AT22" s="332"/>
    </row>
    <row r="23" spans="1:46" s="337" customFormat="1" ht="13" x14ac:dyDescent="0.2">
      <c r="A23" s="332"/>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24"/>
      <c r="AQ23" s="324"/>
      <c r="AR23" s="324"/>
      <c r="AS23" s="336"/>
      <c r="AT23" s="332"/>
    </row>
    <row r="24" spans="1:46" s="337" customFormat="1" ht="13" x14ac:dyDescent="0.2">
      <c r="A24" s="332"/>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24"/>
      <c r="AQ24" s="324"/>
      <c r="AR24" s="324"/>
      <c r="AS24" s="336"/>
      <c r="AT24" s="332"/>
    </row>
    <row r="25" spans="1:46" s="337" customFormat="1" ht="13" x14ac:dyDescent="0.2">
      <c r="A25" s="341"/>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3"/>
      <c r="AQ25" s="343"/>
      <c r="AR25" s="343"/>
      <c r="AS25" s="344"/>
      <c r="AT25" s="332"/>
    </row>
    <row r="26" spans="1:46" s="337" customFormat="1" ht="13" x14ac:dyDescent="0.2">
      <c r="A26" s="303" t="s">
        <v>535</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24"/>
      <c r="AQ26" s="324"/>
      <c r="AR26" s="324"/>
      <c r="AS26" s="303"/>
      <c r="AT26" s="303"/>
    </row>
    <row r="27" spans="1:46" ht="13" x14ac:dyDescent="0.2">
      <c r="A27" s="345"/>
      <c r="AO27" s="298"/>
      <c r="AP27" s="298"/>
      <c r="AQ27" s="298"/>
      <c r="AR27" s="298"/>
      <c r="AS27" s="298"/>
      <c r="AT27" s="298"/>
    </row>
    <row r="28" spans="1:46" ht="16.5" x14ac:dyDescent="0.2">
      <c r="A28" s="299" t="s">
        <v>536</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46"/>
    </row>
    <row r="29" spans="1:46" ht="13" x14ac:dyDescent="0.2">
      <c r="A29" s="302"/>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303" t="s">
        <v>537</v>
      </c>
      <c r="AL29" s="303"/>
      <c r="AM29" s="303"/>
      <c r="AN29" s="303"/>
      <c r="AO29" s="298"/>
      <c r="AP29" s="298"/>
      <c r="AQ29" s="298"/>
      <c r="AR29" s="298"/>
      <c r="AS29" s="347"/>
    </row>
    <row r="30" spans="1:46" ht="13.5" customHeight="1" x14ac:dyDescent="0.2">
      <c r="A30" s="302"/>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305"/>
      <c r="AL30" s="306"/>
      <c r="AM30" s="306"/>
      <c r="AN30" s="307"/>
      <c r="AO30" s="1216" t="s">
        <v>516</v>
      </c>
      <c r="AP30" s="308"/>
      <c r="AQ30" s="309" t="s">
        <v>517</v>
      </c>
      <c r="AR30" s="310"/>
    </row>
    <row r="31" spans="1:46" ht="13" x14ac:dyDescent="0.2">
      <c r="A31" s="302"/>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311"/>
      <c r="AL31" s="312"/>
      <c r="AM31" s="312"/>
      <c r="AN31" s="313"/>
      <c r="AO31" s="1217"/>
      <c r="AP31" s="314" t="s">
        <v>518</v>
      </c>
      <c r="AQ31" s="315" t="s">
        <v>519</v>
      </c>
      <c r="AR31" s="316" t="s">
        <v>520</v>
      </c>
    </row>
    <row r="32" spans="1:46" ht="27" customHeight="1" x14ac:dyDescent="0.2">
      <c r="A32" s="302"/>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1221" t="s">
        <v>538</v>
      </c>
      <c r="AL32" s="1222"/>
      <c r="AM32" s="1222"/>
      <c r="AN32" s="1223"/>
      <c r="AO32" s="348">
        <v>7425108</v>
      </c>
      <c r="AP32" s="348">
        <v>33116</v>
      </c>
      <c r="AQ32" s="349">
        <v>29411</v>
      </c>
      <c r="AR32" s="350">
        <v>12.6</v>
      </c>
    </row>
    <row r="33" spans="1:46" ht="13.5" customHeight="1" x14ac:dyDescent="0.2">
      <c r="A33" s="302"/>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1221" t="s">
        <v>539</v>
      </c>
      <c r="AL33" s="1222"/>
      <c r="AM33" s="1222"/>
      <c r="AN33" s="1223"/>
      <c r="AO33" s="348" t="s">
        <v>524</v>
      </c>
      <c r="AP33" s="348" t="s">
        <v>524</v>
      </c>
      <c r="AQ33" s="349">
        <v>4</v>
      </c>
      <c r="AR33" s="350" t="s">
        <v>524</v>
      </c>
    </row>
    <row r="34" spans="1:46" ht="27" customHeight="1" x14ac:dyDescent="0.2">
      <c r="A34" s="302"/>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1221" t="s">
        <v>540</v>
      </c>
      <c r="AL34" s="1222"/>
      <c r="AM34" s="1222"/>
      <c r="AN34" s="1223"/>
      <c r="AO34" s="348">
        <v>33333</v>
      </c>
      <c r="AP34" s="348">
        <v>149</v>
      </c>
      <c r="AQ34" s="349">
        <v>26</v>
      </c>
      <c r="AR34" s="350">
        <v>473.1</v>
      </c>
    </row>
    <row r="35" spans="1:46" ht="27" customHeight="1" x14ac:dyDescent="0.2">
      <c r="A35" s="302"/>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1221" t="s">
        <v>541</v>
      </c>
      <c r="AL35" s="1222"/>
      <c r="AM35" s="1222"/>
      <c r="AN35" s="1223"/>
      <c r="AO35" s="348">
        <v>1350795</v>
      </c>
      <c r="AP35" s="348">
        <v>6024</v>
      </c>
      <c r="AQ35" s="349">
        <v>8177</v>
      </c>
      <c r="AR35" s="350">
        <v>-26.3</v>
      </c>
    </row>
    <row r="36" spans="1:46" ht="27" customHeight="1" x14ac:dyDescent="0.2">
      <c r="A36" s="302"/>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1221" t="s">
        <v>542</v>
      </c>
      <c r="AL36" s="1222"/>
      <c r="AM36" s="1222"/>
      <c r="AN36" s="1223"/>
      <c r="AO36" s="348">
        <v>1437</v>
      </c>
      <c r="AP36" s="348">
        <v>6</v>
      </c>
      <c r="AQ36" s="349">
        <v>459</v>
      </c>
      <c r="AR36" s="350">
        <v>-98.7</v>
      </c>
    </row>
    <row r="37" spans="1:46" ht="13.5" customHeight="1" x14ac:dyDescent="0.2">
      <c r="A37" s="302"/>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1221" t="s">
        <v>543</v>
      </c>
      <c r="AL37" s="1222"/>
      <c r="AM37" s="1222"/>
      <c r="AN37" s="1223"/>
      <c r="AO37" s="348">
        <v>27540</v>
      </c>
      <c r="AP37" s="348">
        <v>123</v>
      </c>
      <c r="AQ37" s="349">
        <v>753</v>
      </c>
      <c r="AR37" s="350">
        <v>-83.7</v>
      </c>
    </row>
    <row r="38" spans="1:46" ht="27" customHeight="1" x14ac:dyDescent="0.2">
      <c r="A38" s="302"/>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1230" t="s">
        <v>544</v>
      </c>
      <c r="AL38" s="1231"/>
      <c r="AM38" s="1231"/>
      <c r="AN38" s="1232"/>
      <c r="AO38" s="351" t="s">
        <v>524</v>
      </c>
      <c r="AP38" s="351" t="s">
        <v>524</v>
      </c>
      <c r="AQ38" s="352">
        <v>0</v>
      </c>
      <c r="AR38" s="340" t="s">
        <v>524</v>
      </c>
      <c r="AS38" s="347"/>
    </row>
    <row r="39" spans="1:46" ht="13" x14ac:dyDescent="0.2">
      <c r="A39" s="302"/>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1230" t="s">
        <v>545</v>
      </c>
      <c r="AL39" s="1231"/>
      <c r="AM39" s="1231"/>
      <c r="AN39" s="1232"/>
      <c r="AO39" s="348">
        <v>-1129639</v>
      </c>
      <c r="AP39" s="348">
        <v>-5038</v>
      </c>
      <c r="AQ39" s="349">
        <v>-7102</v>
      </c>
      <c r="AR39" s="350">
        <v>-29.1</v>
      </c>
      <c r="AS39" s="347"/>
    </row>
    <row r="40" spans="1:46" ht="27" customHeight="1" x14ac:dyDescent="0.2">
      <c r="A40" s="302"/>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1221" t="s">
        <v>546</v>
      </c>
      <c r="AL40" s="1222"/>
      <c r="AM40" s="1222"/>
      <c r="AN40" s="1223"/>
      <c r="AO40" s="348">
        <v>-5654977</v>
      </c>
      <c r="AP40" s="348">
        <v>-25221</v>
      </c>
      <c r="AQ40" s="349">
        <v>-25234</v>
      </c>
      <c r="AR40" s="350">
        <v>-0.1</v>
      </c>
      <c r="AS40" s="347"/>
    </row>
    <row r="41" spans="1:46" ht="13" x14ac:dyDescent="0.2">
      <c r="A41" s="302"/>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1233" t="s">
        <v>296</v>
      </c>
      <c r="AL41" s="1234"/>
      <c r="AM41" s="1234"/>
      <c r="AN41" s="1235"/>
      <c r="AO41" s="348">
        <v>2053597</v>
      </c>
      <c r="AP41" s="348">
        <v>9159</v>
      </c>
      <c r="AQ41" s="349">
        <v>6493</v>
      </c>
      <c r="AR41" s="350">
        <v>41.1</v>
      </c>
      <c r="AS41" s="347"/>
    </row>
    <row r="42" spans="1:46" ht="13" x14ac:dyDescent="0.2">
      <c r="A42" s="302"/>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353" t="s">
        <v>547</v>
      </c>
      <c r="AL42" s="298"/>
      <c r="AM42" s="298"/>
      <c r="AN42" s="298"/>
      <c r="AO42" s="298"/>
      <c r="AP42" s="298"/>
      <c r="AQ42" s="324"/>
      <c r="AR42" s="324"/>
      <c r="AS42" s="347"/>
    </row>
    <row r="43" spans="1:46" ht="13" x14ac:dyDescent="0.2">
      <c r="A43" s="302"/>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354"/>
      <c r="AQ43" s="324"/>
      <c r="AR43" s="298"/>
      <c r="AS43" s="347"/>
    </row>
    <row r="44" spans="1:46" ht="13" x14ac:dyDescent="0.2">
      <c r="A44" s="302"/>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324"/>
      <c r="AR44" s="298"/>
    </row>
    <row r="45" spans="1:46" ht="13" x14ac:dyDescent="0.2">
      <c r="A45" s="300"/>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55"/>
      <c r="AR45" s="300"/>
      <c r="AS45" s="300"/>
      <c r="AT45" s="298"/>
    </row>
    <row r="46" spans="1:46" ht="13" x14ac:dyDescent="0.2">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298"/>
    </row>
    <row r="47" spans="1:46" ht="17.25" customHeight="1" x14ac:dyDescent="0.2">
      <c r="A47" s="357" t="s">
        <v>548</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row>
    <row r="48" spans="1:46" ht="13" x14ac:dyDescent="0.2">
      <c r="A48" s="302"/>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358" t="s">
        <v>549</v>
      </c>
      <c r="AL48" s="358"/>
      <c r="AM48" s="358"/>
      <c r="AN48" s="358"/>
      <c r="AO48" s="358"/>
      <c r="AP48" s="358"/>
      <c r="AQ48" s="359"/>
      <c r="AR48" s="358"/>
    </row>
    <row r="49" spans="1:44" ht="13.5" customHeight="1" x14ac:dyDescent="0.2">
      <c r="A49" s="302"/>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360"/>
      <c r="AL49" s="361"/>
      <c r="AM49" s="1236" t="s">
        <v>516</v>
      </c>
      <c r="AN49" s="1238" t="s">
        <v>550</v>
      </c>
      <c r="AO49" s="1239"/>
      <c r="AP49" s="1239"/>
      <c r="AQ49" s="1239"/>
      <c r="AR49" s="1240"/>
    </row>
    <row r="50" spans="1:44" ht="13" x14ac:dyDescent="0.2">
      <c r="A50" s="302"/>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362"/>
      <c r="AL50" s="363"/>
      <c r="AM50" s="1237"/>
      <c r="AN50" s="364" t="s">
        <v>551</v>
      </c>
      <c r="AO50" s="365" t="s">
        <v>552</v>
      </c>
      <c r="AP50" s="366" t="s">
        <v>553</v>
      </c>
      <c r="AQ50" s="367" t="s">
        <v>554</v>
      </c>
      <c r="AR50" s="368" t="s">
        <v>555</v>
      </c>
    </row>
    <row r="51" spans="1:44" ht="13" x14ac:dyDescent="0.2">
      <c r="A51" s="302"/>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360" t="s">
        <v>556</v>
      </c>
      <c r="AL51" s="361"/>
      <c r="AM51" s="369">
        <v>13690453</v>
      </c>
      <c r="AN51" s="370">
        <v>61210</v>
      </c>
      <c r="AO51" s="371">
        <v>5</v>
      </c>
      <c r="AP51" s="372">
        <v>42581</v>
      </c>
      <c r="AQ51" s="373">
        <v>-2.2000000000000002</v>
      </c>
      <c r="AR51" s="374">
        <v>7.2</v>
      </c>
    </row>
    <row r="52" spans="1:44" ht="13" x14ac:dyDescent="0.2">
      <c r="A52" s="302"/>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375"/>
      <c r="AL52" s="376" t="s">
        <v>557</v>
      </c>
      <c r="AM52" s="377">
        <v>9388572</v>
      </c>
      <c r="AN52" s="378">
        <v>41976</v>
      </c>
      <c r="AO52" s="379">
        <v>85.7</v>
      </c>
      <c r="AP52" s="380">
        <v>24354</v>
      </c>
      <c r="AQ52" s="381">
        <v>-1.8</v>
      </c>
      <c r="AR52" s="382">
        <v>87.5</v>
      </c>
    </row>
    <row r="53" spans="1:44" ht="13" x14ac:dyDescent="0.2">
      <c r="A53" s="302"/>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360" t="s">
        <v>558</v>
      </c>
      <c r="AL53" s="361"/>
      <c r="AM53" s="369">
        <v>10239827</v>
      </c>
      <c r="AN53" s="370">
        <v>45597</v>
      </c>
      <c r="AO53" s="371">
        <v>-25.5</v>
      </c>
      <c r="AP53" s="372">
        <v>45426</v>
      </c>
      <c r="AQ53" s="373">
        <v>6.7</v>
      </c>
      <c r="AR53" s="374">
        <v>-32.200000000000003</v>
      </c>
    </row>
    <row r="54" spans="1:44" ht="13" x14ac:dyDescent="0.2">
      <c r="A54" s="302"/>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375"/>
      <c r="AL54" s="376" t="s">
        <v>557</v>
      </c>
      <c r="AM54" s="377">
        <v>5667558</v>
      </c>
      <c r="AN54" s="378">
        <v>25237</v>
      </c>
      <c r="AO54" s="379">
        <v>-39.9</v>
      </c>
      <c r="AP54" s="380">
        <v>24508</v>
      </c>
      <c r="AQ54" s="381">
        <v>0.6</v>
      </c>
      <c r="AR54" s="382">
        <v>-40.5</v>
      </c>
    </row>
    <row r="55" spans="1:44" ht="13" x14ac:dyDescent="0.2">
      <c r="A55" s="302"/>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360" t="s">
        <v>559</v>
      </c>
      <c r="AL55" s="361"/>
      <c r="AM55" s="369">
        <v>7370048</v>
      </c>
      <c r="AN55" s="370">
        <v>32809</v>
      </c>
      <c r="AO55" s="371">
        <v>-28</v>
      </c>
      <c r="AP55" s="372">
        <v>45022</v>
      </c>
      <c r="AQ55" s="373">
        <v>-0.9</v>
      </c>
      <c r="AR55" s="374">
        <v>-27.1</v>
      </c>
    </row>
    <row r="56" spans="1:44" ht="13" x14ac:dyDescent="0.2">
      <c r="A56" s="302"/>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375"/>
      <c r="AL56" s="376" t="s">
        <v>557</v>
      </c>
      <c r="AM56" s="377">
        <v>4761426</v>
      </c>
      <c r="AN56" s="378">
        <v>21196</v>
      </c>
      <c r="AO56" s="379">
        <v>-16</v>
      </c>
      <c r="AP56" s="380">
        <v>25247</v>
      </c>
      <c r="AQ56" s="381">
        <v>3</v>
      </c>
      <c r="AR56" s="382">
        <v>-19</v>
      </c>
    </row>
    <row r="57" spans="1:44" ht="13" x14ac:dyDescent="0.2">
      <c r="A57" s="302"/>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360" t="s">
        <v>560</v>
      </c>
      <c r="AL57" s="361"/>
      <c r="AM57" s="369">
        <v>7146804</v>
      </c>
      <c r="AN57" s="370">
        <v>31846</v>
      </c>
      <c r="AO57" s="371">
        <v>-2.9</v>
      </c>
      <c r="AP57" s="372">
        <v>46035</v>
      </c>
      <c r="AQ57" s="373">
        <v>2.2999999999999998</v>
      </c>
      <c r="AR57" s="374">
        <v>-5.2</v>
      </c>
    </row>
    <row r="58" spans="1:44" ht="13" x14ac:dyDescent="0.2">
      <c r="A58" s="302"/>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375"/>
      <c r="AL58" s="376" t="s">
        <v>557</v>
      </c>
      <c r="AM58" s="377">
        <v>4827833</v>
      </c>
      <c r="AN58" s="378">
        <v>21513</v>
      </c>
      <c r="AO58" s="379">
        <v>1.5</v>
      </c>
      <c r="AP58" s="380">
        <v>25158</v>
      </c>
      <c r="AQ58" s="381">
        <v>-0.4</v>
      </c>
      <c r="AR58" s="382">
        <v>1.9</v>
      </c>
    </row>
    <row r="59" spans="1:44" ht="13" x14ac:dyDescent="0.2">
      <c r="A59" s="302"/>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360" t="s">
        <v>561</v>
      </c>
      <c r="AL59" s="361"/>
      <c r="AM59" s="369">
        <v>10331699</v>
      </c>
      <c r="AN59" s="370">
        <v>46079</v>
      </c>
      <c r="AO59" s="371">
        <v>44.7</v>
      </c>
      <c r="AP59" s="372">
        <v>43261</v>
      </c>
      <c r="AQ59" s="373">
        <v>-6</v>
      </c>
      <c r="AR59" s="374">
        <v>50.7</v>
      </c>
    </row>
    <row r="60" spans="1:44" ht="13" x14ac:dyDescent="0.2">
      <c r="A60" s="302"/>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375"/>
      <c r="AL60" s="376" t="s">
        <v>557</v>
      </c>
      <c r="AM60" s="377">
        <v>5978064</v>
      </c>
      <c r="AN60" s="378">
        <v>26662</v>
      </c>
      <c r="AO60" s="379">
        <v>23.9</v>
      </c>
      <c r="AP60" s="380">
        <v>24721</v>
      </c>
      <c r="AQ60" s="381">
        <v>-1.7</v>
      </c>
      <c r="AR60" s="382">
        <v>25.6</v>
      </c>
    </row>
    <row r="61" spans="1:44" ht="13" x14ac:dyDescent="0.2">
      <c r="A61" s="302"/>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360" t="s">
        <v>562</v>
      </c>
      <c r="AL61" s="383"/>
      <c r="AM61" s="384">
        <v>9755766</v>
      </c>
      <c r="AN61" s="385">
        <v>43508</v>
      </c>
      <c r="AO61" s="386">
        <v>-1.3</v>
      </c>
      <c r="AP61" s="387">
        <v>44465</v>
      </c>
      <c r="AQ61" s="388">
        <v>0</v>
      </c>
      <c r="AR61" s="374">
        <v>-1.3</v>
      </c>
    </row>
    <row r="62" spans="1:44" ht="13" x14ac:dyDescent="0.2">
      <c r="A62" s="302"/>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375"/>
      <c r="AL62" s="376" t="s">
        <v>557</v>
      </c>
      <c r="AM62" s="377">
        <v>6124691</v>
      </c>
      <c r="AN62" s="378">
        <v>27317</v>
      </c>
      <c r="AO62" s="379">
        <v>11</v>
      </c>
      <c r="AP62" s="380">
        <v>24798</v>
      </c>
      <c r="AQ62" s="381">
        <v>-0.1</v>
      </c>
      <c r="AR62" s="382">
        <v>11.1</v>
      </c>
    </row>
    <row r="63" spans="1:44" ht="13" x14ac:dyDescent="0.2">
      <c r="A63" s="302"/>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row>
    <row r="64" spans="1:44" ht="13" x14ac:dyDescent="0.2">
      <c r="A64" s="302"/>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row>
    <row r="65" spans="1:46" ht="13" x14ac:dyDescent="0.2">
      <c r="A65" s="302"/>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row>
    <row r="66" spans="1:46" ht="13" x14ac:dyDescent="0.2">
      <c r="A66" s="389"/>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90"/>
    </row>
    <row r="67" spans="1:46" ht="13.5" hidden="1" customHeight="1" x14ac:dyDescent="0.2">
      <c r="AK67" s="298"/>
      <c r="AL67" s="298"/>
      <c r="AM67" s="298"/>
      <c r="AN67" s="298"/>
      <c r="AO67" s="298"/>
      <c r="AP67" s="298"/>
      <c r="AQ67" s="298"/>
      <c r="AR67" s="298"/>
      <c r="AS67" s="298"/>
      <c r="AT67" s="298"/>
    </row>
    <row r="68" spans="1:46" ht="13.5" hidden="1" customHeight="1" x14ac:dyDescent="0.2">
      <c r="AK68" s="298"/>
      <c r="AL68" s="298"/>
      <c r="AM68" s="298"/>
      <c r="AN68" s="298"/>
      <c r="AO68" s="298"/>
      <c r="AP68" s="298"/>
      <c r="AQ68" s="298"/>
      <c r="AR68" s="298"/>
    </row>
    <row r="69" spans="1:46" ht="13.5" hidden="1" customHeight="1" x14ac:dyDescent="0.2">
      <c r="AK69" s="298"/>
      <c r="AL69" s="298"/>
      <c r="AM69" s="298"/>
      <c r="AN69" s="298"/>
      <c r="AO69" s="298"/>
      <c r="AP69" s="298"/>
      <c r="AQ69" s="298"/>
      <c r="AR69" s="298"/>
    </row>
    <row r="70" spans="1:46" ht="13" hidden="1" x14ac:dyDescent="0.2">
      <c r="AK70" s="298"/>
      <c r="AL70" s="298"/>
      <c r="AM70" s="298"/>
      <c r="AN70" s="298"/>
      <c r="AO70" s="298"/>
      <c r="AP70" s="298"/>
      <c r="AQ70" s="298"/>
      <c r="AR70" s="298"/>
    </row>
    <row r="71" spans="1:46" ht="13" hidden="1" x14ac:dyDescent="0.2">
      <c r="AK71" s="298"/>
      <c r="AL71" s="298"/>
      <c r="AM71" s="298"/>
      <c r="AN71" s="298"/>
      <c r="AO71" s="298"/>
      <c r="AP71" s="298"/>
      <c r="AQ71" s="298"/>
      <c r="AR71" s="298"/>
    </row>
    <row r="72" spans="1:46" ht="13" hidden="1" x14ac:dyDescent="0.2">
      <c r="AK72" s="298"/>
      <c r="AL72" s="298"/>
      <c r="AM72" s="298"/>
      <c r="AN72" s="298"/>
      <c r="AO72" s="298"/>
      <c r="AP72" s="298"/>
      <c r="AQ72" s="298"/>
      <c r="AR72" s="298"/>
    </row>
    <row r="73" spans="1:46" ht="13" hidden="1" x14ac:dyDescent="0.2">
      <c r="AK73" s="298"/>
      <c r="AL73" s="298"/>
      <c r="AM73" s="298"/>
      <c r="AN73" s="298"/>
      <c r="AO73" s="298"/>
      <c r="AP73" s="298"/>
      <c r="AQ73" s="298"/>
      <c r="AR73" s="298"/>
    </row>
  </sheetData>
  <sheetProtection algorithmName="SHA-512" hashValue="MvmLTcLKp1+3TE0MKuj8FfUPMdusQSQ08gKE+7NaDWnqrNMHV33VL6j7ALRlqowL3vJmWMSO4NEMSaEmtNo2Kg==" saltValue="uY7F6U3PZ4+YPXMKsllME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96" customWidth="1"/>
    <col min="126" max="16384" width="9" style="295" hidden="1"/>
  </cols>
  <sheetData>
    <row r="1" spans="2:125" ht="13.5" customHeight="1" x14ac:dyDescent="0.2">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row>
    <row r="2" spans="2:125" ht="13" x14ac:dyDescent="0.2">
      <c r="B2" s="295"/>
      <c r="DG2" s="295"/>
    </row>
    <row r="3" spans="2:125" ht="13" x14ac:dyDescent="0.2">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H3" s="295"/>
      <c r="DI3" s="295"/>
      <c r="DJ3" s="295"/>
      <c r="DK3" s="295"/>
      <c r="DL3" s="295"/>
      <c r="DM3" s="295"/>
      <c r="DN3" s="295"/>
      <c r="DO3" s="295"/>
      <c r="DP3" s="295"/>
      <c r="DQ3" s="295"/>
      <c r="DR3" s="295"/>
      <c r="DS3" s="295"/>
      <c r="DT3" s="295"/>
      <c r="DU3" s="295"/>
    </row>
    <row r="4" spans="2:125" ht="13" x14ac:dyDescent="0.2"/>
    <row r="5" spans="2:125" ht="13" x14ac:dyDescent="0.2"/>
    <row r="6" spans="2:125" ht="13" x14ac:dyDescent="0.2"/>
    <row r="7" spans="2:125" ht="13" x14ac:dyDescent="0.2"/>
    <row r="8" spans="2:125" ht="13" x14ac:dyDescent="0.2"/>
    <row r="9" spans="2:125" ht="13" x14ac:dyDescent="0.2">
      <c r="DU9" s="29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5"/>
    </row>
    <row r="18" spans="125:125" ht="13" x14ac:dyDescent="0.2"/>
    <row r="19" spans="125:125" ht="13" x14ac:dyDescent="0.2"/>
    <row r="20" spans="125:125" ht="13" x14ac:dyDescent="0.2">
      <c r="DU20" s="295"/>
    </row>
    <row r="21" spans="125:125" ht="13" x14ac:dyDescent="0.2">
      <c r="DU21" s="29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5"/>
    </row>
    <row r="29" spans="125:125" ht="13" x14ac:dyDescent="0.2"/>
    <row r="30" spans="125:125" ht="13" x14ac:dyDescent="0.2"/>
    <row r="31" spans="125:125" ht="13" x14ac:dyDescent="0.2"/>
    <row r="32" spans="125:125" ht="13" x14ac:dyDescent="0.2"/>
    <row r="33" spans="2:125" ht="13" x14ac:dyDescent="0.2">
      <c r="B33" s="295"/>
      <c r="G33" s="295"/>
      <c r="I33" s="295"/>
    </row>
    <row r="34" spans="2:125" ht="13" x14ac:dyDescent="0.2">
      <c r="C34" s="295"/>
      <c r="P34" s="295"/>
      <c r="DE34" s="295"/>
      <c r="DH34" s="295"/>
    </row>
    <row r="35" spans="2:125" ht="13" x14ac:dyDescent="0.2">
      <c r="D35" s="295"/>
      <c r="E35" s="295"/>
      <c r="DG35" s="295"/>
      <c r="DJ35" s="295"/>
      <c r="DP35" s="295"/>
      <c r="DQ35" s="295"/>
      <c r="DR35" s="295"/>
      <c r="DS35" s="295"/>
      <c r="DT35" s="295"/>
      <c r="DU35" s="295"/>
    </row>
    <row r="36" spans="2:125" ht="13" x14ac:dyDescent="0.2">
      <c r="F36" s="295"/>
      <c r="H36" s="295"/>
      <c r="J36" s="295"/>
      <c r="K36" s="295"/>
      <c r="L36" s="295"/>
      <c r="M36" s="295"/>
      <c r="N36" s="295"/>
      <c r="O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F36" s="295"/>
      <c r="DI36" s="295"/>
      <c r="DK36" s="295"/>
      <c r="DL36" s="295"/>
      <c r="DM36" s="295"/>
      <c r="DN36" s="295"/>
      <c r="DO36" s="295"/>
      <c r="DP36" s="295"/>
      <c r="DQ36" s="295"/>
      <c r="DR36" s="295"/>
      <c r="DS36" s="295"/>
      <c r="DT36" s="295"/>
      <c r="DU36" s="295"/>
    </row>
    <row r="37" spans="2:125" ht="13" x14ac:dyDescent="0.2">
      <c r="DU37" s="295"/>
    </row>
    <row r="38" spans="2:125" ht="13" x14ac:dyDescent="0.2">
      <c r="DT38" s="295"/>
      <c r="DU38" s="295"/>
    </row>
    <row r="39" spans="2:125" ht="13" x14ac:dyDescent="0.2"/>
    <row r="40" spans="2:125" ht="13" x14ac:dyDescent="0.2">
      <c r="DH40" s="295"/>
    </row>
    <row r="41" spans="2:125" ht="13" x14ac:dyDescent="0.2">
      <c r="DE41" s="295"/>
    </row>
    <row r="42" spans="2:125" ht="13" x14ac:dyDescent="0.2">
      <c r="DG42" s="295"/>
      <c r="DJ42" s="295"/>
    </row>
    <row r="43" spans="2:125" ht="13" x14ac:dyDescent="0.2">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F43" s="295"/>
      <c r="DI43" s="295"/>
      <c r="DK43" s="295"/>
      <c r="DL43" s="295"/>
      <c r="DM43" s="295"/>
      <c r="DN43" s="295"/>
      <c r="DO43" s="295"/>
      <c r="DP43" s="295"/>
      <c r="DQ43" s="295"/>
      <c r="DR43" s="295"/>
      <c r="DS43" s="295"/>
      <c r="DT43" s="295"/>
      <c r="DU43" s="295"/>
    </row>
    <row r="44" spans="2:125" ht="13" x14ac:dyDescent="0.2">
      <c r="DU44" s="295"/>
    </row>
    <row r="45" spans="2:125" ht="13" x14ac:dyDescent="0.2"/>
    <row r="46" spans="2:125" ht="13" x14ac:dyDescent="0.2"/>
    <row r="47" spans="2:125" ht="13" x14ac:dyDescent="0.2"/>
    <row r="48" spans="2:125" ht="13" x14ac:dyDescent="0.2">
      <c r="DT48" s="295"/>
      <c r="DU48" s="295"/>
    </row>
    <row r="49" spans="120:125" ht="13" x14ac:dyDescent="0.2">
      <c r="DU49" s="295"/>
    </row>
    <row r="50" spans="120:125" ht="13" x14ac:dyDescent="0.2">
      <c r="DU50" s="295"/>
    </row>
    <row r="51" spans="120:125" ht="13" x14ac:dyDescent="0.2">
      <c r="DP51" s="295"/>
      <c r="DQ51" s="295"/>
      <c r="DR51" s="295"/>
      <c r="DS51" s="295"/>
      <c r="DT51" s="295"/>
      <c r="DU51" s="295"/>
    </row>
    <row r="52" spans="120:125" ht="13" x14ac:dyDescent="0.2"/>
    <row r="53" spans="120:125" ht="13" x14ac:dyDescent="0.2"/>
    <row r="54" spans="120:125" ht="13" x14ac:dyDescent="0.2">
      <c r="DU54" s="295"/>
    </row>
    <row r="55" spans="120:125" ht="13" x14ac:dyDescent="0.2"/>
    <row r="56" spans="120:125" ht="13" x14ac:dyDescent="0.2"/>
    <row r="57" spans="120:125" ht="13" x14ac:dyDescent="0.2"/>
    <row r="58" spans="120:125" ht="13" x14ac:dyDescent="0.2">
      <c r="DU58" s="295"/>
    </row>
    <row r="59" spans="120:125" ht="13" x14ac:dyDescent="0.2"/>
    <row r="60" spans="120:125" ht="13" x14ac:dyDescent="0.2"/>
    <row r="61" spans="120:125" ht="13" x14ac:dyDescent="0.2"/>
    <row r="62" spans="120:125" ht="13" x14ac:dyDescent="0.2"/>
    <row r="63" spans="120:125" ht="13" x14ac:dyDescent="0.2">
      <c r="DU63" s="295"/>
    </row>
    <row r="64" spans="120:125" ht="13" x14ac:dyDescent="0.2">
      <c r="DT64" s="295"/>
      <c r="DU64" s="295"/>
    </row>
    <row r="65" spans="123:125" ht="13" x14ac:dyDescent="0.2"/>
    <row r="66" spans="123:125" ht="13" x14ac:dyDescent="0.2"/>
    <row r="67" spans="123:125" ht="13" x14ac:dyDescent="0.2"/>
    <row r="68" spans="123:125" ht="13" x14ac:dyDescent="0.2"/>
    <row r="69" spans="123:125" ht="13" x14ac:dyDescent="0.2">
      <c r="DS69" s="295"/>
      <c r="DT69" s="295"/>
      <c r="DU69" s="29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5"/>
    </row>
    <row r="83" spans="116:125" ht="13" x14ac:dyDescent="0.2">
      <c r="DM83" s="295"/>
      <c r="DN83" s="295"/>
      <c r="DO83" s="295"/>
      <c r="DP83" s="295"/>
      <c r="DQ83" s="295"/>
      <c r="DR83" s="295"/>
      <c r="DS83" s="295"/>
      <c r="DT83" s="295"/>
      <c r="DU83" s="295"/>
    </row>
    <row r="84" spans="116:125" ht="13" x14ac:dyDescent="0.2"/>
    <row r="85" spans="116:125" ht="13" x14ac:dyDescent="0.2"/>
    <row r="86" spans="116:125" ht="13" x14ac:dyDescent="0.2"/>
    <row r="87" spans="116:125" ht="13" x14ac:dyDescent="0.2"/>
    <row r="88" spans="116:125" ht="13" x14ac:dyDescent="0.2">
      <c r="DU88" s="29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5"/>
      <c r="DT94" s="295"/>
      <c r="DU94" s="295"/>
    </row>
    <row r="95" spans="116:125" ht="13.5" customHeight="1" x14ac:dyDescent="0.2">
      <c r="DU95" s="2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5"/>
    </row>
    <row r="102" spans="124:125" ht="13.5" customHeight="1" x14ac:dyDescent="0.2"/>
    <row r="103" spans="124:125" ht="13.5" customHeight="1" x14ac:dyDescent="0.2"/>
    <row r="104" spans="124:125" ht="13.5" customHeight="1" x14ac:dyDescent="0.2">
      <c r="DT104" s="295"/>
      <c r="DU104" s="2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5" t="s">
        <v>564</v>
      </c>
    </row>
    <row r="120" spans="125:125" ht="13.5" hidden="1" customHeight="1" x14ac:dyDescent="0.2"/>
    <row r="121" spans="125:125" ht="13.5" hidden="1" customHeight="1" x14ac:dyDescent="0.2">
      <c r="DU121" s="295"/>
    </row>
  </sheetData>
  <sheetProtection algorithmName="SHA-512" hashValue="Zq5O0BaUfYjsHBJXO7xjD2Hp3V6Y5GZztmZ+fB//+gweTCOwgVxj/YB0K6rA/76cMwk+txu7CQyS2IfNiyw47Q==" saltValue="7c1obx1A9BvD6Lih4ISw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96" customWidth="1"/>
    <col min="126" max="142" width="0" style="295" hidden="1" customWidth="1"/>
    <col min="143" max="16384" width="9" style="295" hidden="1"/>
  </cols>
  <sheetData>
    <row r="1" spans="1:125" ht="13.5" customHeight="1" x14ac:dyDescent="0.2">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row>
    <row r="2" spans="1:125" ht="13" x14ac:dyDescent="0.2">
      <c r="B2" s="295"/>
      <c r="T2" s="295"/>
    </row>
    <row r="3" spans="1:125" ht="13" x14ac:dyDescent="0.2">
      <c r="C3" s="295"/>
      <c r="D3" s="295"/>
      <c r="E3" s="295"/>
      <c r="F3" s="295"/>
      <c r="G3" s="295"/>
      <c r="H3" s="295"/>
      <c r="I3" s="295"/>
      <c r="J3" s="295"/>
      <c r="K3" s="295"/>
      <c r="L3" s="295"/>
      <c r="M3" s="295"/>
      <c r="N3" s="295"/>
      <c r="O3" s="295"/>
      <c r="P3" s="295"/>
      <c r="Q3" s="295"/>
      <c r="R3" s="295"/>
      <c r="S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5"/>
      <c r="G33" s="295"/>
      <c r="I33" s="295"/>
    </row>
    <row r="34" spans="2:125" ht="13" x14ac:dyDescent="0.2">
      <c r="C34" s="295"/>
      <c r="P34" s="295"/>
      <c r="R34" s="295"/>
      <c r="U34" s="295"/>
    </row>
    <row r="35" spans="2:125" ht="13" x14ac:dyDescent="0.2">
      <c r="D35" s="295"/>
      <c r="E35" s="295"/>
      <c r="T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row>
    <row r="36" spans="2:125" ht="13" x14ac:dyDescent="0.2">
      <c r="F36" s="295"/>
      <c r="H36" s="295"/>
      <c r="J36" s="295"/>
      <c r="K36" s="295"/>
      <c r="L36" s="295"/>
      <c r="M36" s="295"/>
      <c r="N36" s="295"/>
      <c r="O36" s="295"/>
      <c r="Q36" s="295"/>
      <c r="S36" s="295"/>
      <c r="V36" s="295"/>
    </row>
    <row r="37" spans="2:125" ht="13" x14ac:dyDescent="0.2"/>
    <row r="38" spans="2:125" ht="13" x14ac:dyDescent="0.2"/>
    <row r="39" spans="2:125" ht="13" x14ac:dyDescent="0.2"/>
    <row r="40" spans="2:125" ht="13" x14ac:dyDescent="0.2">
      <c r="U40" s="295"/>
    </row>
    <row r="41" spans="2:125" ht="13" x14ac:dyDescent="0.2">
      <c r="R41" s="295"/>
    </row>
    <row r="42" spans="2:125" ht="13" x14ac:dyDescent="0.2">
      <c r="T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row>
    <row r="43" spans="2:125" ht="13" x14ac:dyDescent="0.2">
      <c r="Q43" s="295"/>
      <c r="S43" s="295"/>
      <c r="V43" s="29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6" t="s">
        <v>565</v>
      </c>
    </row>
  </sheetData>
  <sheetProtection algorithmName="SHA-512" hashValue="yhBLTF25Ha9jSTs57YsqADTF5A5ZoPV/YSZZAoILdj1tgqwy7cHnvu8KPv5l4fof6qP7+cs1hi/t0XV9Me64bQ==" saltValue="+lxoF3TkEPyByAPUEWV5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41" t="s">
        <v>3</v>
      </c>
      <c r="D47" s="1241"/>
      <c r="E47" s="1242"/>
      <c r="F47" s="11">
        <v>19.12</v>
      </c>
      <c r="G47" s="12">
        <v>18.989999999999998</v>
      </c>
      <c r="H47" s="12">
        <v>25.98</v>
      </c>
      <c r="I47" s="12">
        <v>21.81</v>
      </c>
      <c r="J47" s="13">
        <v>21.36</v>
      </c>
    </row>
    <row r="48" spans="2:10" ht="57.75" customHeight="1" x14ac:dyDescent="0.2">
      <c r="B48" s="14"/>
      <c r="C48" s="1243" t="s">
        <v>4</v>
      </c>
      <c r="D48" s="1243"/>
      <c r="E48" s="1244"/>
      <c r="F48" s="15">
        <v>6.78</v>
      </c>
      <c r="G48" s="16">
        <v>4.8499999999999996</v>
      </c>
      <c r="H48" s="16">
        <v>4.1900000000000004</v>
      </c>
      <c r="I48" s="16">
        <v>4.2699999999999996</v>
      </c>
      <c r="J48" s="17">
        <v>4.88</v>
      </c>
    </row>
    <row r="49" spans="2:10" ht="57.75" customHeight="1" thickBot="1" x14ac:dyDescent="0.25">
      <c r="B49" s="18"/>
      <c r="C49" s="1245" t="s">
        <v>5</v>
      </c>
      <c r="D49" s="1245"/>
      <c r="E49" s="1246"/>
      <c r="F49" s="19" t="s">
        <v>571</v>
      </c>
      <c r="G49" s="20" t="s">
        <v>572</v>
      </c>
      <c r="H49" s="20" t="s">
        <v>573</v>
      </c>
      <c r="I49" s="20" t="s">
        <v>574</v>
      </c>
      <c r="J49" s="21" t="s">
        <v>575</v>
      </c>
    </row>
    <row r="50" spans="2:10" ht="13.5" customHeight="1" x14ac:dyDescent="0.2"/>
  </sheetData>
  <sheetProtection algorithmName="SHA-512" hashValue="6kVyexOS3xTb/pvgXwkDu4DGpiRV9bRwQwtFSXVGU75AemVeAOWmZmXRNJSlsqnYE2C2RawYKY26bNenqfMAjA==" saltValue="+Vr66qmzosMd9scrUFRZ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2022-09-30T01:55:35Z</cp:lastPrinted>
  <dcterms:created xsi:type="dcterms:W3CDTF">2022-02-02T04:06:27Z</dcterms:created>
  <dcterms:modified xsi:type="dcterms:W3CDTF">2023-03-27T06:55:28Z</dcterms:modified>
  <cp:category/>
</cp:coreProperties>
</file>