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CA80CC6B-8648-4740-84D1-C821172CA168}" xr6:coauthVersionLast="36" xr6:coauthVersionMax="36" xr10:uidLastSave="{00000000-0000-0000-0000-000000000000}"/>
  <bookViews>
    <workbookView xWindow="0" yWindow="0" windowWidth="19200" windowHeight="6860" tabRatio="87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AM37" i="10"/>
  <c r="C37" i="10"/>
  <c r="CO36" i="10"/>
  <c r="AM36" i="10"/>
  <c r="CO35" i="10"/>
  <c r="C34" i="10"/>
  <c r="C35" i="10" s="1"/>
  <c r="AM34" i="10" l="1"/>
  <c r="AM35" i="10" s="1"/>
  <c r="C36" i="10"/>
  <c r="U34" i="10"/>
  <c r="U35" i="10" s="1"/>
  <c r="U36" i="10" s="1"/>
  <c r="U37" i="10" s="1"/>
  <c r="U38"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<sst xmlns="http://schemas.openxmlformats.org/spreadsheetml/2006/main" count="1144" uniqueCount="628">
  <si>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</si>
  <si>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</si>
  <si>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</si>
  <si>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</si>
  <si>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</si>
  <si>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</si>
  <si>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</si>
  <si>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</si>
  <si>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</si>
  <si>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</si>
  <si>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</si>
  <si>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</si>
  <si>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</si>
  <si>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</si>
  <si>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</si>
  <si>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</si>
  <si>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</si>
  <si>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</si>
  <si>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</si>
  <si>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</si>
  <si>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</si>
  <si>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</si>
  <si>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</si>
  <si>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</si>
  <si>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</si>
  <si>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</si>
  <si>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</si>
  <si>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</si>
  <si>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</si>
  <si>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</si>
  <si>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</si>
  <si>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</si>
  <si>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</si>
  <si>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</si>
  <si>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</si>
  <si>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</si>
  <si>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</si>
  <si>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</si>
  <si>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</si>
  <si>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</si>
  <si>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</si>
  <si>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</si>
  <si>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</si>
  <si>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</si>
  <si>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</si>
  <si>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</si>
  <si>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</si>
  <si>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</si>
  <si>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</si>
  <si>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</si>
  <si>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</si>
  <si>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</si>
  <si>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</si>
  <si>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</si>
  <si>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</si>
  <si>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</si>
  <si>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</si>
  <si>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</si>
  <si>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</si>
  <si>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</si>
  <si>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</si>
  <si>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</si>
  <si>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</si>
  <si>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</si>
  <si>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</si>
  <si>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</si>
  <si>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</si>
  <si>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</si>
  <si>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</si>
  <si>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</si>
  <si>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</si>
  <si>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</si>
  <si>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</si>
  <si>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</si>
  <si>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</si>
  <si>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</si>
  <si>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</si>
  <si>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</si>
  <si>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</si>
  <si>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</si>
  <si>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</si>
  <si>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</si>
  <si>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</si>
  <si>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</si>
  <si>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</si>
  <si>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</si>
  <si>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</si>
  <si>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</si>
  <si>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</si>
  <si>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</si>
  <si>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</si>
  <si>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</si>
  <si>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</si>
  <si>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</si>
  <si>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</si>
  <si>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</si>
  <si>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</si>
  <si>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</si>
  <si>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</si>
  <si>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</si>
  <si>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</si>
  <si>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</si>
  <si>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</si>
  <si>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</si>
  <si>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</si>
  <si>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</si>
  <si>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</si>
  <si>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</si>
  <si>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</si>
  <si>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</si>
  <si>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</si>
  <si>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</si>
  <si>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</si>
  <si>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</si>
  <si>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</si>
  <si>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</si>
  <si>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</si>
  <si>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</si>
  <si>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</si>
  <si>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</si>
  <si>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</si>
  <si>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</si>
  <si>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</si>
  <si>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</si>
  <si>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</si>
  <si>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</si>
  <si>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</si>
  <si>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</si>
  <si>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</si>
  <si>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</si>
  <si>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</si>
  <si>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</si>
  <si>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</si>
  <si>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</si>
  <si>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</si>
  <si>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</si>
  <si>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</si>
  <si>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</si>
  <si>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</si>
  <si>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</si>
  <si>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</si>
  <si>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</si>
  <si>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</si>
  <si>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</si>
  <si>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</si>
  <si>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</si>
  <si>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</si>
  <si>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</si>
  <si>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</si>
  <si>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</si>
  <si>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</si>
  <si>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</si>
  <si>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</si>
  <si>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</si>
  <si>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</si>
  <si>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</si>
  <si>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</si>
  <si>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</si>
  <si>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</si>
  <si>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</si>
  <si>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</si>
  <si>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</si>
  <si>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</si>
  <si>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</si>
  <si>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</si>
  <si>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</si>
  <si>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</si>
  <si>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</si>
  <si>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</si>
  <si>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</si>
  <si>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</si>
  <si>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</si>
  <si>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</si>
  <si>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</si>
  <si>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</si>
  <si>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</si>
  <si>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</si>
  <si>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</si>
  <si>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</si>
  <si>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</si>
  <si>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</si>
  <si>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</si>
  <si>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</si>
  <si>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</si>
  <si>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</si>
  <si>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</si>
  <si>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</si>
  <si>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</si>
  <si>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</si>
  <si>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</si>
  <si>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</si>
  <si>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</si>
  <si>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</si>
  <si>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</si>
  <si>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</si>
  <si>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</si>
  <si>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</si>
  <si>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</si>
  <si>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</si>
  <si>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</si>
  <si>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</si>
  <si>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</si>
  <si>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</si>
  <si>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</si>
  <si>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</si>
  <si>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</si>
  <si>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</si>
  <si>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</si>
  <si>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</si>
  <si>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</si>
  <si>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</si>
  <si>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</si>
  <si>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</si>
  <si>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</si>
  <si>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</si>
  <si>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</si>
  <si>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</si>
  <si>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</si>
  <si>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群馬県みどり市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</si>
  <si>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</si>
  <si>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</si>
  <si>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</si>
  <si>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</si>
  <si>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</si>
  <si>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</si>
  <si>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</si>
  <si>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</si>
  <si>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</si>
  <si>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</si>
  <si>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</si>
  <si>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</si>
  <si>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</si>
  <si>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</si>
  <si>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</si>
  <si>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</si>
  <si>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</si>
  <si>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</si>
  <si>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</si>
  <si>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</si>
  <si>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</si>
  <si>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</si>
  <si>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</si>
  <si>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</si>
  <si>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</si>
  <si>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</si>
  <si>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</si>
  <si>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</si>
  <si>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</si>
  <si>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</si>
  <si>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</si>
  <si>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</si>
  <si>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</si>
  <si>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</si>
  <si>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</si>
  <si>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</si>
  <si>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</si>
  <si>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</si>
  <si>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</si>
  <si>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</si>
  <si>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</si>
  <si>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</si>
  <si>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</si>
  <si>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</si>
  <si>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</si>
  <si>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</si>
  <si>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</si>
  <si>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</si>
  <si>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</si>
  <si>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</si>
  <si>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</si>
  <si>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</si>
  <si>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</si>
  <si>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</si>
  <si>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</si>
  <si>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</si>
  <si>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</si>
  <si>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</si>
  <si>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</si>
  <si>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</si>
  <si>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</si>
  <si>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</si>
  <si>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</si>
  <si>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</si>
  <si>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</si>
  <si>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</si>
  <si>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</si>
  <si>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</si>
  <si>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</si>
  <si>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</si>
  <si>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</si>
  <si>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</si>
  <si>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</si>
  <si>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</si>
  <si>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</si>
  <si>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</si>
  <si>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</si>
  <si>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</si>
  <si>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</si>
  <si>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</si>
  <si>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</si>
  <si>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</si>
  <si>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</si>
  <si>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</si>
  <si>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</si>
  <si>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</si>
  <si>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</si>
  <si>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</si>
  <si>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</si>
  <si>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</si>
  <si>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</si>
  <si>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</si>
  <si>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</si>
  <si>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</si>
  <si>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</si>
  <si>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</si>
  <si>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</si>
  <si>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</si>
  <si>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</si>
  <si>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</si>
  <si>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</si>
  <si>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</si>
  <si>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</si>
  <si>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</si>
  <si>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</si>
  <si>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</si>
  <si>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</si>
  <si>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</si>
  <si>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</si>
  <si>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</si>
  <si>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</si>
  <si>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</si>
  <si>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</si>
  <si>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</si>
  <si>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</si>
  <si>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</si>
  <si>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</si>
  <si>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</si>
  <si>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</si>
  <si>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</si>
  <si>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</si>
  <si>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</si>
  <si>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</si>
  <si>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</si>
  <si>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</si>
  <si>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</si>
  <si>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</si>
  <si>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</si>
  <si>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</si>
  <si>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</si>
  <si>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</si>
  <si>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</si>
  <si>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</si>
  <si>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</si>
  <si>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</si>
  <si>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</si>
  <si>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</si>
  <si>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</si>
  <si>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</si>
  <si>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</si>
  <si>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</si>
  <si>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</si>
  <si>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</si>
  <si>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</si>
  <si>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</si>
  <si>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</si>
  <si>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</si>
  <si>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</si>
  <si>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</si>
  <si>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</si>
  <si>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</si>
  <si>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</si>
  <si>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</si>
  <si>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</si>
  <si>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</si>
  <si>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群馬県みどり市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</si>
  <si>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</si>
  <si>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</si>
  <si>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</si>
  <si>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</si>
  <si>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</si>
  <si>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</si>
  <si>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</si>
  <si>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</si>
  <si>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</si>
  <si>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</si>
  <si>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</si>
  <si>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</si>
  <si>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</si>
  <si>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</si>
  <si>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</si>
  <si>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</si>
  <si>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</si>
  <si>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</si>
  <si>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</si>
  <si>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</si>
  <si>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</si>
  <si>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t>
    <phoneticPr fontId="5"/>
  </si>
  <si>
    <t>富弘美術館事業特別会計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</si>
  <si>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</si>
  <si>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</si>
  <si>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</si>
  <si>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</si>
  <si>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</si>
  <si>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</si>
  <si>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</si>
  <si>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</si>
  <si>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</si>
  <si>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</si>
  <si>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</si>
  <si>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</si>
  <si>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</si>
  <si>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</si>
  <si>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</si>
  <si>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</si>
  <si>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</si>
  <si>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競艇事業特別会計</t>
    <phoneticPr fontId="5"/>
  </si>
  <si>
    <t>簡易水道事業会計</t>
    <phoneticPr fontId="5"/>
  </si>
  <si>
    <t>法適用企業</t>
    <phoneticPr fontId="5"/>
  </si>
  <si>
    <t>公共下水道事業会計</t>
    <phoneticPr fontId="5"/>
  </si>
  <si>
    <t>太陽光発電事業特別会計</t>
    <phoneticPr fontId="5"/>
  </si>
  <si>
    <t>法非適用企業</t>
    <phoneticPr fontId="5"/>
  </si>
  <si>
    <t>戸別浄化槽事業特別会計</t>
    <phoneticPr fontId="5"/>
  </si>
  <si>
    <t>農業集落排水事業特別会計</t>
    <phoneticPr fontId="5"/>
  </si>
  <si>
    <t>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</si>
  <si>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</si>
  <si>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</si>
  <si>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</si>
  <si>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</si>
  <si>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</si>
  <si>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</si>
  <si>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</si>
  <si>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</si>
  <si>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</si>
  <si>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</si>
  <si>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</si>
  <si>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</si>
  <si>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</si>
  <si>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</si>
  <si>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</si>
  <si>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</si>
  <si>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</si>
  <si>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</si>
  <si>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</si>
  <si>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</si>
  <si>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</si>
  <si>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</si>
  <si>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</si>
  <si>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</si>
  <si>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</si>
  <si>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</si>
  <si>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</si>
  <si>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</si>
  <si>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</si>
  <si>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</si>
  <si>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</si>
  <si>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</si>
  <si>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</si>
  <si>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</si>
  <si>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</si>
  <si>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</si>
  <si>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</si>
  <si>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</si>
  <si>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</si>
  <si>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</si>
  <si>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</si>
  <si>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</si>
  <si>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</si>
  <si>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</si>
  <si>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</si>
  <si>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</si>
  <si>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</si>
  <si>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</si>
  <si>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</si>
  <si>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</si>
  <si>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</si>
  <si>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</si>
  <si>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</si>
  <si>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</si>
  <si>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</si>
  <si>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</si>
  <si>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</si>
  <si>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</si>
  <si>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</si>
  <si>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</si>
  <si>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</si>
  <si>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</si>
  <si>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</si>
  <si>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</si>
  <si>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</si>
  <si>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</si>
  <si>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</si>
  <si>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</si>
  <si>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戸別浄化槽事業特別会計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</si>
  <si>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</si>
  <si>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</si>
  <si>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</si>
  <si>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</si>
  <si>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</si>
  <si>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</si>
  <si>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</si>
  <si>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</si>
  <si>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</si>
  <si>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</si>
  <si>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</si>
  <si>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</si>
  <si>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</si>
  <si>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</si>
  <si>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</si>
  <si>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</si>
  <si>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</si>
  <si>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</si>
  <si>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</si>
  <si>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</si>
  <si>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</si>
  <si>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</si>
  <si>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</si>
  <si>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</si>
  <si>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</si>
  <si>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</si>
  <si>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</si>
  <si>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</si>
  <si>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</si>
  <si>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</si>
  <si>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</si>
  <si>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</si>
  <si>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</si>
  <si>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</si>
  <si>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</si>
  <si>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</si>
  <si>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</si>
  <si>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</si>
  <si>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</si>
  <si>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</si>
  <si>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</si>
  <si>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</si>
  <si>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</si>
  <si>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</si>
  <si>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</si>
  <si>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</si>
  <si>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</si>
  <si>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</si>
  <si>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</si>
  <si>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</si>
  <si>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</si>
  <si>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</si>
  <si>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</si>
  <si>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</si>
  <si>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</si>
  <si>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</si>
  <si>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</si>
  <si>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</si>
  <si>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</si>
  <si>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</si>
  <si>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</si>
  <si>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</si>
  <si>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</si>
  <si>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</si>
  <si>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</si>
  <si>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</si>
  <si>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</si>
  <si>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</si>
  <si>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</si>
  <si>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</si>
  <si>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</si>
  <si>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</si>
  <si>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</si>
  <si>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</si>
  <si>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</si>
  <si>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</si>
  <si>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</si>
  <si>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</si>
  <si>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</si>
  <si>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</si>
  <si>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</si>
  <si>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</si>
  <si>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</si>
  <si>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</si>
  <si>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</si>
  <si>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</si>
  <si>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</si>
  <si>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 11.98</t>
  </si>
  <si>
    <t>▲ 7.53</t>
  </si>
  <si>
    <t>▲ 9.82</t>
  </si>
  <si>
    <t>▲ 0.98</t>
  </si>
  <si>
    <t>一般会計</t>
  </si>
  <si>
    <t>競艇事業特別会計</t>
  </si>
  <si>
    <t>国民健康保険（事業勘定）特別会計</t>
  </si>
  <si>
    <t>公共下水道事業会計</t>
  </si>
  <si>
    <t>太陽光発電事業特別会計</t>
  </si>
  <si>
    <t>簡易水道事業会計</t>
  </si>
  <si>
    <t>介護保険（保険事業勘定）特別会計</t>
  </si>
  <si>
    <t>国民健康保険（診療所勘定）特別会計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</si>
  <si>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</si>
  <si>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</si>
  <si>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</si>
  <si>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</si>
  <si>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</si>
  <si>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</si>
  <si>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</si>
  <si>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</si>
  <si>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</si>
  <si>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</si>
  <si>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浅原体験村</t>
    <rPh sb="0" eb="2">
      <t>アサハラ</t>
    </rPh>
    <rPh sb="2" eb="4">
      <t>タイケン</t>
    </rPh>
    <rPh sb="4" eb="5">
      <t>ムラ</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</si>
  <si>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</si>
  <si>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</si>
  <si>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桐生地域医療組合</t>
    <rPh sb="0" eb="2">
      <t>キリュウ</t>
    </rPh>
    <rPh sb="2" eb="4">
      <t>チイキ</t>
    </rPh>
    <rPh sb="4" eb="6">
      <t>イリョウ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</si>
  <si>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</si>
  <si>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</si>
  <si>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群馬東部水道企業団</t>
    <rPh sb="0" eb="2">
      <t>グンマ</t>
    </rPh>
    <rPh sb="2" eb="4">
      <t>トウブ</t>
    </rPh>
    <rPh sb="4" eb="6">
      <t>スイドウ</t>
    </rPh>
    <rPh sb="6" eb="9">
      <t>キギョウダン</t>
    </rPh>
    <phoneticPr fontId="2"/>
  </si>
  <si>
    <t>-</t>
    <phoneticPr fontId="2"/>
  </si>
  <si>
    <t>ふるさとづくり基金</t>
    <rPh sb="7" eb="9">
      <t>キキン</t>
    </rPh>
    <phoneticPr fontId="5"/>
  </si>
  <si>
    <t>義務教育施設整備基金</t>
    <rPh sb="0" eb="2">
      <t>ギム</t>
    </rPh>
    <rPh sb="2" eb="4">
      <t>キョウイク</t>
    </rPh>
    <rPh sb="4" eb="6">
      <t>シセツ</t>
    </rPh>
    <rPh sb="6" eb="8">
      <t>セイビ</t>
    </rPh>
    <rPh sb="8" eb="10">
      <t>キキン</t>
    </rPh>
    <phoneticPr fontId="5"/>
  </si>
  <si>
    <t>鉄道経営対策事業基金</t>
    <rPh sb="0" eb="2">
      <t>テツドウ</t>
    </rPh>
    <rPh sb="2" eb="4">
      <t>ケイエイ</t>
    </rPh>
    <rPh sb="4" eb="6">
      <t>タイサク</t>
    </rPh>
    <rPh sb="6" eb="8">
      <t>ジギョウ</t>
    </rPh>
    <rPh sb="8" eb="10">
      <t>キキン</t>
    </rPh>
    <phoneticPr fontId="5"/>
  </si>
  <si>
    <t>地域福祉基金</t>
    <rPh sb="0" eb="2">
      <t>チイキ</t>
    </rPh>
    <rPh sb="2" eb="4">
      <t>フクシ</t>
    </rPh>
    <rPh sb="4" eb="6">
      <t>キキン</t>
    </rPh>
    <phoneticPr fontId="5"/>
  </si>
  <si>
    <t>庁舎建設等基金</t>
    <rPh sb="0" eb="2">
      <t>チョウシャ</t>
    </rPh>
    <rPh sb="2" eb="4">
      <t>ケンセツ</t>
    </rPh>
    <rPh sb="4" eb="5">
      <t>トウ</t>
    </rPh>
    <rPh sb="5" eb="7">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</si>
  <si>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</si>
  <si>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</si>
  <si>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</si>
  <si>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</si>
  <si>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数値なしだが、有形固定資産減価償却率は依然として類似団体平均よりも高い数値となっている。これは合併以降、市債の発行の抑制により将来負担が軽減されたと見える一方で、公共施設等への改修や長寿命化を先送りにしてきた結果と考えられる。多くの公共施設等が老朽化しており、改修等の早急な対応を要することから、個別施設計画に基づき施設等の適正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</si>
  <si>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</si>
  <si>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</si>
  <si>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</si>
  <si>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</si>
  <si>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</si>
  <si>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</si>
  <si>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数値なしとなっており、実質公債費比率も減少傾向となっている。これは市債の新規発行を抑制してきたことに加え、合併初期の利率の高い時期に建設した施設等の起債が償還終了を迎えてきていることなどによるものである。しかし、現在進行中である新設小学校建設や、今後予定される運動施設建設といった大規模公共事業により起債発行額の増加が見込まれるため、数値の大幅な増加とならないよう事業の精査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</si>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</sst>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9" borderId="0" xfId="6" applyFont="1" applyFill="1" applyAlignment="1">
      <alignment vertical="center"/>
    </xf>
    <xf numFmtId="0" fontId="16" fillId="9" borderId="0" xfId="6" applyFill="1" applyAlignment="1" applyProtection="1">
      <alignment vertical="center"/>
      <protection hidden="1"/>
    </xf>
    <xf numFmtId="0" fontId="1" fillId="9" borderId="0" xfId="16" applyFont="1" applyFill="1">
      <alignment vertical="center"/>
    </xf>
    <xf numFmtId="0" fontId="16" fillId="9" borderId="0" xfId="6" applyFill="1" applyAlignment="1">
      <alignment vertical="center"/>
    </xf>
    <xf numFmtId="0" fontId="16" fillId="9" borderId="0" xfId="6" applyFill="1"/>
    <xf numFmtId="0" fontId="16" fillId="9" borderId="0" xfId="6" applyFill="1" applyProtection="1">
      <protection hidden="1"/>
    </xf>
    <xf numFmtId="0" fontId="1" fillId="9" borderId="41" xfId="16" applyFont="1" applyFill="1" applyBorder="1">
      <alignment vertical="center"/>
    </xf>
    <xf numFmtId="0" fontId="1" fillId="9" borderId="12" xfId="16" applyFont="1" applyFill="1" applyBorder="1">
      <alignment vertical="center"/>
    </xf>
    <xf numFmtId="189" fontId="1" fillId="9" borderId="12" xfId="16" applyNumberFormat="1" applyFont="1" applyFill="1" applyBorder="1">
      <alignment vertical="center"/>
    </xf>
    <xf numFmtId="0" fontId="1" fillId="9" borderId="48" xfId="16" applyFont="1" applyFill="1" applyBorder="1">
      <alignment vertical="center"/>
    </xf>
    <xf numFmtId="0" fontId="34" fillId="9" borderId="0" xfId="16" applyFont="1" applyFill="1">
      <alignment vertical="center"/>
    </xf>
    <xf numFmtId="0" fontId="1" fillId="9" borderId="64" xfId="16" applyFont="1" applyFill="1" applyBorder="1">
      <alignment vertical="center"/>
    </xf>
    <xf numFmtId="0" fontId="1" fillId="9" borderId="38" xfId="16" applyFont="1" applyFill="1" applyBorder="1">
      <alignment vertical="center"/>
    </xf>
    <xf numFmtId="0" fontId="1" fillId="9" borderId="37" xfId="16" applyFont="1" applyFill="1" applyBorder="1">
      <alignment vertical="center"/>
    </xf>
    <xf numFmtId="0" fontId="1" fillId="9" borderId="54" xfId="16" applyFont="1" applyFill="1" applyBorder="1">
      <alignment vertical="center"/>
    </xf>
    <xf numFmtId="0" fontId="1" fillId="9" borderId="40" xfId="16" applyFont="1" applyFill="1" applyBorder="1">
      <alignment vertical="center"/>
    </xf>
    <xf numFmtId="0" fontId="1" fillId="9" borderId="31" xfId="16" applyFont="1" applyFill="1" applyBorder="1">
      <alignment vertical="center"/>
    </xf>
    <xf numFmtId="0" fontId="34" fillId="9" borderId="41" xfId="16" applyFont="1" applyFill="1" applyBorder="1">
      <alignment vertical="center"/>
    </xf>
    <xf numFmtId="178" fontId="38" fillId="9" borderId="0" xfId="16" applyNumberFormat="1" applyFont="1" applyFill="1">
      <alignment vertical="center"/>
    </xf>
    <xf numFmtId="178" fontId="1" fillId="9" borderId="0" xfId="16" applyNumberFormat="1" applyFont="1" applyFill="1">
      <alignment vertical="center"/>
    </xf>
    <xf numFmtId="179" fontId="1" fillId="9" borderId="0" xfId="17" applyNumberFormat="1" applyFont="1" applyFill="1" applyAlignment="1">
      <alignment vertical="center" wrapText="1"/>
    </xf>
    <xf numFmtId="49" fontId="1" fillId="9" borderId="0" xfId="17" applyNumberFormat="1" applyFont="1" applyFill="1" applyAlignment="1">
      <alignment horizontal="center" vertical="center" wrapText="1"/>
    </xf>
    <xf numFmtId="49" fontId="1" fillId="9" borderId="0" xfId="17" applyNumberFormat="1" applyFont="1" applyFill="1" applyAlignment="1">
      <alignment horizontal="center" vertical="center"/>
    </xf>
    <xf numFmtId="178" fontId="1" fillId="9" borderId="64" xfId="16" applyNumberFormat="1" applyFont="1" applyFill="1" applyBorder="1">
      <alignment vertical="center"/>
    </xf>
    <xf numFmtId="178" fontId="1" fillId="9" borderId="38" xfId="16" applyNumberFormat="1" applyFont="1" applyFill="1" applyBorder="1">
      <alignment vertical="center"/>
    </xf>
    <xf numFmtId="191" fontId="1" fillId="9" borderId="0" xfId="16" applyNumberFormat="1" applyFont="1" applyFill="1">
      <alignment vertical="center"/>
    </xf>
    <xf numFmtId="178" fontId="1" fillId="9" borderId="37" xfId="16" applyNumberFormat="1" applyFont="1" applyFill="1" applyBorder="1">
      <alignment vertical="center"/>
    </xf>
    <xf numFmtId="178" fontId="1" fillId="9" borderId="54" xfId="16" applyNumberFormat="1" applyFont="1" applyFill="1" applyBorder="1">
      <alignment vertical="center"/>
    </xf>
    <xf numFmtId="189" fontId="1" fillId="9" borderId="54" xfId="16" applyNumberFormat="1" applyFont="1" applyFill="1" applyBorder="1">
      <alignment vertical="center"/>
    </xf>
    <xf numFmtId="178" fontId="1" fillId="9" borderId="40" xfId="16" applyNumberFormat="1" applyFont="1" applyFill="1" applyBorder="1">
      <alignment vertical="center"/>
    </xf>
    <xf numFmtId="0" fontId="34" fillId="9" borderId="64" xfId="16" applyFont="1" applyFill="1" applyBorder="1">
      <alignment vertical="center"/>
    </xf>
    <xf numFmtId="0" fontId="1" fillId="9" borderId="0" xfId="17" applyFont="1" applyFill="1">
      <alignment vertical="center"/>
    </xf>
    <xf numFmtId="189" fontId="1" fillId="9" borderId="0" xfId="17" applyNumberFormat="1" applyFont="1" applyFill="1">
      <alignment vertical="center"/>
    </xf>
    <xf numFmtId="178" fontId="16" fillId="9" borderId="0" xfId="18" applyNumberFormat="1" applyFill="1" applyAlignment="1">
      <alignment vertical="center"/>
    </xf>
    <xf numFmtId="177" fontId="16" fillId="9" borderId="0" xfId="19" applyNumberFormat="1" applyFill="1" applyAlignment="1">
      <alignment horizontal="right" vertical="center"/>
    </xf>
    <xf numFmtId="187" fontId="16" fillId="9" borderId="0" xfId="19" applyNumberFormat="1" applyFill="1" applyAlignment="1">
      <alignment horizontal="right" vertical="center"/>
    </xf>
    <xf numFmtId="178" fontId="1" fillId="9" borderId="0" xfId="16" applyNumberFormat="1" applyFont="1" applyFill="1" applyAlignment="1">
      <alignment vertical="center" wrapText="1"/>
    </xf>
    <xf numFmtId="178" fontId="16" fillId="9" borderId="0" xfId="18" applyNumberFormat="1" applyFill="1" applyAlignment="1">
      <alignment horizontal="center" vertical="center"/>
    </xf>
    <xf numFmtId="0" fontId="39" fillId="9" borderId="0" xfId="20" applyFont="1" applyFill="1">
      <alignment vertical="center"/>
    </xf>
    <xf numFmtId="180" fontId="1" fillId="9" borderId="0" xfId="16" applyNumberFormat="1" applyFont="1" applyFill="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0" fontId="1" fillId="9" borderId="0" xfId="16" applyFont="1" applyFill="1" applyAlignment="1">
      <alignment horizontal="center" vertical="center"/>
    </xf>
    <xf numFmtId="0" fontId="1" fillId="9" borderId="39" xfId="16" applyFont="1" applyFill="1" applyBorder="1" applyAlignment="1">
      <alignment horizontal="center" vertical="center"/>
    </xf>
    <xf numFmtId="0" fontId="1" fillId="9" borderId="31" xfId="16" applyFont="1" applyFill="1" applyBorder="1" applyAlignment="1">
      <alignment horizontal="center" vertical="center"/>
    </xf>
    <xf numFmtId="0" fontId="1" fillId="9" borderId="42" xfId="16" applyFont="1" applyFill="1" applyBorder="1" applyAlignment="1">
      <alignment horizontal="center" vertical="center"/>
    </xf>
    <xf numFmtId="0" fontId="1" fillId="9" borderId="34" xfId="16" applyFont="1" applyFill="1" applyBorder="1" applyAlignment="1">
      <alignment horizontal="center" vertical="center"/>
    </xf>
    <xf numFmtId="187" fontId="1" fillId="9" borderId="188" xfId="17" applyNumberFormat="1" applyFont="1" applyFill="1" applyBorder="1" applyAlignment="1">
      <alignment horizontal="center" vertical="center"/>
    </xf>
    <xf numFmtId="187" fontId="1" fillId="9" borderId="34" xfId="17" applyNumberFormat="1" applyFont="1" applyFill="1" applyBorder="1" applyAlignment="1">
      <alignment horizontal="center" vertical="center"/>
    </xf>
    <xf numFmtId="187" fontId="1" fillId="9" borderId="0" xfId="17" applyNumberFormat="1" applyFont="1" applyFill="1" applyAlignment="1">
      <alignment horizontal="center" vertical="center"/>
    </xf>
    <xf numFmtId="179" fontId="1" fillId="9" borderId="34" xfId="17" applyNumberFormat="1" applyFont="1" applyFill="1" applyBorder="1" applyAlignment="1">
      <alignment horizontal="center" vertical="center" wrapText="1"/>
    </xf>
    <xf numFmtId="179" fontId="1" fillId="9" borderId="0" xfId="17" applyNumberFormat="1" applyFont="1" applyFill="1" applyAlignment="1">
      <alignment horizontal="center" vertical="center" wrapText="1"/>
    </xf>
    <xf numFmtId="178" fontId="16" fillId="9" borderId="0" xfId="16" applyNumberFormat="1" applyFill="1" applyAlignment="1">
      <alignment horizontal="center" vertical="center"/>
    </xf>
    <xf numFmtId="187" fontId="1" fillId="9" borderId="0" xfId="17" applyNumberFormat="1" applyFont="1" applyFill="1" applyAlignment="1">
      <alignment horizontal="center" vertical="center" wrapText="1"/>
    </xf>
    <xf numFmtId="187" fontId="1" fillId="9" borderId="0" xfId="16" applyNumberFormat="1" applyFont="1" applyFill="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EE45-4E33-BB8A-0518B7539E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31977</c:v>
                </c:pt>
                <c:pt idx="1">
                  <c:v>37675</c:v>
                </c:pt>
                <c:pt idx="2">
                  <c:v>34325</c:v>
                </c:pt>
                <c:pt idx="3">
                  <c:v>48183</c:v>
                </c:pt>
                <c:pt idx="4">
                  <c:v>89348</c:v>
                </c:pt>
              </c:numCache>
            </c:numRef>
          </c:val>
          <c:smooth val="0"/>
          <c:extLst>
            <c:ext xmlns:c16="http://schemas.microsoft.com/office/drawing/2014/chart" uri="{C3380CC4-5D6E-409C-BE32-E72D297353CC}">
              <c16:uniqueId val="{00000001-EE45-4E33-BB8A-0518B7539E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10.47</c:v>
                </c:pt>
                <c:pt idx="1">
                  <c:v>8.1</c:v>
                </c:pt>
                <c:pt idx="2">
                  <c:v>8.8000000000000007</c:v>
                </c:pt>
                <c:pt idx="3">
                  <c:v>7.92</c:v>
                </c:pt>
                <c:pt idx="4">
                  <c:v>10.9</c:v>
                </c:pt>
              </c:numCache>
            </c:numRef>
          </c:val>
          <c:extLst>
            <c:ext xmlns:c16="http://schemas.microsoft.com/office/drawing/2014/chart" uri="{C3380CC4-5D6E-409C-BE32-E72D297353CC}">
              <c16:uniqueId val="{00000000-59C7-4A19-97F1-24753CAFD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76.92</c:v>
                </c:pt>
                <c:pt idx="1">
                  <c:v>73.599999999999994</c:v>
                </c:pt>
                <c:pt idx="2">
                  <c:v>69.790000000000006</c:v>
                </c:pt>
                <c:pt idx="3">
                  <c:v>65.89</c:v>
                </c:pt>
                <c:pt idx="4">
                  <c:v>64.05</c:v>
                </c:pt>
              </c:numCache>
            </c:numRef>
          </c:val>
          <c:extLst>
            <c:ext xmlns:c16="http://schemas.microsoft.com/office/drawing/2014/chart" uri="{C3380CC4-5D6E-409C-BE32-E72D297353CC}">
              <c16:uniqueId val="{00000001-59C7-4A19-97F1-24753CAFD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-11.98</c:v>
                </c:pt>
                <c:pt idx="2">
                  <c:v>-7.53</c:v>
                </c:pt>
                <c:pt idx="3">
                  <c:v>-9.82</c:v>
                </c:pt>
                <c:pt idx="4">
                  <c:v>-0.98</c:v>
                </c:pt>
              </c:numCache>
            </c:numRef>
          </c:val>
          <c:smooth val="0"/>
          <c:extLst>
            <c:ext xmlns:c16="http://schemas.microsoft.com/office/drawing/2014/chart" uri="{C3380CC4-5D6E-409C-BE32-E72D297353CC}">
              <c16:uniqueId val="{00000002-59C7-4A19-97F1-24753CAFD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0.62</c:v>
                </c:pt>
                <c:pt idx="4">
                  <c:v>#N/A</c:v>
                </c:pt>
                <c:pt idx="5">
                  <c:v>0.39</c:v>
                </c:pt>
                <c:pt idx="6">
                  <c:v>#N/A</c:v>
                </c:pt>
                <c:pt idx="7">
                  <c:v>0.34</c:v>
                </c:pt>
                <c:pt idx="8">
                  <c:v>#N/A</c:v>
                </c:pt>
                <c:pt idx="9">
                  <c:v>0.16</c:v>
                </c:pt>
              </c:numCache>
            </c:numRef>
          </c:val>
          <c:extLst>
            <c:ext xmlns:c16="http://schemas.microsoft.com/office/drawing/2014/chart" uri="{C3380CC4-5D6E-409C-BE32-E72D297353CC}">
              <c16:uniqueId val="{00000000-E065-47C3-B095-6861AA701E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65-47C3-B095-6861AA701ED2}"/>
            </c:ext>
          </c:extLst>
        </c:ser>
        <c:ser>
          <c:idx val="2"/>
          <c:order val="2"/>
          <c:tx>
            <c:strRef>
              <c:f>データシート!$A$29</c:f>
              <c:strCache>
                <c:ptCount val="1"/>
                <c:pt idx="0">
                  <c:v>国民健康保険（診療所勘定）特別会計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0.08</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2-E065-47C3-B095-6861AA701ED2}"/>
            </c:ext>
          </c:extLst>
        </c:ser>
        <c:ser>
          <c:idx val="3"/>
          <c:order val="3"/>
          <c:tx>
            <c:strRef>
              <c:f>データシート!$A$30</c:f>
              <c:strCache>
                <c:ptCount val="1"/>
                <c:pt idx="0">
                  <c:v>介護保険（保険事業勘定）特別会計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1.05</c:v>
                </c:pt>
                <c:pt idx="2">
                  <c:v>#N/A</c:v>
                </c:pt>
                <c:pt idx="3">
                  <c:v>0.64</c:v>
                </c:pt>
                <c:pt idx="4">
                  <c:v>#N/A</c:v>
                </c:pt>
                <c:pt idx="5">
                  <c:v>0.75</c:v>
                </c:pt>
                <c:pt idx="6">
                  <c:v>#N/A</c:v>
                </c:pt>
                <c:pt idx="7">
                  <c:v>0.79</c:v>
                </c:pt>
                <c:pt idx="8">
                  <c:v>#N/A</c:v>
                </c:pt>
                <c:pt idx="9">
                  <c:v>0.19</c:v>
                </c:pt>
              </c:numCache>
            </c:numRef>
          </c:val>
          <c:extLst>
            <c:ext xmlns:c16="http://schemas.microsoft.com/office/drawing/2014/chart" uri="{C3380CC4-5D6E-409C-BE32-E72D297353CC}">
              <c16:uniqueId val="{00000003-E065-47C3-B095-6861AA701ED2}"/>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4-E065-47C3-B095-6861AA701ED2}"/>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0.32</c:v>
                </c:pt>
                <c:pt idx="2">
                  <c:v>#N/A</c:v>
                </c:pt>
                <c:pt idx="3">
                  <c:v>0.31</c:v>
                </c:pt>
                <c:pt idx="4">
                  <c:v>#N/A</c:v>
                </c:pt>
                <c:pt idx="5">
                  <c:v>0.32</c:v>
                </c:pt>
                <c:pt idx="6">
                  <c:v>#N/A</c:v>
                </c:pt>
                <c:pt idx="7">
                  <c:v>0.31</c:v>
                </c:pt>
                <c:pt idx="8">
                  <c:v>#N/A</c:v>
                </c:pt>
                <c:pt idx="9">
                  <c:v>0.3</c:v>
                </c:pt>
              </c:numCache>
            </c:numRef>
          </c:val>
          <c:extLst>
            <c:ext xmlns:c16="http://schemas.microsoft.com/office/drawing/2014/chart" uri="{C3380CC4-5D6E-409C-BE32-E72D297353CC}">
              <c16:uniqueId val="{00000005-E065-47C3-B095-6861AA701ED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0.97</c:v>
                </c:pt>
              </c:numCache>
            </c:numRef>
          </c:val>
          <c:extLst>
            <c:ext xmlns:c16="http://schemas.microsoft.com/office/drawing/2014/chart" uri="{C3380CC4-5D6E-409C-BE32-E72D297353CC}">
              <c16:uniqueId val="{00000006-E065-47C3-B095-6861AA701ED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0.99</c:v>
                </c:pt>
                <c:pt idx="4">
                  <c:v>#N/A</c:v>
                </c:pt>
                <c:pt idx="5">
                  <c:v>0.49</c:v>
                </c:pt>
                <c:pt idx="6">
                  <c:v>#N/A</c:v>
                </c:pt>
                <c:pt idx="7">
                  <c:v>0.19</c:v>
                </c:pt>
                <c:pt idx="8">
                  <c:v>#N/A</c:v>
                </c:pt>
                <c:pt idx="9">
                  <c:v>1.08</c:v>
                </c:pt>
              </c:numCache>
            </c:numRef>
          </c:val>
          <c:extLst>
            <c:ext xmlns:c16="http://schemas.microsoft.com/office/drawing/2014/chart" uri="{C3380CC4-5D6E-409C-BE32-E72D297353CC}">
              <c16:uniqueId val="{00000007-E065-47C3-B095-6861AA701ED2}"/>
            </c:ext>
          </c:extLst>
        </c:ser>
        <c:ser>
          <c:idx val="8"/>
          <c:order val="8"/>
          <c:tx>
            <c:strRef>
              <c:f>データシート!$A$35</c:f>
              <c:strCache>
                <c:ptCount val="1"/>
                <c:pt idx="0">
                  <c:v>競艇事業特別会計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c:v>
                </c:pt>
                <c:pt idx="2">
                  <c:v>#N/A</c:v>
                </c:pt>
                <c:pt idx="3">
                  <c:v>2.84</c:v>
                </c:pt>
                <c:pt idx="4">
                  <c:v>#N/A</c:v>
                </c:pt>
                <c:pt idx="5">
                  <c:v>2.62</c:v>
                </c:pt>
                <c:pt idx="6">
                  <c:v>#N/A</c:v>
                </c:pt>
                <c:pt idx="7">
                  <c:v>2.71</c:v>
                </c:pt>
                <c:pt idx="8">
                  <c:v>#N/A</c:v>
                </c:pt>
                <c:pt idx="9">
                  <c:v>2.2400000000000002</c:v>
                </c:pt>
              </c:numCache>
            </c:numRef>
          </c:val>
          <c:extLst>
            <c:ext xmlns:c16="http://schemas.microsoft.com/office/drawing/2014/chart" uri="{C3380CC4-5D6E-409C-BE32-E72D297353CC}">
              <c16:uniqueId val="{00000008-E065-47C3-B095-6861AA701E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10.38</c:v>
                </c:pt>
                <c:pt idx="2">
                  <c:v>#N/A</c:v>
                </c:pt>
                <c:pt idx="3">
                  <c:v>8.0299999999999994</c:v>
                </c:pt>
                <c:pt idx="4">
                  <c:v>#N/A</c:v>
                </c:pt>
                <c:pt idx="5">
                  <c:v>8.74</c:v>
                </c:pt>
                <c:pt idx="6">
                  <c:v>#N/A</c:v>
                </c:pt>
                <c:pt idx="7">
                  <c:v>7.88</c:v>
                </c:pt>
                <c:pt idx="8">
                  <c:v>#N/A</c:v>
                </c:pt>
                <c:pt idx="9">
                  <c:v>10.83</c:v>
                </c:pt>
              </c:numCache>
            </c:numRef>
          </c:val>
          <c:extLst>
            <c:ext xmlns:c16="http://schemas.microsoft.com/office/drawing/2014/chart" uri="{C3380CC4-5D6E-409C-BE32-E72D297353CC}">
              <c16:uniqueId val="{00000009-E065-47C3-B095-6861AA701E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1582</c:v>
                </c:pt>
                <c:pt idx="5">
                  <c:v>1544</c:v>
                </c:pt>
                <c:pt idx="8">
                  <c:v>1500</c:v>
                </c:pt>
                <c:pt idx="11">
                  <c:v>1447</c:v>
                </c:pt>
                <c:pt idx="14">
                  <c:v>1441</c:v>
                </c:pt>
              </c:numCache>
            </c:numRef>
          </c:val>
          <c:extLst>
            <c:ext xmlns:c16="http://schemas.microsoft.com/office/drawing/2014/chart" uri="{C3380CC4-5D6E-409C-BE32-E72D297353CC}">
              <c16:uniqueId val="{00000000-3497-4128-B088-DF34CC40AD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97-4128-B088-DF34CC40AD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3497-4128-B088-DF34CC40AD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80</c:v>
                </c:pt>
                <c:pt idx="3">
                  <c:v>74</c:v>
                </c:pt>
                <c:pt idx="6">
                  <c:v>68</c:v>
                </c:pt>
                <c:pt idx="9">
                  <c:v>69</c:v>
                </c:pt>
                <c:pt idx="12">
                  <c:v>28</c:v>
                </c:pt>
              </c:numCache>
            </c:numRef>
          </c:val>
          <c:extLst>
            <c:ext xmlns:c16="http://schemas.microsoft.com/office/drawing/2014/chart" uri="{C3380CC4-5D6E-409C-BE32-E72D297353CC}">
              <c16:uniqueId val="{00000003-3497-4128-B088-DF34CC40AD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439</c:v>
                </c:pt>
                <c:pt idx="3">
                  <c:v>410</c:v>
                </c:pt>
                <c:pt idx="6">
                  <c:v>439</c:v>
                </c:pt>
                <c:pt idx="9">
                  <c:v>444</c:v>
                </c:pt>
                <c:pt idx="12">
                  <c:v>433</c:v>
                </c:pt>
              </c:numCache>
            </c:numRef>
          </c:val>
          <c:extLst>
            <c:ext xmlns:c16="http://schemas.microsoft.com/office/drawing/2014/chart" uri="{C3380CC4-5D6E-409C-BE32-E72D297353CC}">
              <c16:uniqueId val="{00000004-3497-4128-B088-DF34CC40AD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97-4128-B088-DF34CC40AD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97-4128-B088-DF34CC40AD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1506</c:v>
                </c:pt>
                <c:pt idx="3">
                  <c:v>1423</c:v>
                </c:pt>
                <c:pt idx="6">
                  <c:v>1374</c:v>
                </c:pt>
                <c:pt idx="9">
                  <c:v>1336</c:v>
                </c:pt>
                <c:pt idx="12">
                  <c:v>1355</c:v>
                </c:pt>
              </c:numCache>
            </c:numRef>
          </c:val>
          <c:extLst>
            <c:ext xmlns:c16="http://schemas.microsoft.com/office/drawing/2014/chart" uri="{C3380CC4-5D6E-409C-BE32-E72D297353CC}">
              <c16:uniqueId val="{00000007-3497-4128-B088-DF34CC40AD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444</c:v>
                </c:pt>
                <c:pt idx="2">
                  <c:v>#N/A</c:v>
                </c:pt>
                <c:pt idx="3">
                  <c:v>#N/A</c:v>
                </c:pt>
                <c:pt idx="4">
                  <c:v>364</c:v>
                </c:pt>
                <c:pt idx="5">
                  <c:v>#N/A</c:v>
                </c:pt>
                <c:pt idx="6">
                  <c:v>#N/A</c:v>
                </c:pt>
                <c:pt idx="7">
                  <c:v>381</c:v>
                </c:pt>
                <c:pt idx="8">
                  <c:v>#N/A</c:v>
                </c:pt>
                <c:pt idx="9">
                  <c:v>#N/A</c:v>
                </c:pt>
                <c:pt idx="10">
                  <c:v>402</c:v>
                </c:pt>
                <c:pt idx="11">
                  <c:v>#N/A</c:v>
                </c:pt>
                <c:pt idx="12">
                  <c:v>#N/A</c:v>
                </c:pt>
                <c:pt idx="13">
                  <c:v>375</c:v>
                </c:pt>
                <c:pt idx="14">
                  <c:v>#N/A</c:v>
                </c:pt>
              </c:numCache>
            </c:numRef>
          </c:val>
          <c:smooth val="0"/>
          <c:extLst>
            <c:ext xmlns:c16="http://schemas.microsoft.com/office/drawing/2014/chart" uri="{C3380CC4-5D6E-409C-BE32-E72D297353CC}">
              <c16:uniqueId val="{00000008-3497-4128-B088-DF34CC40AD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15906</c:v>
                </c:pt>
                <c:pt idx="5">
                  <c:v>16058</c:v>
                </c:pt>
                <c:pt idx="8">
                  <c:v>16060</c:v>
                </c:pt>
                <c:pt idx="11">
                  <c:v>16064</c:v>
                </c:pt>
                <c:pt idx="14">
                  <c:v>17406</c:v>
                </c:pt>
              </c:numCache>
            </c:numRef>
          </c:val>
          <c:extLst>
            <c:ext xmlns:c16="http://schemas.microsoft.com/office/drawing/2014/chart" uri="{C3380CC4-5D6E-409C-BE32-E72D297353CC}">
              <c16:uniqueId val="{00000000-BD3F-44F0-B190-8E142059A2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c:v>
                </c:pt>
                <c:pt idx="5">
                  <c:v>58</c:v>
                </c:pt>
                <c:pt idx="8">
                  <c:v>36</c:v>
                </c:pt>
                <c:pt idx="11">
                  <c:v>15</c:v>
                </c:pt>
                <c:pt idx="14">
                  <c:v>11</c:v>
                </c:pt>
              </c:numCache>
            </c:numRef>
          </c:val>
          <c:extLst>
            <c:ext xmlns:c16="http://schemas.microsoft.com/office/drawing/2014/chart" uri="{C3380CC4-5D6E-409C-BE32-E72D297353CC}">
              <c16:uniqueId val="{00000001-BD3F-44F0-B190-8E142059A2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14728</c:v>
                </c:pt>
                <c:pt idx="5">
                  <c:v>14530</c:v>
                </c:pt>
                <c:pt idx="8">
                  <c:v>14148</c:v>
                </c:pt>
                <c:pt idx="11">
                  <c:v>13608</c:v>
                </c:pt>
                <c:pt idx="14">
                  <c:v>13660</c:v>
                </c:pt>
              </c:numCache>
            </c:numRef>
          </c:val>
          <c:extLst>
            <c:ext xmlns:c16="http://schemas.microsoft.com/office/drawing/2014/chart" uri="{C3380CC4-5D6E-409C-BE32-E72D297353CC}">
              <c16:uniqueId val="{00000002-BD3F-44F0-B190-8E142059A2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3F-44F0-B190-8E142059A2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3F-44F0-B190-8E142059A2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c:v>
                </c:pt>
                <c:pt idx="3">
                  <c:v>13</c:v>
                </c:pt>
                <c:pt idx="6">
                  <c:v>9</c:v>
                </c:pt>
                <c:pt idx="9">
                  <c:v>11</c:v>
                </c:pt>
                <c:pt idx="12">
                  <c:v>16</c:v>
                </c:pt>
              </c:numCache>
            </c:numRef>
          </c:val>
          <c:extLst>
            <c:ext xmlns:c16="http://schemas.microsoft.com/office/drawing/2014/chart" uri="{C3380CC4-5D6E-409C-BE32-E72D297353CC}">
              <c16:uniqueId val="{00000005-BD3F-44F0-B190-8E142059A2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2968</c:v>
                </c:pt>
                <c:pt idx="3">
                  <c:v>2917</c:v>
                </c:pt>
                <c:pt idx="6">
                  <c:v>2743</c:v>
                </c:pt>
                <c:pt idx="9">
                  <c:v>2665</c:v>
                </c:pt>
                <c:pt idx="12">
                  <c:v>2711</c:v>
                </c:pt>
              </c:numCache>
            </c:numRef>
          </c:val>
          <c:extLst>
            <c:ext xmlns:c16="http://schemas.microsoft.com/office/drawing/2014/chart" uri="{C3380CC4-5D6E-409C-BE32-E72D297353CC}">
              <c16:uniqueId val="{00000006-BD3F-44F0-B190-8E142059A2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276</c:v>
                </c:pt>
                <c:pt idx="3">
                  <c:v>221</c:v>
                </c:pt>
                <c:pt idx="6">
                  <c:v>168</c:v>
                </c:pt>
                <c:pt idx="9">
                  <c:v>134</c:v>
                </c:pt>
                <c:pt idx="12">
                  <c:v>117</c:v>
                </c:pt>
              </c:numCache>
            </c:numRef>
          </c:val>
          <c:extLst>
            <c:ext xmlns:c16="http://schemas.microsoft.com/office/drawing/2014/chart" uri="{C3380CC4-5D6E-409C-BE32-E72D297353CC}">
              <c16:uniqueId val="{00000007-BD3F-44F0-B190-8E142059A2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6074</c:v>
                </c:pt>
                <c:pt idx="3">
                  <c:v>5976</c:v>
                </c:pt>
                <c:pt idx="6">
                  <c:v>6059</c:v>
                </c:pt>
                <c:pt idx="9">
                  <c:v>5865</c:v>
                </c:pt>
                <c:pt idx="12">
                  <c:v>5689</c:v>
                </c:pt>
              </c:numCache>
            </c:numRef>
          </c:val>
          <c:extLst>
            <c:ext xmlns:c16="http://schemas.microsoft.com/office/drawing/2014/chart" uri="{C3380CC4-5D6E-409C-BE32-E72D297353CC}">
              <c16:uniqueId val="{00000008-BD3F-44F0-B190-8E142059A2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3</c:v>
                </c:pt>
                <c:pt idx="6">
                  <c:v>3</c:v>
                </c:pt>
                <c:pt idx="9">
                  <c:v>2</c:v>
                </c:pt>
                <c:pt idx="12">
                  <c:v>0</c:v>
                </c:pt>
              </c:numCache>
            </c:numRef>
          </c:val>
          <c:extLst>
            <c:ext xmlns:c16="http://schemas.microsoft.com/office/drawing/2014/chart" uri="{C3380CC4-5D6E-409C-BE32-E72D297353CC}">
              <c16:uniqueId val="{00000009-BD3F-44F0-B190-8E142059A2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13925</c:v>
                </c:pt>
                <c:pt idx="3">
                  <c:v>13977</c:v>
                </c:pt>
                <c:pt idx="6">
                  <c:v>14040</c:v>
                </c:pt>
                <c:pt idx="9">
                  <c:v>14466</c:v>
                </c:pt>
                <c:pt idx="12">
                  <c:v>16520</c:v>
                </c:pt>
              </c:numCache>
            </c:numRef>
          </c:val>
          <c:extLst>
            <c:ext xmlns:c16="http://schemas.microsoft.com/office/drawing/2014/chart" uri="{C3380CC4-5D6E-409C-BE32-E72D297353CC}">
              <c16:uniqueId val="{0000000A-BD3F-44F0-B190-8E142059A2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3F-44F0-B190-8E142059A2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8141</c:v>
                </c:pt>
                <c:pt idx="1">
                  <c:v>7625</c:v>
                </c:pt>
                <c:pt idx="2">
                  <c:v>7590</c:v>
                </c:pt>
              </c:numCache>
            </c:numRef>
          </c:val>
          <c:extLst>
            <c:ext xmlns:c16="http://schemas.microsoft.com/office/drawing/2014/chart" uri="{C3380CC4-5D6E-409C-BE32-E72D297353CC}">
              <c16:uniqueId val="{00000000-989E-4A32-A226-CAE976A8F4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505</c:v>
                </c:pt>
                <c:pt idx="1">
                  <c:v>506</c:v>
                </c:pt>
                <c:pt idx="2">
                  <c:v>506</c:v>
                </c:pt>
              </c:numCache>
            </c:numRef>
          </c:val>
          <c:extLst>
            <c:ext xmlns:c16="http://schemas.microsoft.com/office/drawing/2014/chart" uri="{C3380CC4-5D6E-409C-BE32-E72D297353CC}">
              <c16:uniqueId val="{00000001-989E-4A32-A226-CAE976A8F4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2437</c:v>
                </c:pt>
                <c:pt idx="1">
                  <c:v>2394</c:v>
                </c:pt>
                <c:pt idx="2">
                  <c:v>2273</c:v>
                </c:pt>
              </c:numCache>
            </c:numRef>
          </c:val>
          <c:extLst>
            <c:ext xmlns:c16="http://schemas.microsoft.com/office/drawing/2014/chart" uri="{C3380CC4-5D6E-409C-BE32-E72D297353CC}">
              <c16:uniqueId val="{00000002-989E-4A32-A226-CAE976A8F4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{48195C65-2036-4361-8401-E6C93EB97E80}</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33-4BB4-A52D-608DBAB576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{E615B5DC-47CA-44CC-8A74-15151734FECB}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33-4BB4-A52D-608DBAB576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{5354412D-FA4D-4F57-A578-B8E338E25813}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33-4BB4-A52D-608DBAB576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{0F54B027-D298-4A62-8171-1D04844E0110}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33-4BB4-A52D-608DBAB576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{1CD68F91-30D0-4A9F-826C-63154848DB6E}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33-4BB4-A52D-608DBAB576A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{A6AB1346-FBA8-4D4E-91BA-4FD01C0D24F6}</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33-4BB4-A52D-608DBAB576A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{6602DFD0-9444-4E03-85BE-02B72B133DFC}</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33-4BB4-A52D-608DBAB576A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{C5DF8984-8C00-42F4-936E-5977260A74ED}</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33-4BB4-A52D-608DBAB576A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{71C7336C-06A3-4FE4-BBA1-AD1DE950E99D}</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33-4BB4-A52D-608DBAB576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67.3</c:v>
                </c:pt>
                <c:pt idx="8">
                  <c:v>69.3</c:v>
                </c:pt>
                <c:pt idx="16">
                  <c:v>70.7</c:v>
                </c:pt>
                <c:pt idx="24">
                  <c:v>71.900000000000006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B733-4BB4-A52D-608DBAB576A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{73F5C6B4-809F-4A94-94EA-55CC8A19B57D}</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33-4BB4-A52D-608DBAB576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{6E93A3E2-BB73-48C5-9501-5FA2E630B068}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33-4BB4-A52D-608DBAB576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{47FA12ED-2186-48E1-9E79-256B4220F539}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33-4BB4-A52D-608DBAB576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{038550B4-4AA7-4EC1-8C5C-043C5657C996}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33-4BB4-A52D-608DBAB576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{73AFBFC7-C910-4176-A9C1-045E4FCA00F9}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33-4BB4-A52D-608DBAB576A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{5BCCB365-A35B-4E49-B797-D3B356140B5E}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33-4BB4-A52D-608DBAB576A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{71F35A2E-B53E-4B75-95E2-D77A771AE274}</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33-4BB4-A52D-608DBAB576A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{7ED0C439-3559-41AA-A117-1B0B1675E5C9}</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33-4BB4-A52D-608DBAB576A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{AD447F1D-4A57-4C72-A761-F92EBE54CEDF}</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33-4BB4-A52D-608DBAB576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57.2</c:v>
                </c:pt>
                <c:pt idx="8">
                  <c:v>58.5</c:v>
                </c:pt>
                <c:pt idx="16">
                  <c:v>59.8</c:v>
                </c:pt>
                <c:pt idx="24">
                  <c:v>61.1</c:v>
                </c:pt>
              </c:numCache>
            </c:numRef>
          </c:xVal>
          <c:yVal>
            <c:numRef>
              <c:f>[1]公会計指標分析・財政指標組合せ分析表!$BP$55:$DC$55</c:f>
              <c:numCache>
                <c:formatCode>General</c:formatCode>
                <c:ptCount val="40"/>
                <c:pt idx="0">
                  <c:v>33.1</c:v>
                </c:pt>
                <c:pt idx="8">
                  <c:v>31.3</c:v>
                </c:pt>
                <c:pt idx="16">
                  <c:v>25.3</c:v>
                </c:pt>
                <c:pt idx="24">
                  <c:v>25.5</c:v>
                </c:pt>
              </c:numCache>
            </c:numRef>
          </c:yVal>
          <c:smooth val="0"/>
          <c:extLst>
            <c:ext xmlns:c16="http://schemas.microsoft.com/office/drawing/2014/chart" uri="{C3380CC4-5D6E-409C-BE32-E72D297353CC}">
              <c16:uniqueId val="{00000013-B733-4BB4-A52D-608DBAB576AB}"/>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{F84FA397-E6E6-484C-BA47-131B40F8E91C}</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15-4F84-AC11-72D8FA89F2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{41565A5D-059E-410F-BC68-F4500EF6ED9A}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5-4F84-AC11-72D8FA89F2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{96BC709F-E76E-4D46-BB9D-00C37E2A997F}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5-4F84-AC11-72D8FA89F2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{F73FEE60-AE09-4EB5-A7B7-C4C3CBB0E763}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5-4F84-AC11-72D8FA89F2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{2EF77C7A-AF3E-4CBE-B1B1-5D5B0B70921C}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5-4F84-AC11-72D8FA89F20D}"/>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{CB7540C5-DE6F-4DAB-A0AA-0B97C92A2A08}</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15-4F84-AC11-72D8FA89F20D}"/>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{389F2DCC-7593-493C-9DD6-23323E4736FD}</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15-4F84-AC11-72D8FA89F20D}"/>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{40A42AE3-2755-4C38-822B-958C6FAE1A42}</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15-4F84-AC11-72D8FA89F20D}"/>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{A5232701-FF3D-439F-9B7B-2C81C0780B05}</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15-4F84-AC11-72D8FA89F2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c:v>
                </c:pt>
                <c:pt idx="8">
                  <c:v>3.9</c:v>
                </c:pt>
                <c:pt idx="16">
                  <c:v>3.8</c:v>
                </c:pt>
                <c:pt idx="24">
                  <c:v>3.7</c:v>
                </c:pt>
                <c:pt idx="32">
                  <c:v>3.7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7115-4F84-AC11-72D8FA89F20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{7FC50CFC-42C1-4A3A-BAAB-D6435BF27488}</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15-4F84-AC11-72D8FA89F2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{CE6F7F3D-648A-40EF-85DD-02A0E70D4E0E}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5-4F84-AC11-72D8FA89F2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{40411F8D-93BB-4685-842E-AC3105EE9F89}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5-4F84-AC11-72D8FA89F2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{FA651B03-7545-475E-AF5B-F92A89E147C6}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5-4F84-AC11-72D8FA89F2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{FE798CC6-32FC-4F02-A4B5-BE178065D2A1}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5-4F84-AC11-72D8FA89F20D}"/>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{FB747415-01A6-4C00-876A-DE6C4DD70B57}</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15-4F84-AC11-72D8FA89F20D}"/>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{76559A93-0B51-4C98-83E2-5D6A146A7B66}</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15-4F84-AC11-72D8FA89F20D}"/>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{BB3456C4-91EC-471A-89E0-F8717CF7DD9C}</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15-4F84-AC11-72D8FA89F20D}"/>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{854D24A6-1FE8-4F5E-A043-9E3175852663}</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15-4F84-AC11-72D8FA89F2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7.5</c:v>
                </c:pt>
                <c:pt idx="8">
                  <c:v>7.2</c:v>
                </c:pt>
                <c:pt idx="16">
                  <c:v>6.9</c:v>
                </c:pt>
                <c:pt idx="24">
                  <c:v>6.6</c:v>
                </c:pt>
                <c:pt idx="32">
                  <c:v>8.6</c:v>
                </c:pt>
              </c:numCache>
            </c:numRef>
          </c:xVal>
          <c:yVal>
            <c:numRef>
              <c:f>[1]公会計指標分析・財政指標組合せ分析表!$BP$77:$DC$77</c:f>
              <c:numCache>
                <c:formatCode>General</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7115-4F84-AC11-72D8FA89F20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一般会計等の元利償還金は、平成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年度に起債した臨時財政対策債の償還が開始したことなどにより</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百万円の増加となっているが、公共下水道事業償還金が減少したことなどにより、準元利償還金の部分が減少したことから、実質公債費比率の分子が減となった。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しかし、新設小学校設置事業などの公共事業に地方債を活用しており、令和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年度の地方債発行額が</a:t>
          </a:r>
          <a:r>
            <a:rPr kumimoji="1" lang="en-US" altLang="ja-JP" sz="1200">
              <a:latin typeface="ＭＳ ゴシック" pitchFamily="49" charset="-128"/>
              <a:ea typeface="ＭＳ ゴシック" pitchFamily="49" charset="-128"/>
            </a:rPr>
            <a:t>3,360</a:t>
          </a:r>
          <a:r>
            <a:rPr kumimoji="1" lang="ja-JP" altLang="en-US" sz="1200">
              <a:latin typeface="ＭＳ ゴシック" pitchFamily="49" charset="-128"/>
              <a:ea typeface="ＭＳ ゴシック" pitchFamily="49" charset="-128"/>
            </a:rPr>
            <a:t>百万円と前年度より</a:t>
          </a:r>
          <a:r>
            <a:rPr kumimoji="1" lang="en-US" altLang="ja-JP" sz="1200">
              <a:latin typeface="ＭＳ ゴシック" pitchFamily="49" charset="-128"/>
              <a:ea typeface="ＭＳ ゴシック" pitchFamily="49" charset="-128"/>
            </a:rPr>
            <a:t>1,657</a:t>
          </a:r>
          <a:r>
            <a:rPr kumimoji="1" lang="ja-JP" altLang="en-US" sz="1200">
              <a:latin typeface="ＭＳ ゴシック" pitchFamily="49" charset="-128"/>
              <a:ea typeface="ＭＳ ゴシック" pitchFamily="49" charset="-128"/>
            </a:rPr>
            <a:t>百万円増と大きく伸びている。今後も新設小学校設置事業の継続や令和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年度に策定した個別施設計画事業などの大型事業が実施されるが、引き続き、交付税措置のある有利な地方債を優先して活用することで比率の抑制に努める。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一般会計において、新設小学校設置事業、指定避難所環境整備事業の大型事業の財源として地方債を発行したことや、臨時財政対策債の発行等により、地方債の現在高が約</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億円増加したことに伴い、将来負担額が前年度より約</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億円と大きく増加した。</a:t>
          </a:r>
        </a:p>
        <a:p>
          <a:r>
            <a:rPr kumimoji="1" lang="ja-JP" altLang="en-US" sz="1400">
              <a:latin typeface="ＭＳ ゴシック" pitchFamily="49" charset="-128"/>
              <a:ea typeface="ＭＳ ゴシック" pitchFamily="49" charset="-128"/>
            </a:rPr>
            <a:t>今後も地方債を財源とした大型事業が予定されているが、市民ニーズを踏まえた上で費用対効果を十分に検討し、実施する事業の取捨選択をすることで、将来負担の軽減を図る必要がある。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万円取崩し、新設小学校設置事業の財源とするための義務教育施設整備基金から約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万円取崩ししたことなどにより、約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本市では、ここ数年、特定目的基金をあまり取り崩さず、主に財政調整基金を取り崩すことで財政運営を行っている。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今後は特定目的基金の本来の目的に合った活用を検討するとともに、債券運用など預金以外の活用も視野に入れて財源確保に努める。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ふるさとづくり基金：住みよい地域づくり事業の円滑な執行を図る。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鉄道経営対策事業基金：鉄道事業者の経営に対する助成等を行うことにより、地域公共交通の維持確保を図る。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庁舎建設等基金：庁舎建設等事業の円滑な執行を図る。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義務教育施設整備基金：新設小学校設置事業のための財源とするため取崩し、減少した。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鉄道経営対策事業基金：わたらせ渓谷鐵道運行維持費補助金の財源とするため取崩し、減少した。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森林環境譲与税基金（令和元年度設立）：交付された森林環境譲与税を森林の整備などに利用した後、その残額を積み立てたため増加した。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義務教育施設整備基金：新設小学校設置事業に係る一般財源相当分に充当する。令和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年度末残髙は約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鉄道経営対策事業基金：令和元年度以降、脱線事故の影響等により運行維持費が増加となっていることから、毎年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億円を取崩し運行維持費に充当し、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億円ずつ減少していく見込みである。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生じた普通交付税の合併算定替の縮減による交付額の減少や給食費の無償化による財源不足に対応するため、また新型コロナウイルス感染症対策等の関連事業の財源とするために財政調整基金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年度まで普通交付税の縮減がなされ、令和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こと等により歳入の減が懸念されている。一方で、社会保障費や公共施設等個別施設計画に基づく施設の大規模改修や統廃合に多額の経費がかかる予定であり、さらなる財政調整基金の取崩し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有事の際の備えとして一定の金額が必要とされることから、今後は中長期の財政収支の見通しを立て、歳入に見合った歳出規模の予算編成を行うことで財政調整基金に頼らない財政運営や残高の維持に努め、将来にわたる健全化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年度で普通交付税の合併算定替の措置が終了すること、また地方債を財源とした大型事業が進行中であることから、後年度の地方債償還額のピークに合わせて、公債費の財源として活用する。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令和元年度の数値は、前年度より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ポイント上回る数値となった。全国平均や群馬県平均も上回っていることから、公共施設等の老朽化の進行が顕著であることがわかる。施設の安全確保や財政負担の平準化のため、令和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年度策定の個別施設計画に基づき、施設の長寿命化や統廃合を進め、数値の改善を図る。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73569</xdr:rowOff>
    </xdr:from>
    <xdr:to>
      <xdr:col>19</xdr:col>
      <xdr:colOff>187325</xdr:colOff>
      <xdr:row>34</xdr:row>
      <xdr:rowOff>3719</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36558</xdr:rowOff>
    </xdr:from>
    <xdr:to>
      <xdr:col>15</xdr:col>
      <xdr:colOff>187325</xdr:colOff>
      <xdr:row>33</xdr:row>
      <xdr:rowOff>138157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87358</xdr:rowOff>
    </xdr:from>
    <xdr:to>
      <xdr:col>19</xdr:col>
      <xdr:colOff>136525</xdr:colOff>
      <xdr:row>33</xdr:row>
      <xdr:rowOff>124369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51673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164828</xdr:rowOff>
    </xdr:from>
    <xdr:to>
      <xdr:col>11</xdr:col>
      <xdr:colOff>187325</xdr:colOff>
      <xdr:row>33</xdr:row>
      <xdr:rowOff>94978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44178</xdr:rowOff>
    </xdr:from>
    <xdr:to>
      <xdr:col>15</xdr:col>
      <xdr:colOff>136525</xdr:colOff>
      <xdr:row>33</xdr:row>
      <xdr:rowOff>87358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4735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103142</xdr:rowOff>
    </xdr:from>
    <xdr:to>
      <xdr:col>7</xdr:col>
      <xdr:colOff>187325</xdr:colOff>
      <xdr:row>33</xdr:row>
      <xdr:rowOff>33292</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153942</xdr:rowOff>
    </xdr:from>
    <xdr:to>
      <xdr:col>11</xdr:col>
      <xdr:colOff>136525</xdr:colOff>
      <xdr:row>33</xdr:row>
      <xdr:rowOff>44178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41186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166296</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129285</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86105</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24419</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類似団体平均、全国平均及び群馬県平均よりも低い数値となった。これは将来の負担を軽減するため、合併以降の市債発行の抑制に努めた結果と考えられる。その一方で、近年増加傾向であり、類似団体平均の推移とは異なった動きをしている。これは財源不足による財政調整基金の取り崩し等により充当可能財源が減少したこと等に起因していると考えられる。今後は新設小学校建設など大型事業による市債発行額の増加が見込まれているため、数値が大幅に上昇しないよう注視し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D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a:extLst>
            <a:ext uri="{FF2B5EF4-FFF2-40B4-BE49-F238E27FC236}">
              <a16:creationId xmlns:a16="http://schemas.microsoft.com/office/drawing/2014/main" id="{00000000-0008-0000-0D00-00008B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a:extLst>
            <a:ext uri="{FF2B5EF4-FFF2-40B4-BE49-F238E27FC236}">
              <a16:creationId xmlns:a16="http://schemas.microsoft.com/office/drawing/2014/main" id="{00000000-0008-0000-0D00-00008D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a:extLst>
            <a:ext uri="{FF2B5EF4-FFF2-40B4-BE49-F238E27FC236}">
              <a16:creationId xmlns:a16="http://schemas.microsoft.com/office/drawing/2014/main" id="{00000000-0008-0000-0D00-00008F000000}"/>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144326</xdr:rowOff>
    </xdr:from>
    <xdr:to>
      <xdr:col>76</xdr:col>
      <xdr:colOff>73025</xdr:colOff>
      <xdr:row>29</xdr:row>
      <xdr:rowOff>74476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47447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167203</xdr:rowOff>
    </xdr:from>
    <xdr:ext cx="469744" cy="259045"/>
    <xdr:sp macro="" textlink="">
      <xdr:nvSpPr>
        <xdr:cNvPr id="155" name="債務償還比率該当値テキスト">
          <a:extLst>
            <a:ext uri="{FF2B5EF4-FFF2-40B4-BE49-F238E27FC236}">
              <a16:creationId xmlns:a16="http://schemas.microsoft.com/office/drawing/2014/main" id="{00000000-0008-0000-0D00-00009B000000}"/>
            </a:ext>
          </a:extLst>
        </xdr:cNvPr>
        <xdr:cNvSpPr txBox="1"/>
      </xdr:nvSpPr>
      <xdr:spPr>
        <a:xfrm>
          <a:off x="14846300" y="55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126746</xdr:rowOff>
    </xdr:from>
    <xdr:to>
      <xdr:col>72</xdr:col>
      <xdr:colOff>123825</xdr:colOff>
      <xdr:row>29</xdr:row>
      <xdr:rowOff>56896</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033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6096</xdr:rowOff>
    </xdr:from>
    <xdr:to>
      <xdr:col>76</xdr:col>
      <xdr:colOff>22225</xdr:colOff>
      <xdr:row>29</xdr:row>
      <xdr:rowOff>23676</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4084300" y="5749671"/>
          <a:ext cx="711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141551</xdr:rowOff>
    </xdr:from>
    <xdr:to>
      <xdr:col>68</xdr:col>
      <xdr:colOff>123825</xdr:colOff>
      <xdr:row>29</xdr:row>
      <xdr:rowOff>71701</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3271500" y="57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6096</xdr:rowOff>
    </xdr:from>
    <xdr:to>
      <xdr:col>72</xdr:col>
      <xdr:colOff>73025</xdr:colOff>
      <xdr:row>29</xdr:row>
      <xdr:rowOff>20901</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3322300" y="5749671"/>
          <a:ext cx="762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14015</xdr:rowOff>
    </xdr:from>
    <xdr:to>
      <xdr:col>64</xdr:col>
      <xdr:colOff>123825</xdr:colOff>
      <xdr:row>28</xdr:row>
      <xdr:rowOff>115615</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2509500" y="55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64815</xdr:rowOff>
    </xdr:from>
    <xdr:to>
      <xdr:col>68</xdr:col>
      <xdr:colOff>73025</xdr:colOff>
      <xdr:row>29</xdr:row>
      <xdr:rowOff>20901</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2560300" y="5636940"/>
          <a:ext cx="762000" cy="1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9198</xdr:rowOff>
    </xdr:from>
    <xdr:to>
      <xdr:col>60</xdr:col>
      <xdr:colOff>123825</xdr:colOff>
      <xdr:row>27</xdr:row>
      <xdr:rowOff>110798</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1747500" y="5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59998</xdr:rowOff>
    </xdr:from>
    <xdr:to>
      <xdr:col>64</xdr:col>
      <xdr:colOff>73025</xdr:colOff>
      <xdr:row>28</xdr:row>
      <xdr:rowOff>64815</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1798300" y="5460673"/>
          <a:ext cx="762000" cy="1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4" name="n_1aveValue債務償還比率">
          <a:extLst>
            <a:ext uri="{FF2B5EF4-FFF2-40B4-BE49-F238E27FC236}">
              <a16:creationId xmlns:a16="http://schemas.microsoft.com/office/drawing/2014/main" id="{00000000-0008-0000-0D00-0000A4000000}"/>
            </a:ext>
          </a:extLst>
        </xdr:cNvPr>
        <xdr:cNvSpPr txBox="1"/>
      </xdr:nvSpPr>
      <xdr:spPr>
        <a:xfrm>
          <a:off x="13836727" y="597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5" name="n_2aveValue債務償還比率">
          <a:extLst>
            <a:ext uri="{FF2B5EF4-FFF2-40B4-BE49-F238E27FC236}">
              <a16:creationId xmlns:a16="http://schemas.microsoft.com/office/drawing/2014/main" id="{00000000-0008-0000-0D00-0000A5000000}"/>
            </a:ext>
          </a:extLst>
        </xdr:cNvPr>
        <xdr:cNvSpPr txBox="1"/>
      </xdr:nvSpPr>
      <xdr:spPr>
        <a:xfrm>
          <a:off x="13087427" y="595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6" name="n_3aveValue債務償還比率">
          <a:extLst>
            <a:ext uri="{FF2B5EF4-FFF2-40B4-BE49-F238E27FC236}">
              <a16:creationId xmlns:a16="http://schemas.microsoft.com/office/drawing/2014/main" id="{00000000-0008-0000-0D00-0000A6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67" name="n_4aveValue債務償還比率">
          <a:extLst>
            <a:ext uri="{FF2B5EF4-FFF2-40B4-BE49-F238E27FC236}">
              <a16:creationId xmlns:a16="http://schemas.microsoft.com/office/drawing/2014/main" id="{00000000-0008-0000-0D00-0000A7000000}"/>
            </a:ext>
          </a:extLst>
        </xdr:cNvPr>
        <xdr:cNvSpPr txBox="1"/>
      </xdr:nvSpPr>
      <xdr:spPr>
        <a:xfrm>
          <a:off x="11563427" y="59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73423</xdr:rowOff>
    </xdr:from>
    <xdr:ext cx="469744" cy="259045"/>
    <xdr:sp macro="" textlink="">
      <xdr:nvSpPr>
        <xdr:cNvPr id="168" name="n_1mainValue債務償還比率">
          <a:extLst>
            <a:ext uri="{FF2B5EF4-FFF2-40B4-BE49-F238E27FC236}">
              <a16:creationId xmlns:a16="http://schemas.microsoft.com/office/drawing/2014/main" id="{00000000-0008-0000-0D00-0000A8000000}"/>
            </a:ext>
          </a:extLst>
        </xdr:cNvPr>
        <xdr:cNvSpPr txBox="1"/>
      </xdr:nvSpPr>
      <xdr:spPr>
        <a:xfrm>
          <a:off x="13836727" y="547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88228</xdr:rowOff>
    </xdr:from>
    <xdr:ext cx="469744" cy="259045"/>
    <xdr:sp macro="" textlink="">
      <xdr:nvSpPr>
        <xdr:cNvPr id="169" name="n_2mainValue債務償還比率">
          <a:extLst>
            <a:ext uri="{FF2B5EF4-FFF2-40B4-BE49-F238E27FC236}">
              <a16:creationId xmlns:a16="http://schemas.microsoft.com/office/drawing/2014/main" id="{00000000-0008-0000-0D00-0000A9000000}"/>
            </a:ext>
          </a:extLst>
        </xdr:cNvPr>
        <xdr:cNvSpPr txBox="1"/>
      </xdr:nvSpPr>
      <xdr:spPr>
        <a:xfrm>
          <a:off x="13087427" y="54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132142</xdr:rowOff>
    </xdr:from>
    <xdr:ext cx="469744" cy="259045"/>
    <xdr:sp macro="" textlink="">
      <xdr:nvSpPr>
        <xdr:cNvPr id="170" name="n_3mainValue債務償還比率">
          <a:extLst>
            <a:ext uri="{FF2B5EF4-FFF2-40B4-BE49-F238E27FC236}">
              <a16:creationId xmlns:a16="http://schemas.microsoft.com/office/drawing/2014/main" id="{00000000-0008-0000-0D00-0000AA000000}"/>
            </a:ext>
          </a:extLst>
        </xdr:cNvPr>
        <xdr:cNvSpPr txBox="1"/>
      </xdr:nvSpPr>
      <xdr:spPr>
        <a:xfrm>
          <a:off x="12325427" y="536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127325</xdr:rowOff>
    </xdr:from>
    <xdr:ext cx="469744" cy="259045"/>
    <xdr:sp macro="" textlink="">
      <xdr:nvSpPr>
        <xdr:cNvPr id="171" name="n_4mainValue債務償還比率">
          <a:extLst>
            <a:ext uri="{FF2B5EF4-FFF2-40B4-BE49-F238E27FC236}">
              <a16:creationId xmlns:a16="http://schemas.microsoft.com/office/drawing/2014/main" id="{00000000-0008-0000-0D00-0000AB000000}"/>
            </a:ext>
          </a:extLst>
        </xdr:cNvPr>
        <xdr:cNvSpPr txBox="1"/>
      </xdr:nvSpPr>
      <xdr:spPr>
        <a:xfrm>
          <a:off x="11563427" y="518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118745</xdr:rowOff>
    </xdr:from>
    <xdr:to>
      <xdr:col>15</xdr:col>
      <xdr:colOff>101600</xdr:colOff>
      <xdr:row>39</xdr:row>
      <xdr:rowOff>48895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38</xdr:row>
      <xdr:rowOff>169545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6808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38</xdr:row>
      <xdr:rowOff>169545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019300" y="6663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76835</xdr:rowOff>
    </xdr:from>
    <xdr:to>
      <xdr:col>6</xdr:col>
      <xdr:colOff>38100</xdr:colOff>
      <xdr:row>39</xdr:row>
      <xdr:rowOff>6985</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079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127635</xdr:rowOff>
    </xdr:from>
    <xdr:to>
      <xdr:col>10</xdr:col>
      <xdr:colOff>114300</xdr:colOff>
      <xdr:row>38</xdr:row>
      <xdr:rowOff>148590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1130300" y="6642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40022</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6" name="n_3main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169562</xdr:rowOff>
    </xdr:from>
    <xdr:ext cx="405111" cy="259045"/>
    <xdr:sp macro="" textlink="">
      <xdr:nvSpPr>
        <xdr:cNvPr id="87" name="n_4mainValue【道路】&#10;有形固定資産減価償却率">
          <a:extLst>
            <a:ext uri="{FF2B5EF4-FFF2-40B4-BE49-F238E27FC236}">
              <a16:creationId xmlns:a16="http://schemas.microsoft.com/office/drawing/2014/main" id="{00000000-0008-0000-0E00-000057000000}"/>
            </a:ext>
          </a:extLst>
        </xdr:cNvPr>
        <xdr:cNvSpPr txBox="1"/>
      </xdr:nvSpPr>
      <xdr:spPr>
        <a:xfrm>
          <a:off x="927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154368</xdr:rowOff>
    </xdr:from>
    <xdr:to>
      <xdr:col>50</xdr:col>
      <xdr:colOff>165100</xdr:colOff>
      <xdr:row>38</xdr:row>
      <xdr:rowOff>84519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49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161341</xdr:rowOff>
    </xdr:from>
    <xdr:to>
      <xdr:col>46</xdr:col>
      <xdr:colOff>38100</xdr:colOff>
      <xdr:row>38</xdr:row>
      <xdr:rowOff>91491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5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33719</xdr:rowOff>
    </xdr:from>
    <xdr:to>
      <xdr:col>50</xdr:col>
      <xdr:colOff>114300</xdr:colOff>
      <xdr:row>38</xdr:row>
      <xdr:rowOff>40691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54881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167056</xdr:rowOff>
    </xdr:from>
    <xdr:to>
      <xdr:col>41</xdr:col>
      <xdr:colOff>101600</xdr:colOff>
      <xdr:row>38</xdr:row>
      <xdr:rowOff>97206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5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40691</xdr:rowOff>
    </xdr:from>
    <xdr:to>
      <xdr:col>45</xdr:col>
      <xdr:colOff>177800</xdr:colOff>
      <xdr:row>38</xdr:row>
      <xdr:rowOff>46406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65557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149225</xdr:rowOff>
    </xdr:from>
    <xdr:to>
      <xdr:col>36</xdr:col>
      <xdr:colOff>165100</xdr:colOff>
      <xdr:row>38</xdr:row>
      <xdr:rowOff>79375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692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28575</xdr:rowOff>
    </xdr:from>
    <xdr:to>
      <xdr:col>41</xdr:col>
      <xdr:colOff>50800</xdr:colOff>
      <xdr:row>38</xdr:row>
      <xdr:rowOff>46406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6972300" y="654367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101045</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594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108018</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483111" y="62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113733</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594111" y="62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95902</xdr:rowOff>
    </xdr:from>
    <xdr:ext cx="534377" cy="259045"/>
    <xdr:sp macro="" textlink="">
      <xdr:nvSpPr>
        <xdr:cNvPr id="141" name="n_4mainValue【道路】&#10;一人当たり延長">
          <a:extLst>
            <a:ext uri="{FF2B5EF4-FFF2-40B4-BE49-F238E27FC236}">
              <a16:creationId xmlns:a16="http://schemas.microsoft.com/office/drawing/2014/main" id="{00000000-0008-0000-0E00-00008D000000}"/>
            </a:ext>
          </a:extLst>
        </xdr:cNvPr>
        <xdr:cNvSpPr txBox="1"/>
      </xdr:nvSpPr>
      <xdr:spPr>
        <a:xfrm>
          <a:off x="6705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156573</xdr:rowOff>
    </xdr:from>
    <xdr:to>
      <xdr:col>15</xdr:col>
      <xdr:colOff>101600</xdr:colOff>
      <xdr:row>60</xdr:row>
      <xdr:rowOff>86723</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35923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32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94706</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2019300" y="103229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124097</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130300" y="103817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103250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163811</xdr:rowOff>
    </xdr:from>
    <xdr:to>
      <xdr:col>50</xdr:col>
      <xdr:colOff>165100</xdr:colOff>
      <xdr:row>64</xdr:row>
      <xdr:rowOff>93961</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9588500" y="10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164575</xdr:rowOff>
    </xdr:from>
    <xdr:to>
      <xdr:col>46</xdr:col>
      <xdr:colOff>38100</xdr:colOff>
      <xdr:row>64</xdr:row>
      <xdr:rowOff>94725</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8699500" y="109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43161</xdr:rowOff>
    </xdr:from>
    <xdr:to>
      <xdr:col>50</xdr:col>
      <xdr:colOff>114300</xdr:colOff>
      <xdr:row>64</xdr:row>
      <xdr:rowOff>43925</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8750300" y="11015961"/>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14782</xdr:rowOff>
    </xdr:from>
    <xdr:to>
      <xdr:col>41</xdr:col>
      <xdr:colOff>101600</xdr:colOff>
      <xdr:row>64</xdr:row>
      <xdr:rowOff>116382</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7810500" y="109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43925</xdr:rowOff>
    </xdr:from>
    <xdr:to>
      <xdr:col>45</xdr:col>
      <xdr:colOff>177800</xdr:colOff>
      <xdr:row>64</xdr:row>
      <xdr:rowOff>65582</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7861300" y="11016725"/>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19271</xdr:rowOff>
    </xdr:from>
    <xdr:to>
      <xdr:col>36</xdr:col>
      <xdr:colOff>165100</xdr:colOff>
      <xdr:row>64</xdr:row>
      <xdr:rowOff>120871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6921500" y="109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65582</xdr:rowOff>
    </xdr:from>
    <xdr:to>
      <xdr:col>41</xdr:col>
      <xdr:colOff>50800</xdr:colOff>
      <xdr:row>64</xdr:row>
      <xdr:rowOff>70071</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6972300" y="11038382"/>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41178</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39423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4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50588</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64250</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52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85088</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59411" y="110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85852</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83111" y="110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107509</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94111" y="1108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111998</xdr:rowOff>
    </xdr:from>
    <xdr:ext cx="534377" cy="259045"/>
    <xdr:sp macro="" textlink="">
      <xdr:nvSpPr>
        <xdr:cNvPr id="253" name="n_4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6705111" y="110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132080</xdr:rowOff>
    </xdr:from>
    <xdr:to>
      <xdr:col>15</xdr:col>
      <xdr:colOff>101600</xdr:colOff>
      <xdr:row>84</xdr:row>
      <xdr:rowOff>62230</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13336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2908300" y="14413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196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84</xdr:row>
      <xdr:rowOff>11430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2019300" y="14378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84455</xdr:rowOff>
    </xdr:from>
    <xdr:to>
      <xdr:col>6</xdr:col>
      <xdr:colOff>38100</xdr:colOff>
      <xdr:row>84</xdr:row>
      <xdr:rowOff>14605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079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135255</xdr:rowOff>
    </xdr:from>
    <xdr:to>
      <xdr:col>10</xdr:col>
      <xdr:colOff>114300</xdr:colOff>
      <xdr:row>83</xdr:row>
      <xdr:rowOff>148589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130300" y="143656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5732</xdr:rowOff>
    </xdr:from>
    <xdr:ext cx="405111" cy="259045"/>
    <xdr:sp macro="" textlink="">
      <xdr:nvSpPr>
        <xdr:cNvPr id="308" name="n_4main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82931</xdr:rowOff>
    </xdr:from>
    <xdr:to>
      <xdr:col>50</xdr:col>
      <xdr:colOff>165100</xdr:colOff>
      <xdr:row>85</xdr:row>
      <xdr:rowOff>13081</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9588500" y="14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84455</xdr:rowOff>
    </xdr:from>
    <xdr:to>
      <xdr:col>46</xdr:col>
      <xdr:colOff>38100</xdr:colOff>
      <xdr:row>85</xdr:row>
      <xdr:rowOff>14605</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8699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133731</xdr:rowOff>
    </xdr:from>
    <xdr:to>
      <xdr:col>50</xdr:col>
      <xdr:colOff>114300</xdr:colOff>
      <xdr:row>84</xdr:row>
      <xdr:rowOff>135255</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8750300" y="145355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86361</xdr:rowOff>
    </xdr:from>
    <xdr:to>
      <xdr:col>41</xdr:col>
      <xdr:colOff>101600</xdr:colOff>
      <xdr:row>85</xdr:row>
      <xdr:rowOff>16511</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781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84</xdr:row>
      <xdr:rowOff>137161</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7861300" y="145370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118745</xdr:rowOff>
    </xdr:from>
    <xdr:to>
      <xdr:col>36</xdr:col>
      <xdr:colOff>165100</xdr:colOff>
      <xdr:row>85</xdr:row>
      <xdr:rowOff>48895</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6921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137161</xdr:rowOff>
    </xdr:from>
    <xdr:to>
      <xdr:col>41</xdr:col>
      <xdr:colOff>50800</xdr:colOff>
      <xdr:row>84</xdr:row>
      <xdr:rowOff>169545</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6972300" y="145389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29608</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31132</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33038</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65422</xdr:rowOff>
    </xdr:from>
    <xdr:ext cx="469744" cy="259045"/>
    <xdr:sp macro="" textlink="">
      <xdr:nvSpPr>
        <xdr:cNvPr id="362" name="n_4mainValue【公営住宅】&#10;一人当たり面積">
          <a:extLst>
            <a:ext uri="{FF2B5EF4-FFF2-40B4-BE49-F238E27FC236}">
              <a16:creationId xmlns:a16="http://schemas.microsoft.com/office/drawing/2014/main" id="{00000000-0008-0000-0E00-00006A010000}"/>
            </a:ext>
          </a:extLst>
        </xdr:cNvPr>
        <xdr:cNvSpPr txBox="1"/>
      </xdr:nvSpPr>
      <xdr:spPr>
        <a:xfrm>
          <a:off x="67374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67310</xdr:rowOff>
    </xdr:from>
    <xdr:to>
      <xdr:col>76</xdr:col>
      <xdr:colOff>165100</xdr:colOff>
      <xdr:row>40</xdr:row>
      <xdr:rowOff>168910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454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40</xdr:row>
      <xdr:rowOff>118110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592300" y="697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40</xdr:row>
      <xdr:rowOff>131445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3703300" y="6976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29210</xdr:rowOff>
    </xdr:from>
    <xdr:to>
      <xdr:col>67</xdr:col>
      <xdr:colOff>101600</xdr:colOff>
      <xdr:row>40</xdr:row>
      <xdr:rowOff>130810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276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80010</xdr:rowOff>
    </xdr:from>
    <xdr:to>
      <xdr:col>71</xdr:col>
      <xdr:colOff>177800</xdr:colOff>
      <xdr:row>40</xdr:row>
      <xdr:rowOff>131445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814300" y="69380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4389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3500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121937</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2611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1272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43688</xdr:rowOff>
    </xdr:from>
    <xdr:to>
      <xdr:col>107</xdr:col>
      <xdr:colOff>101600</xdr:colOff>
      <xdr:row>40</xdr:row>
      <xdr:rowOff>145288</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92202</xdr:rowOff>
    </xdr:from>
    <xdr:to>
      <xdr:col>111</xdr:col>
      <xdr:colOff>177800</xdr:colOff>
      <xdr:row>40</xdr:row>
      <xdr:rowOff>94488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0434300" y="695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45974</xdr:rowOff>
    </xdr:from>
    <xdr:to>
      <xdr:col>102</xdr:col>
      <xdr:colOff>165100</xdr:colOff>
      <xdr:row>40</xdr:row>
      <xdr:rowOff>147574</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9494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96774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9545300" y="69524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64262</xdr:rowOff>
    </xdr:from>
    <xdr:to>
      <xdr:col>98</xdr:col>
      <xdr:colOff>38100</xdr:colOff>
      <xdr:row>40</xdr:row>
      <xdr:rowOff>165862</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8605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96774</xdr:rowOff>
    </xdr:from>
    <xdr:to>
      <xdr:col>102</xdr:col>
      <xdr:colOff>114300</xdr:colOff>
      <xdr:row>40</xdr:row>
      <xdr:rowOff>115062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8656300" y="695477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22369</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10757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26941</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0199427" y="65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36085</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8421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138701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193104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156989</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8421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xdr:rowOff>
    </xdr:from>
    <xdr:to>
      <xdr:col>76</xdr:col>
      <xdr:colOff>165100</xdr:colOff>
      <xdr:row>62</xdr:row>
      <xdr:rowOff>107950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4592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34925</xdr:rowOff>
    </xdr:from>
    <xdr:to>
      <xdr:col>72</xdr:col>
      <xdr:colOff>38100</xdr:colOff>
      <xdr:row>62</xdr:row>
      <xdr:rowOff>136525</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65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85725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3703300" y="10687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164465</xdr:rowOff>
    </xdr:from>
    <xdr:to>
      <xdr:col>67</xdr:col>
      <xdr:colOff>101600</xdr:colOff>
      <xdr:row>62</xdr:row>
      <xdr:rowOff>94615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2763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43815</xdr:rowOff>
    </xdr:from>
    <xdr:to>
      <xdr:col>71</xdr:col>
      <xdr:colOff>177800</xdr:colOff>
      <xdr:row>62</xdr:row>
      <xdr:rowOff>85725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814300" y="10673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E00-000018020000}"/>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37" name="n_1main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38" name="n_2main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539" name="n_3main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85742</xdr:rowOff>
    </xdr:from>
    <xdr:ext cx="405111" cy="259045"/>
    <xdr:sp macro="" textlink="">
      <xdr:nvSpPr>
        <xdr:cNvPr id="540" name="n_4mainValue【学校施設】&#10;有形固定資産減価償却率">
          <a:extLst>
            <a:ext uri="{FF2B5EF4-FFF2-40B4-BE49-F238E27FC236}">
              <a16:creationId xmlns:a16="http://schemas.microsoft.com/office/drawing/2014/main" id="{00000000-0008-0000-0E00-00001C020000}"/>
            </a:ext>
          </a:extLst>
        </xdr:cNvPr>
        <xdr:cNvSpPr txBox="1"/>
      </xdr:nvSpPr>
      <xdr:spPr>
        <a:xfrm>
          <a:off x="12611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E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E00-000035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67" name="【学校施設】&#10;一人当たり面積最大値テキスト">
          <a:extLst>
            <a:ext uri="{FF2B5EF4-FFF2-40B4-BE49-F238E27FC236}">
              <a16:creationId xmlns:a16="http://schemas.microsoft.com/office/drawing/2014/main" id="{00000000-0008-0000-0E00-000037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E00-000039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80899</xdr:rowOff>
    </xdr:from>
    <xdr:to>
      <xdr:col>112</xdr:col>
      <xdr:colOff>38100</xdr:colOff>
      <xdr:row>63</xdr:row>
      <xdr:rowOff>11049</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07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83439</xdr:rowOff>
    </xdr:from>
    <xdr:to>
      <xdr:col>107</xdr:col>
      <xdr:colOff>101600</xdr:colOff>
      <xdr:row>63</xdr:row>
      <xdr:rowOff>13589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0383500" y="1071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131699</xdr:rowOff>
    </xdr:from>
    <xdr:to>
      <xdr:col>111</xdr:col>
      <xdr:colOff>177800</xdr:colOff>
      <xdr:row>62</xdr:row>
      <xdr:rowOff>134239</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0434300" y="1076159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96774</xdr:rowOff>
    </xdr:from>
    <xdr:to>
      <xdr:col>102</xdr:col>
      <xdr:colOff>165100</xdr:colOff>
      <xdr:row>63</xdr:row>
      <xdr:rowOff>26924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94500" y="107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134239</xdr:rowOff>
    </xdr:from>
    <xdr:to>
      <xdr:col>107</xdr:col>
      <xdr:colOff>50800</xdr:colOff>
      <xdr:row>62</xdr:row>
      <xdr:rowOff>147574</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9545300" y="1076413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15367</xdr:rowOff>
    </xdr:from>
    <xdr:to>
      <xdr:col>98</xdr:col>
      <xdr:colOff>38100</xdr:colOff>
      <xdr:row>63</xdr:row>
      <xdr:rowOff>116967</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8605500" y="108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147574</xdr:rowOff>
    </xdr:from>
    <xdr:to>
      <xdr:col>102</xdr:col>
      <xdr:colOff>114300</xdr:colOff>
      <xdr:row>63</xdr:row>
      <xdr:rowOff>66167</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8656300" y="10777474"/>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587" name="n_1aveValue【学校施設】&#10;一人当たり面積">
          <a:extLst>
            <a:ext uri="{FF2B5EF4-FFF2-40B4-BE49-F238E27FC236}">
              <a16:creationId xmlns:a16="http://schemas.microsoft.com/office/drawing/2014/main" id="{00000000-0008-0000-0E00-00004B02000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588" name="n_2aveValue【学校施設】&#10;一人当たり面積">
          <a:extLst>
            <a:ext uri="{FF2B5EF4-FFF2-40B4-BE49-F238E27FC236}">
              <a16:creationId xmlns:a16="http://schemas.microsoft.com/office/drawing/2014/main" id="{00000000-0008-0000-0E00-00004C020000}"/>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589" name="n_3aveValue【学校施設】&#10;一人当たり面積">
          <a:extLst>
            <a:ext uri="{FF2B5EF4-FFF2-40B4-BE49-F238E27FC236}">
              <a16:creationId xmlns:a16="http://schemas.microsoft.com/office/drawing/2014/main" id="{00000000-0008-0000-0E00-00004D020000}"/>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116476</xdr:rowOff>
    </xdr:from>
    <xdr:ext cx="469744" cy="259045"/>
    <xdr:sp macro="" textlink="">
      <xdr:nvSpPr>
        <xdr:cNvPr id="590" name="n_4aveValue【学校施設】&#10;一人当たり面積">
          <a:extLst>
            <a:ext uri="{FF2B5EF4-FFF2-40B4-BE49-F238E27FC236}">
              <a16:creationId xmlns:a16="http://schemas.microsoft.com/office/drawing/2014/main" id="{00000000-0008-0000-0E00-00004E020000}"/>
            </a:ext>
          </a:extLst>
        </xdr:cNvPr>
        <xdr:cNvSpPr txBox="1"/>
      </xdr:nvSpPr>
      <xdr:spPr>
        <a:xfrm>
          <a:off x="18421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27576</xdr:rowOff>
    </xdr:from>
    <xdr:ext cx="469744" cy="259045"/>
    <xdr:sp macro="" textlink="">
      <xdr:nvSpPr>
        <xdr:cNvPr id="591" name="n_1mainValue【学校施設】&#10;一人当たり面積">
          <a:extLst>
            <a:ext uri="{FF2B5EF4-FFF2-40B4-BE49-F238E27FC236}">
              <a16:creationId xmlns:a16="http://schemas.microsoft.com/office/drawing/2014/main" id="{00000000-0008-0000-0E00-00004F020000}"/>
            </a:ext>
          </a:extLst>
        </xdr:cNvPr>
        <xdr:cNvSpPr txBox="1"/>
      </xdr:nvSpPr>
      <xdr:spPr>
        <a:xfrm>
          <a:off x="21075727" y="104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30116</xdr:rowOff>
    </xdr:from>
    <xdr:ext cx="469744" cy="259045"/>
    <xdr:sp macro="" textlink="">
      <xdr:nvSpPr>
        <xdr:cNvPr id="592" name="n_2mainValue【学校施設】&#10;一人当たり面積">
          <a:extLst>
            <a:ext uri="{FF2B5EF4-FFF2-40B4-BE49-F238E27FC236}">
              <a16:creationId xmlns:a16="http://schemas.microsoft.com/office/drawing/2014/main" id="{00000000-0008-0000-0E00-000050020000}"/>
            </a:ext>
          </a:extLst>
        </xdr:cNvPr>
        <xdr:cNvSpPr txBox="1"/>
      </xdr:nvSpPr>
      <xdr:spPr>
        <a:xfrm>
          <a:off x="20199427" y="1048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43451</xdr:rowOff>
    </xdr:from>
    <xdr:ext cx="469744" cy="259045"/>
    <xdr:sp macro="" textlink="">
      <xdr:nvSpPr>
        <xdr:cNvPr id="593" name="n_3mainValue【学校施設】&#10;一人当たり面積">
          <a:extLst>
            <a:ext uri="{FF2B5EF4-FFF2-40B4-BE49-F238E27FC236}">
              <a16:creationId xmlns:a16="http://schemas.microsoft.com/office/drawing/2014/main" id="{00000000-0008-0000-0E00-000051020000}"/>
            </a:ext>
          </a:extLst>
        </xdr:cNvPr>
        <xdr:cNvSpPr txBox="1"/>
      </xdr:nvSpPr>
      <xdr:spPr>
        <a:xfrm>
          <a:off x="19310427" y="105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108094</xdr:rowOff>
    </xdr:from>
    <xdr:ext cx="469744" cy="259045"/>
    <xdr:sp macro="" textlink="">
      <xdr:nvSpPr>
        <xdr:cNvPr id="594" name="n_4mainValue【学校施設】&#10;一人当たり面積">
          <a:extLst>
            <a:ext uri="{FF2B5EF4-FFF2-40B4-BE49-F238E27FC236}">
              <a16:creationId xmlns:a16="http://schemas.microsoft.com/office/drawing/2014/main" id="{00000000-0008-0000-0E00-000052020000}"/>
            </a:ext>
          </a:extLst>
        </xdr:cNvPr>
        <xdr:cNvSpPr txBox="1"/>
      </xdr:nvSpPr>
      <xdr:spPr>
        <a:xfrm>
          <a:off x="18421427" y="1090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00000000-0008-0000-0E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36" name="【公民館】&#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38" name="【公民館】&#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0" name="【公民館】&#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104</xdr:row>
      <xdr:rowOff>66675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4592300" y="1772412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xdr:rowOff>
    </xdr:from>
    <xdr:to>
      <xdr:col>72</xdr:col>
      <xdr:colOff>38100</xdr:colOff>
      <xdr:row>104</xdr:row>
      <xdr:rowOff>107950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57150</xdr:rowOff>
    </xdr:from>
    <xdr:to>
      <xdr:col>76</xdr:col>
      <xdr:colOff>114300</xdr:colOff>
      <xdr:row>104</xdr:row>
      <xdr:rowOff>66675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3703300" y="17887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57150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1784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58" name="n_1aveValue【公民館】&#10;有形固定資産減価償却率">
          <a:extLst>
            <a:ext uri="{FF2B5EF4-FFF2-40B4-BE49-F238E27FC236}">
              <a16:creationId xmlns:a16="http://schemas.microsoft.com/office/drawing/2014/main" id="{00000000-0008-0000-0E00-00009202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59" name="n_2aveValue【公民館】&#10;有形固定資産減価償却率">
          <a:extLst>
            <a:ext uri="{FF2B5EF4-FFF2-40B4-BE49-F238E27FC236}">
              <a16:creationId xmlns:a16="http://schemas.microsoft.com/office/drawing/2014/main" id="{00000000-0008-0000-0E00-000093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60" name="n_3aveValue【公民館】&#10;有形固定資産減価償却率">
          <a:extLst>
            <a:ext uri="{FF2B5EF4-FFF2-40B4-BE49-F238E27FC236}">
              <a16:creationId xmlns:a16="http://schemas.microsoft.com/office/drawing/2014/main" id="{00000000-0008-0000-0E00-000094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61" name="n_4aveValue【公民館】&#10;有形固定資産減価償却率">
          <a:extLst>
            <a:ext uri="{FF2B5EF4-FFF2-40B4-BE49-F238E27FC236}">
              <a16:creationId xmlns:a16="http://schemas.microsoft.com/office/drawing/2014/main" id="{00000000-0008-0000-0E00-000095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662" name="n_1mainValue【公民館】&#10;有形固定資産減価償却率">
          <a:extLst>
            <a:ext uri="{FF2B5EF4-FFF2-40B4-BE49-F238E27FC236}">
              <a16:creationId xmlns:a16="http://schemas.microsoft.com/office/drawing/2014/main" id="{00000000-0008-0000-0E00-000096020000}"/>
            </a:ext>
          </a:extLst>
        </xdr:cNvPr>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663" name="n_2mainValue【公民館】&#10;有形固定資産減価償却率">
          <a:extLst>
            <a:ext uri="{FF2B5EF4-FFF2-40B4-BE49-F238E27FC236}">
              <a16:creationId xmlns:a16="http://schemas.microsoft.com/office/drawing/2014/main" id="{00000000-0008-0000-0E00-000097020000}"/>
            </a:ext>
          </a:extLst>
        </xdr:cNvPr>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99077</xdr:rowOff>
    </xdr:from>
    <xdr:ext cx="405111" cy="259045"/>
    <xdr:sp macro="" textlink="">
      <xdr:nvSpPr>
        <xdr:cNvPr id="664" name="n_3mainValue【公民館】&#10;有形固定資産減価償却率">
          <a:extLst>
            <a:ext uri="{FF2B5EF4-FFF2-40B4-BE49-F238E27FC236}">
              <a16:creationId xmlns:a16="http://schemas.microsoft.com/office/drawing/2014/main" id="{00000000-0008-0000-0E00-000098020000}"/>
            </a:ext>
          </a:extLst>
        </xdr:cNvPr>
        <xdr:cNvSpPr txBox="1"/>
      </xdr:nvSpPr>
      <xdr:spPr>
        <a:xfrm>
          <a:off x="13500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665" name="n_4mainValue【公民館】&#10;有形固定資産減価償却率">
          <a:extLst>
            <a:ext uri="{FF2B5EF4-FFF2-40B4-BE49-F238E27FC236}">
              <a16:creationId xmlns:a16="http://schemas.microsoft.com/office/drawing/2014/main" id="{00000000-0008-0000-0E00-000099020000}"/>
            </a:ext>
          </a:extLst>
        </xdr:cNvPr>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00000000-0008-0000-0E00-0000A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688" name="【公民館】&#10;一人当たり面積最小値テキスト">
          <a:extLst>
            <a:ext uri="{FF2B5EF4-FFF2-40B4-BE49-F238E27FC236}">
              <a16:creationId xmlns:a16="http://schemas.microsoft.com/office/drawing/2014/main" id="{00000000-0008-0000-0E00-0000B0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690" name="【公民館】&#10;一人当たり面積最大値テキスト">
          <a:extLst>
            <a:ext uri="{FF2B5EF4-FFF2-40B4-BE49-F238E27FC236}">
              <a16:creationId xmlns:a16="http://schemas.microsoft.com/office/drawing/2014/main" id="{00000000-0008-0000-0E00-0000B2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692" name="【公民館】&#10;一人当たり面積平均値テキスト">
          <a:extLst>
            <a:ext uri="{FF2B5EF4-FFF2-40B4-BE49-F238E27FC236}">
              <a16:creationId xmlns:a16="http://schemas.microsoft.com/office/drawing/2014/main" id="{00000000-0008-0000-0E00-0000B402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141987</xdr:rowOff>
    </xdr:from>
    <xdr:to>
      <xdr:col>107</xdr:col>
      <xdr:colOff>101600</xdr:colOff>
      <xdr:row>107</xdr:row>
      <xdr:rowOff>72137</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0383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21337</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0434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9494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21337</xdr:rowOff>
    </xdr:from>
    <xdr:to>
      <xdr:col>107</xdr:col>
      <xdr:colOff>50800</xdr:colOff>
      <xdr:row>107</xdr:row>
      <xdr:rowOff>25908</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9545300" y="183664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8605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25908</xdr:rowOff>
    </xdr:from>
    <xdr:to>
      <xdr:col>102</xdr:col>
      <xdr:colOff>114300</xdr:colOff>
      <xdr:row>107</xdr:row>
      <xdr:rowOff>25908</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656300" y="1837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10" name="n_1aveValue【公民館】&#10;一人当たり面積">
          <a:extLst>
            <a:ext uri="{FF2B5EF4-FFF2-40B4-BE49-F238E27FC236}">
              <a16:creationId xmlns:a16="http://schemas.microsoft.com/office/drawing/2014/main" id="{00000000-0008-0000-0E00-0000C6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11" name="n_2aveValue【公民館】&#10;一人当たり面積">
          <a:extLst>
            <a:ext uri="{FF2B5EF4-FFF2-40B4-BE49-F238E27FC236}">
              <a16:creationId xmlns:a16="http://schemas.microsoft.com/office/drawing/2014/main" id="{00000000-0008-0000-0E00-0000C702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12" name="n_3aveValue【公民館】&#10;一人当たり面積">
          <a:extLst>
            <a:ext uri="{FF2B5EF4-FFF2-40B4-BE49-F238E27FC236}">
              <a16:creationId xmlns:a16="http://schemas.microsoft.com/office/drawing/2014/main" id="{00000000-0008-0000-0E00-0000C8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13" name="n_4aveValue【公民館】&#10;一人当たり面積">
          <a:extLst>
            <a:ext uri="{FF2B5EF4-FFF2-40B4-BE49-F238E27FC236}">
              <a16:creationId xmlns:a16="http://schemas.microsoft.com/office/drawing/2014/main" id="{00000000-0008-0000-0E00-0000C9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14" name="n_1mainValue【公民館】&#10;一人当たり面積">
          <a:extLst>
            <a:ext uri="{FF2B5EF4-FFF2-40B4-BE49-F238E27FC236}">
              <a16:creationId xmlns:a16="http://schemas.microsoft.com/office/drawing/2014/main" id="{00000000-0008-0000-0E00-0000CA020000}"/>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63264</xdr:rowOff>
    </xdr:from>
    <xdr:ext cx="469744" cy="259045"/>
    <xdr:sp macro="" textlink="">
      <xdr:nvSpPr>
        <xdr:cNvPr id="715" name="n_2mainValue【公民館】&#10;一人当たり面積">
          <a:extLst>
            <a:ext uri="{FF2B5EF4-FFF2-40B4-BE49-F238E27FC236}">
              <a16:creationId xmlns:a16="http://schemas.microsoft.com/office/drawing/2014/main" id="{00000000-0008-0000-0E00-0000CB020000}"/>
            </a:ext>
          </a:extLst>
        </xdr:cNvPr>
        <xdr:cNvSpPr txBox="1"/>
      </xdr:nvSpPr>
      <xdr:spPr>
        <a:xfrm>
          <a:off x="20199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716" name="n_3mainValue【公民館】&#10;一人当たり面積">
          <a:extLst>
            <a:ext uri="{FF2B5EF4-FFF2-40B4-BE49-F238E27FC236}">
              <a16:creationId xmlns:a16="http://schemas.microsoft.com/office/drawing/2014/main" id="{00000000-0008-0000-0E00-0000CC020000}"/>
            </a:ext>
          </a:extLst>
        </xdr:cNvPr>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717" name="n_4mainValue【公民館】&#10;一人当たり面積">
          <a:extLst>
            <a:ext uri="{FF2B5EF4-FFF2-40B4-BE49-F238E27FC236}">
              <a16:creationId xmlns:a16="http://schemas.microsoft.com/office/drawing/2014/main" id="{00000000-0008-0000-0E00-0000CD020000}"/>
            </a:ext>
          </a:extLst>
        </xdr:cNvPr>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有形固定資産減価償却率が特に高い施設は「認定こども園・幼稚園・保育所」、「学校施設」であった。多くの施設が建築後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年以上経過していることが数値悪化の主な要因となっている。「学校施設」については、廃校となった小学校を有することが要因となっており、今後は解体を含めたあり方を検討していく。</a:t>
          </a:r>
          <a:endParaRPr lang="ja-JP" altLang="ja-JP" sz="1400">
            <a:effectLst/>
          </a:endParaRPr>
        </a:p>
        <a:p>
          <a:r>
            <a:rPr kumimoji="1" lang="ja-JP" altLang="ja-JP" sz="1100">
              <a:solidFill>
                <a:schemeClr val="dk1"/>
              </a:solidFill>
              <a:effectLst/>
              <a:latin typeface="+mn-lt"/>
              <a:ea typeface="+mn-ea"/>
              <a:cs typeface="+mn-cs"/>
            </a:rPr>
            <a:t>また、新設小学校建設も進んでおり、令和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年度末には数値が改善する見込みである。しかし、数値の改善が直接施設安全につながるわけではないため、既存の施設についても引き続き、計画的な点検と改修工事等を実施し、安全確保に努めていく。</a:t>
          </a:r>
          <a:endParaRPr lang="ja-JP" altLang="ja-JP" sz="1400">
            <a:effectLst/>
          </a:endParaRPr>
        </a:p>
        <a:p>
          <a:r>
            <a:rPr kumimoji="1" lang="ja-JP" altLang="ja-JP" sz="1100">
              <a:solidFill>
                <a:schemeClr val="dk1"/>
              </a:solidFill>
              <a:effectLst/>
              <a:latin typeface="+mn-lt"/>
              <a:ea typeface="+mn-ea"/>
              <a:cs typeface="+mn-cs"/>
            </a:rPr>
            <a:t>「公営住宅」についても、減価償却率が高い上、人口一人当たり面積も類似団体を上回っていることから、市の適正規模を踏まえ、個別計画（市営住宅長寿命化計画）に沿って解体や改修等を行っていく。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134983</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3055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134983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2794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23767</xdr:rowOff>
    </xdr:from>
    <xdr:to>
      <xdr:col>6</xdr:col>
      <xdr:colOff>38100</xdr:colOff>
      <xdr:row>36</xdr:row>
      <xdr:rowOff>125367</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74567</xdr:rowOff>
    </xdr:from>
    <xdr:to>
      <xdr:col>10</xdr:col>
      <xdr:colOff>114300</xdr:colOff>
      <xdr:row>36</xdr:row>
      <xdr:rowOff>107224</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2467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141894</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61976</xdr:rowOff>
    </xdr:from>
    <xdr:to>
      <xdr:col>50</xdr:col>
      <xdr:colOff>165100</xdr:colOff>
      <xdr:row>36</xdr:row>
      <xdr:rowOff>163576</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71120</xdr:rowOff>
    </xdr:from>
    <xdr:to>
      <xdr:col>46</xdr:col>
      <xdr:colOff>38100</xdr:colOff>
      <xdr:row>37</xdr:row>
      <xdr:rowOff>1270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112776</xdr:rowOff>
    </xdr:from>
    <xdr:to>
      <xdr:col>50</xdr:col>
      <xdr:colOff>114300</xdr:colOff>
      <xdr:row>36</xdr:row>
      <xdr:rowOff>121920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8750300" y="6284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80264</xdr:rowOff>
    </xdr:from>
    <xdr:to>
      <xdr:col>41</xdr:col>
      <xdr:colOff>101600</xdr:colOff>
      <xdr:row>37</xdr:row>
      <xdr:rowOff>10414</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7810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131064</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7861300" y="62941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692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131064</xdr:rowOff>
    </xdr:from>
    <xdr:to>
      <xdr:col>41</xdr:col>
      <xdr:colOff>50800</xdr:colOff>
      <xdr:row>37</xdr:row>
      <xdr:rowOff>41910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6972300" y="63032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3" name="n_1aveValue【図書館】&#10;一人当たり面積">
          <a:extLst>
            <a:ext uri="{FF2B5EF4-FFF2-40B4-BE49-F238E27FC236}">
              <a16:creationId xmlns:a16="http://schemas.microsoft.com/office/drawing/2014/main" id="{00000000-0008-0000-0F00-000085000000}"/>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34" name="n_2aveValue【図書館】&#10;一人当たり面積">
          <a:extLst>
            <a:ext uri="{FF2B5EF4-FFF2-40B4-BE49-F238E27FC236}">
              <a16:creationId xmlns:a16="http://schemas.microsoft.com/office/drawing/2014/main" id="{00000000-0008-0000-0F00-000086000000}"/>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35" name="n_3aveValue【図書館】&#10;一人当たり面積">
          <a:extLst>
            <a:ext uri="{FF2B5EF4-FFF2-40B4-BE49-F238E27FC236}">
              <a16:creationId xmlns:a16="http://schemas.microsoft.com/office/drawing/2014/main" id="{00000000-0008-0000-0F00-000087000000}"/>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36" name="n_4aveValue【図書館】&#10;一人当たり面積">
          <a:extLst>
            <a:ext uri="{FF2B5EF4-FFF2-40B4-BE49-F238E27FC236}">
              <a16:creationId xmlns:a16="http://schemas.microsoft.com/office/drawing/2014/main" id="{00000000-0008-0000-0F00-000088000000}"/>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8653</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26941</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40" name="n_4mainValue【図書館】&#10;一人当たり面積">
          <a:extLst>
            <a:ext uri="{FF2B5EF4-FFF2-40B4-BE49-F238E27FC236}">
              <a16:creationId xmlns:a16="http://schemas.microsoft.com/office/drawing/2014/main" id="{00000000-0008-0000-0F00-00008C000000}"/>
            </a:ext>
          </a:extLst>
        </xdr:cNvPr>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25400</xdr:rowOff>
    </xdr:from>
    <xdr:to>
      <xdr:col>15</xdr:col>
      <xdr:colOff>101600</xdr:colOff>
      <xdr:row>57</xdr:row>
      <xdr:rowOff>127000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76200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908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36195</xdr:rowOff>
    </xdr:from>
    <xdr:to>
      <xdr:col>15</xdr:col>
      <xdr:colOff>50800</xdr:colOff>
      <xdr:row>57</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9808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107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36195</xdr:rowOff>
    </xdr:from>
    <xdr:to>
      <xdr:col>10</xdr:col>
      <xdr:colOff>114300</xdr:colOff>
      <xdr:row>57</xdr:row>
      <xdr:rowOff>47625</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1130300" y="9808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91" name="n_4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92" name="n_1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93" name="n_2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103522</xdr:rowOff>
    </xdr:from>
    <xdr:ext cx="405111" cy="259045"/>
    <xdr:sp macro="" textlink="">
      <xdr:nvSpPr>
        <xdr:cNvPr id="194" name="n_3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195" name="n_4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F00-0000DC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F00-0000DE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F00-0000E0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108204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9080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58166</xdr:rowOff>
    </xdr:from>
    <xdr:to>
      <xdr:col>41</xdr:col>
      <xdr:colOff>101600</xdr:colOff>
      <xdr:row>63</xdr:row>
      <xdr:rowOff>159766</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108204</xdr:rowOff>
    </xdr:from>
    <xdr:to>
      <xdr:col>45</xdr:col>
      <xdr:colOff>177800</xdr:colOff>
      <xdr:row>63</xdr:row>
      <xdr:rowOff>108966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9095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73406</xdr:rowOff>
    </xdr:from>
    <xdr:to>
      <xdr:col>36</xdr:col>
      <xdr:colOff>165100</xdr:colOff>
      <xdr:row>64</xdr:row>
      <xdr:rowOff>3556</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6921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108966</xdr:rowOff>
    </xdr:from>
    <xdr:to>
      <xdr:col>41</xdr:col>
      <xdr:colOff>50800</xdr:colOff>
      <xdr:row>63</xdr:row>
      <xdr:rowOff>124206</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6972300" y="1091031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1033</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F00-0000F2000000}"/>
            </a:ext>
          </a:extLst>
        </xdr:cNvPr>
        <xdr:cNvSpPr txBox="1"/>
      </xdr:nvSpPr>
      <xdr:spPr>
        <a:xfrm>
          <a:off x="93917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F00-0000F3000000}"/>
            </a:ext>
          </a:extLst>
        </xdr:cNvPr>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7626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13225</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F00-0000F5000000}"/>
            </a:ext>
          </a:extLst>
        </xdr:cNvPr>
        <xdr:cNvSpPr txBox="1"/>
      </xdr:nvSpPr>
      <xdr:spPr>
        <a:xfrm>
          <a:off x="6737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F00-0000F6000000}"/>
            </a:ext>
          </a:extLst>
        </xdr:cNvPr>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150131</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F00-0000F7000000}"/>
            </a:ext>
          </a:extLst>
        </xdr:cNvPr>
        <xdr:cNvSpPr txBox="1"/>
      </xdr:nvSpPr>
      <xdr:spPr>
        <a:xfrm>
          <a:off x="8515427" y="109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150893</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F00-0000F8000000}"/>
            </a:ext>
          </a:extLst>
        </xdr:cNvPr>
        <xdr:cNvSpPr txBox="1"/>
      </xdr:nvSpPr>
      <xdr:spPr>
        <a:xfrm>
          <a:off x="7626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166133</xdr:rowOff>
    </xdr:from>
    <xdr:ext cx="469744" cy="259045"/>
    <xdr:sp macro="" textlink="">
      <xdr:nvSpPr>
        <xdr:cNvPr id="249" name="n_4mainValue【体育館・プール】&#10;一人当たり面積">
          <a:extLst>
            <a:ext uri="{FF2B5EF4-FFF2-40B4-BE49-F238E27FC236}">
              <a16:creationId xmlns:a16="http://schemas.microsoft.com/office/drawing/2014/main" id="{00000000-0008-0000-0F00-0000F9000000}"/>
            </a:ext>
          </a:extLst>
        </xdr:cNvPr>
        <xdr:cNvSpPr txBox="1"/>
      </xdr:nvSpPr>
      <xdr:spPr>
        <a:xfrm>
          <a:off x="6737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66675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2908300" y="14123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66675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2019300" y="14091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38736</xdr:rowOff>
    </xdr:from>
    <xdr:to>
      <xdr:col>6</xdr:col>
      <xdr:colOff>38100</xdr:colOff>
      <xdr:row>78</xdr:row>
      <xdr:rowOff>140336</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1079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89536</xdr:rowOff>
    </xdr:from>
    <xdr:to>
      <xdr:col>10</xdr:col>
      <xdr:colOff>114300</xdr:colOff>
      <xdr:row>82</xdr:row>
      <xdr:rowOff>32386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130300" y="13462636"/>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97" name="n_1aveValue【福祉施設】&#10;有形固定資産減価償却率">
          <a:extLst>
            <a:ext uri="{FF2B5EF4-FFF2-40B4-BE49-F238E27FC236}">
              <a16:creationId xmlns:a16="http://schemas.microsoft.com/office/drawing/2014/main" id="{00000000-0008-0000-0F00-000029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8" name="n_2aveValue【福祉施設】&#10;有形固定資産減価償却率">
          <a:extLst>
            <a:ext uri="{FF2B5EF4-FFF2-40B4-BE49-F238E27FC236}">
              <a16:creationId xmlns:a16="http://schemas.microsoft.com/office/drawing/2014/main" id="{00000000-0008-0000-0F00-00002A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9" name="n_3aveValue【福祉施設】&#10;有形固定資産減価償却率">
          <a:extLst>
            <a:ext uri="{FF2B5EF4-FFF2-40B4-BE49-F238E27FC236}">
              <a16:creationId xmlns:a16="http://schemas.microsoft.com/office/drawing/2014/main" id="{00000000-0008-0000-0F00-00002B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00" name="n_4aveValue【福祉施設】&#10;有形固定資産減価償却率">
          <a:extLst>
            <a:ext uri="{FF2B5EF4-FFF2-40B4-BE49-F238E27FC236}">
              <a16:creationId xmlns:a16="http://schemas.microsoft.com/office/drawing/2014/main" id="{00000000-0008-0000-0F00-00002C010000}"/>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301" name="n_1mainValue【福祉施設】&#10;有形固定資産減価償却率">
          <a:extLst>
            <a:ext uri="{FF2B5EF4-FFF2-40B4-BE49-F238E27FC236}">
              <a16:creationId xmlns:a16="http://schemas.microsoft.com/office/drawing/2014/main" id="{00000000-0008-0000-0F00-00002D010000}"/>
            </a:ext>
          </a:extLst>
        </xdr:cNvPr>
        <xdr:cNvSpPr txBox="1"/>
      </xdr:nvSpPr>
      <xdr:spPr>
        <a:xfrm>
          <a:off x="3582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02" name="n_2mainValue【福祉施設】&#10;有形固定資産減価償却率">
          <a:extLst>
            <a:ext uri="{FF2B5EF4-FFF2-40B4-BE49-F238E27FC236}">
              <a16:creationId xmlns:a16="http://schemas.microsoft.com/office/drawing/2014/main" id="{00000000-0008-0000-0F00-00002E010000}"/>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74313</xdr:rowOff>
    </xdr:from>
    <xdr:ext cx="405111" cy="259045"/>
    <xdr:sp macro="" textlink="">
      <xdr:nvSpPr>
        <xdr:cNvPr id="303" name="n_3main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156863</xdr:rowOff>
    </xdr:from>
    <xdr:ext cx="405111" cy="259045"/>
    <xdr:sp macro="" textlink="">
      <xdr:nvSpPr>
        <xdr:cNvPr id="304" name="n_4mainValue【福祉施設】&#10;有形固定資産減価償却率">
          <a:extLst>
            <a:ext uri="{FF2B5EF4-FFF2-40B4-BE49-F238E27FC236}">
              <a16:creationId xmlns:a16="http://schemas.microsoft.com/office/drawing/2014/main" id="{00000000-0008-0000-0F00-000030010000}"/>
            </a:ext>
          </a:extLst>
        </xdr:cNvPr>
        <xdr:cNvSpPr txBox="1"/>
      </xdr:nvSpPr>
      <xdr:spPr>
        <a:xfrm>
          <a:off x="927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67768</xdr:rowOff>
    </xdr:from>
    <xdr:to>
      <xdr:col>50</xdr:col>
      <xdr:colOff>165100</xdr:colOff>
      <xdr:row>85</xdr:row>
      <xdr:rowOff>169368</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9588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68681</xdr:rowOff>
    </xdr:from>
    <xdr:to>
      <xdr:col>46</xdr:col>
      <xdr:colOff>38100</xdr:colOff>
      <xdr:row>85</xdr:row>
      <xdr:rowOff>170281</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8699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118568</xdr:rowOff>
    </xdr:from>
    <xdr:to>
      <xdr:col>50</xdr:col>
      <xdr:colOff>114300</xdr:colOff>
      <xdr:row>85</xdr:row>
      <xdr:rowOff>119481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8750300" y="146918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68681</xdr:rowOff>
    </xdr:from>
    <xdr:to>
      <xdr:col>41</xdr:col>
      <xdr:colOff>101600</xdr:colOff>
      <xdr:row>85</xdr:row>
      <xdr:rowOff>170281</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7810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119481</xdr:rowOff>
    </xdr:from>
    <xdr:to>
      <xdr:col>45</xdr:col>
      <xdr:colOff>177800</xdr:colOff>
      <xdr:row>85</xdr:row>
      <xdr:rowOff>119481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861300" y="14692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146405</xdr:rowOff>
    </xdr:from>
    <xdr:to>
      <xdr:col>36</xdr:col>
      <xdr:colOff>165100</xdr:colOff>
      <xdr:row>86</xdr:row>
      <xdr:rowOff>76555</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6921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119481</xdr:rowOff>
    </xdr:from>
    <xdr:to>
      <xdr:col>41</xdr:col>
      <xdr:colOff>50800</xdr:colOff>
      <xdr:row>86</xdr:row>
      <xdr:rowOff>25755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6972300" y="1469273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49" name="n_1aveValue【福祉施設】&#10;一人当たり面積">
          <a:extLst>
            <a:ext uri="{FF2B5EF4-FFF2-40B4-BE49-F238E27FC236}">
              <a16:creationId xmlns:a16="http://schemas.microsoft.com/office/drawing/2014/main" id="{00000000-0008-0000-0F00-00005D010000}"/>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50" name="n_2aveValue【福祉施設】&#10;一人当たり面積">
          <a:extLst>
            <a:ext uri="{FF2B5EF4-FFF2-40B4-BE49-F238E27FC236}">
              <a16:creationId xmlns:a16="http://schemas.microsoft.com/office/drawing/2014/main" id="{00000000-0008-0000-0F00-00005E010000}"/>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51" name="n_3aveValue【福祉施設】&#10;一人当たり面積">
          <a:extLst>
            <a:ext uri="{FF2B5EF4-FFF2-40B4-BE49-F238E27FC236}">
              <a16:creationId xmlns:a16="http://schemas.microsoft.com/office/drawing/2014/main" id="{00000000-0008-0000-0F00-00005F010000}"/>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52" name="n_4aveValue【福祉施設】&#10;一人当たり面積">
          <a:extLst>
            <a:ext uri="{FF2B5EF4-FFF2-40B4-BE49-F238E27FC236}">
              <a16:creationId xmlns:a16="http://schemas.microsoft.com/office/drawing/2014/main" id="{00000000-0008-0000-0F00-000060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14445</xdr:rowOff>
    </xdr:from>
    <xdr:ext cx="469744" cy="259045"/>
    <xdr:sp macro="" textlink="">
      <xdr:nvSpPr>
        <xdr:cNvPr id="353" name="n_1mainValue【福祉施設】&#10;一人当たり面積">
          <a:extLst>
            <a:ext uri="{FF2B5EF4-FFF2-40B4-BE49-F238E27FC236}">
              <a16:creationId xmlns:a16="http://schemas.microsoft.com/office/drawing/2014/main" id="{00000000-0008-0000-0F00-000061010000}"/>
            </a:ext>
          </a:extLst>
        </xdr:cNvPr>
        <xdr:cNvSpPr txBox="1"/>
      </xdr:nvSpPr>
      <xdr:spPr>
        <a:xfrm>
          <a:off x="9391727" y="1441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15358</xdr:rowOff>
    </xdr:from>
    <xdr:ext cx="469744" cy="259045"/>
    <xdr:sp macro="" textlink="">
      <xdr:nvSpPr>
        <xdr:cNvPr id="354" name="n_2mainValue【福祉施設】&#10;一人当たり面積">
          <a:extLst>
            <a:ext uri="{FF2B5EF4-FFF2-40B4-BE49-F238E27FC236}">
              <a16:creationId xmlns:a16="http://schemas.microsoft.com/office/drawing/2014/main" id="{00000000-0008-0000-0F00-000062010000}"/>
            </a:ext>
          </a:extLst>
        </xdr:cNvPr>
        <xdr:cNvSpPr txBox="1"/>
      </xdr:nvSpPr>
      <xdr:spPr>
        <a:xfrm>
          <a:off x="8515427" y="144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15358</xdr:rowOff>
    </xdr:from>
    <xdr:ext cx="469744" cy="259045"/>
    <xdr:sp macro="" textlink="">
      <xdr:nvSpPr>
        <xdr:cNvPr id="355" name="n_3mainValue【福祉施設】&#10;一人当たり面積">
          <a:extLst>
            <a:ext uri="{FF2B5EF4-FFF2-40B4-BE49-F238E27FC236}">
              <a16:creationId xmlns:a16="http://schemas.microsoft.com/office/drawing/2014/main" id="{00000000-0008-0000-0F00-000063010000}"/>
            </a:ext>
          </a:extLst>
        </xdr:cNvPr>
        <xdr:cNvSpPr txBox="1"/>
      </xdr:nvSpPr>
      <xdr:spPr>
        <a:xfrm>
          <a:off x="7626427" y="144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67682</xdr:rowOff>
    </xdr:from>
    <xdr:ext cx="469744" cy="259045"/>
    <xdr:sp macro="" textlink="">
      <xdr:nvSpPr>
        <xdr:cNvPr id="356" name="n_4mainValue【福祉施設】&#10;一人当たり面積">
          <a:extLst>
            <a:ext uri="{FF2B5EF4-FFF2-40B4-BE49-F238E27FC236}">
              <a16:creationId xmlns:a16="http://schemas.microsoft.com/office/drawing/2014/main" id="{00000000-0008-0000-0F00-000064010000}"/>
            </a:ext>
          </a:extLst>
        </xdr:cNvPr>
        <xdr:cNvSpPr txBox="1"/>
      </xdr:nvSpPr>
      <xdr:spPr>
        <a:xfrm>
          <a:off x="6737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00000000-0008-0000-0F00-00007F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85" name="【市民会館】&#10;有形固定資産減価償却率最大値テキスト">
          <a:extLst>
            <a:ext uri="{FF2B5EF4-FFF2-40B4-BE49-F238E27FC236}">
              <a16:creationId xmlns:a16="http://schemas.microsoft.com/office/drawing/2014/main" id="{00000000-0008-0000-0F00-000081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0000000-0008-0000-0F00-000083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146231</xdr:rowOff>
    </xdr:from>
    <xdr:to>
      <xdr:col>20</xdr:col>
      <xdr:colOff>38100</xdr:colOff>
      <xdr:row>105</xdr:row>
      <xdr:rowOff>76381</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3746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146231</xdr:rowOff>
    </xdr:from>
    <xdr:to>
      <xdr:col>15</xdr:col>
      <xdr:colOff>101600</xdr:colOff>
      <xdr:row>105</xdr:row>
      <xdr:rowOff>76381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857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25581</xdr:rowOff>
    </xdr:from>
    <xdr:to>
      <xdr:col>19</xdr:col>
      <xdr:colOff>177800</xdr:colOff>
      <xdr:row>105</xdr:row>
      <xdr:rowOff>25581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908300" y="1802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25581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019300" y="1799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166007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130300" y="179674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F00-000097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F00-000098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67508</xdr:rowOff>
    </xdr:from>
    <xdr:ext cx="405111" cy="259045"/>
    <xdr:sp macro="" textlink="">
      <xdr:nvSpPr>
        <xdr:cNvPr id="409" name="n_1mainValue【市民会館】&#10;有形固定資産減価償却率">
          <a:extLst>
            <a:ext uri="{FF2B5EF4-FFF2-40B4-BE49-F238E27FC236}">
              <a16:creationId xmlns:a16="http://schemas.microsoft.com/office/drawing/2014/main" id="{00000000-0008-0000-0F00-000099010000}"/>
            </a:ext>
          </a:extLst>
        </xdr:cNvPr>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67508</xdr:rowOff>
    </xdr:from>
    <xdr:ext cx="405111" cy="259045"/>
    <xdr:sp macro="" textlink="">
      <xdr:nvSpPr>
        <xdr:cNvPr id="410" name="n_2mainValue【市民会館】&#10;有形固定資産減価償却率">
          <a:extLst>
            <a:ext uri="{FF2B5EF4-FFF2-40B4-BE49-F238E27FC236}">
              <a16:creationId xmlns:a16="http://schemas.microsoft.com/office/drawing/2014/main" id="{00000000-0008-0000-0F00-00009A010000}"/>
            </a:ext>
          </a:extLst>
        </xdr:cNvPr>
        <xdr:cNvSpPr txBox="1"/>
      </xdr:nvSpPr>
      <xdr:spPr>
        <a:xfrm>
          <a:off x="2705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11" name="n_3mainValue【市民会館】&#10;有形固定資産減価償却率">
          <a:extLst>
            <a:ext uri="{FF2B5EF4-FFF2-40B4-BE49-F238E27FC236}">
              <a16:creationId xmlns:a16="http://schemas.microsoft.com/office/drawing/2014/main" id="{00000000-0008-0000-0F00-00009B010000}"/>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12" name="n_4mainValue【市民会館】&#10;有形固定資産減価償却率">
          <a:extLst>
            <a:ext uri="{FF2B5EF4-FFF2-40B4-BE49-F238E27FC236}">
              <a16:creationId xmlns:a16="http://schemas.microsoft.com/office/drawing/2014/main" id="{00000000-0008-0000-0F00-00009C010000}"/>
            </a:ext>
          </a:extLst>
        </xdr:cNvPr>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F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F00-0000B3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F00-0000B5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F00-0000B7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146101</xdr:rowOff>
    </xdr:from>
    <xdr:to>
      <xdr:col>50</xdr:col>
      <xdr:colOff>165100</xdr:colOff>
      <xdr:row>108</xdr:row>
      <xdr:rowOff>76251</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9588500" y="18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146558</xdr:rowOff>
    </xdr:from>
    <xdr:to>
      <xdr:col>46</xdr:col>
      <xdr:colOff>38100</xdr:colOff>
      <xdr:row>108</xdr:row>
      <xdr:rowOff>76708</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8699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25451</xdr:rowOff>
    </xdr:from>
    <xdr:to>
      <xdr:col>50</xdr:col>
      <xdr:colOff>114300</xdr:colOff>
      <xdr:row>108</xdr:row>
      <xdr:rowOff>25908</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8750300" y="18542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147016</xdr:rowOff>
    </xdr:from>
    <xdr:to>
      <xdr:col>41</xdr:col>
      <xdr:colOff>101600</xdr:colOff>
      <xdr:row>108</xdr:row>
      <xdr:rowOff>77166</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7810500" y="18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25908</xdr:rowOff>
    </xdr:from>
    <xdr:to>
      <xdr:col>45</xdr:col>
      <xdr:colOff>177800</xdr:colOff>
      <xdr:row>108</xdr:row>
      <xdr:rowOff>26366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7861300" y="1854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147473</xdr:rowOff>
    </xdr:from>
    <xdr:to>
      <xdr:col>36</xdr:col>
      <xdr:colOff>165100</xdr:colOff>
      <xdr:row>108</xdr:row>
      <xdr:rowOff>77623</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6921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26366</xdr:rowOff>
    </xdr:from>
    <xdr:to>
      <xdr:col>41</xdr:col>
      <xdr:colOff>50800</xdr:colOff>
      <xdr:row>108</xdr:row>
      <xdr:rowOff>26823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6972300" y="185429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57" name="n_1aveValue【市民会館】&#10;一人当たり面積">
          <a:extLst>
            <a:ext uri="{FF2B5EF4-FFF2-40B4-BE49-F238E27FC236}">
              <a16:creationId xmlns:a16="http://schemas.microsoft.com/office/drawing/2014/main" id="{00000000-0008-0000-0F00-0000C9010000}"/>
            </a:ext>
          </a:extLst>
        </xdr:cNvPr>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58" name="n_2aveValue【市民会館】&#10;一人当たり面積">
          <a:extLst>
            <a:ext uri="{FF2B5EF4-FFF2-40B4-BE49-F238E27FC236}">
              <a16:creationId xmlns:a16="http://schemas.microsoft.com/office/drawing/2014/main" id="{00000000-0008-0000-0F00-0000CA010000}"/>
            </a:ext>
          </a:extLst>
        </xdr:cNvPr>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59" name="n_3aveValue【市民会館】&#10;一人当たり面積">
          <a:extLst>
            <a:ext uri="{FF2B5EF4-FFF2-40B4-BE49-F238E27FC236}">
              <a16:creationId xmlns:a16="http://schemas.microsoft.com/office/drawing/2014/main" id="{00000000-0008-0000-0F00-0000CB010000}"/>
            </a:ext>
          </a:extLst>
        </xdr:cNvPr>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60" name="n_4aveValue【市民会館】&#10;一人当たり面積">
          <a:extLst>
            <a:ext uri="{FF2B5EF4-FFF2-40B4-BE49-F238E27FC236}">
              <a16:creationId xmlns:a16="http://schemas.microsoft.com/office/drawing/2014/main" id="{00000000-0008-0000-0F00-0000CC010000}"/>
            </a:ext>
          </a:extLst>
        </xdr:cNvPr>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67378</xdr:rowOff>
    </xdr:from>
    <xdr:ext cx="469744" cy="259045"/>
    <xdr:sp macro="" textlink="">
      <xdr:nvSpPr>
        <xdr:cNvPr id="461" name="n_1mainValue【市民会館】&#10;一人当たり面積">
          <a:extLst>
            <a:ext uri="{FF2B5EF4-FFF2-40B4-BE49-F238E27FC236}">
              <a16:creationId xmlns:a16="http://schemas.microsoft.com/office/drawing/2014/main" id="{00000000-0008-0000-0F00-0000CD010000}"/>
            </a:ext>
          </a:extLst>
        </xdr:cNvPr>
        <xdr:cNvSpPr txBox="1"/>
      </xdr:nvSpPr>
      <xdr:spPr>
        <a:xfrm>
          <a:off x="9391727" y="1858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67835</xdr:rowOff>
    </xdr:from>
    <xdr:ext cx="469744" cy="259045"/>
    <xdr:sp macro="" textlink="">
      <xdr:nvSpPr>
        <xdr:cNvPr id="462" name="n_2mainValue【市民会館】&#10;一人当たり面積">
          <a:extLst>
            <a:ext uri="{FF2B5EF4-FFF2-40B4-BE49-F238E27FC236}">
              <a16:creationId xmlns:a16="http://schemas.microsoft.com/office/drawing/2014/main" id="{00000000-0008-0000-0F00-0000CE010000}"/>
            </a:ext>
          </a:extLst>
        </xdr:cNvPr>
        <xdr:cNvSpPr txBox="1"/>
      </xdr:nvSpPr>
      <xdr:spPr>
        <a:xfrm>
          <a:off x="8515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68293</xdr:rowOff>
    </xdr:from>
    <xdr:ext cx="469744" cy="259045"/>
    <xdr:sp macro="" textlink="">
      <xdr:nvSpPr>
        <xdr:cNvPr id="463" name="n_3mainValue【市民会館】&#10;一人当たり面積">
          <a:extLst>
            <a:ext uri="{FF2B5EF4-FFF2-40B4-BE49-F238E27FC236}">
              <a16:creationId xmlns:a16="http://schemas.microsoft.com/office/drawing/2014/main" id="{00000000-0008-0000-0F00-0000CF010000}"/>
            </a:ext>
          </a:extLst>
        </xdr:cNvPr>
        <xdr:cNvSpPr txBox="1"/>
      </xdr:nvSpPr>
      <xdr:spPr>
        <a:xfrm>
          <a:off x="7626427" y="185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68750</xdr:rowOff>
    </xdr:from>
    <xdr:ext cx="469744" cy="259045"/>
    <xdr:sp macro="" textlink="">
      <xdr:nvSpPr>
        <xdr:cNvPr id="464" name="n_4mainValue【市民会館】&#10;一人当たり面積">
          <a:extLst>
            <a:ext uri="{FF2B5EF4-FFF2-40B4-BE49-F238E27FC236}">
              <a16:creationId xmlns:a16="http://schemas.microsoft.com/office/drawing/2014/main" id="{00000000-0008-0000-0F00-0000D0010000}"/>
            </a:ext>
          </a:extLst>
        </xdr:cNvPr>
        <xdr:cNvSpPr txBox="1"/>
      </xdr:nvSpPr>
      <xdr:spPr>
        <a:xfrm>
          <a:off x="6737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F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F00-0000EB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F00-0000ED01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F00-0000EF01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74385</xdr:rowOff>
    </xdr:from>
    <xdr:to>
      <xdr:col>76</xdr:col>
      <xdr:colOff>165100</xdr:colOff>
      <xdr:row>40</xdr:row>
      <xdr:rowOff>4535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4541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39</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4592300" y="6811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3703300" y="676601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164193</xdr:rowOff>
    </xdr:from>
    <xdr:to>
      <xdr:col>67</xdr:col>
      <xdr:colOff>101600</xdr:colOff>
      <xdr:row>39</xdr:row>
      <xdr:rowOff>94343</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276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43543</xdr:rowOff>
    </xdr:from>
    <xdr:to>
      <xdr:col>71</xdr:col>
      <xdr:colOff>177800</xdr:colOff>
      <xdr:row>39</xdr:row>
      <xdr:rowOff>79466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814300" y="673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167112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520" name="n_4main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00000000-0008-0000-0F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47" name="【一般廃棄物処理施設】&#10;一人当たり有形固定資産（償却資産）額最小値テキスト">
          <a:extLst>
            <a:ext uri="{FF2B5EF4-FFF2-40B4-BE49-F238E27FC236}">
              <a16:creationId xmlns:a16="http://schemas.microsoft.com/office/drawing/2014/main" id="{00000000-0008-0000-0F00-000023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00000000-0008-0000-0F00-000025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id="{00000000-0008-0000-0F00-000027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28291</xdr:rowOff>
    </xdr:from>
    <xdr:to>
      <xdr:col>112</xdr:col>
      <xdr:colOff>38100</xdr:colOff>
      <xdr:row>42</xdr:row>
      <xdr:rowOff>129891</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1272500" y="7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28408</xdr:rowOff>
    </xdr:from>
    <xdr:to>
      <xdr:col>107</xdr:col>
      <xdr:colOff>101600</xdr:colOff>
      <xdr:row>42</xdr:row>
      <xdr:rowOff>130008</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0383500" y="72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79091</xdr:rowOff>
    </xdr:from>
    <xdr:to>
      <xdr:col>111</xdr:col>
      <xdr:colOff>177800</xdr:colOff>
      <xdr:row>42</xdr:row>
      <xdr:rowOff>79208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0434300" y="7279991"/>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28757</xdr:rowOff>
    </xdr:from>
    <xdr:to>
      <xdr:col>102</xdr:col>
      <xdr:colOff>165100</xdr:colOff>
      <xdr:row>42</xdr:row>
      <xdr:rowOff>130357</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9494500" y="722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79208</xdr:rowOff>
    </xdr:from>
    <xdr:to>
      <xdr:col>107</xdr:col>
      <xdr:colOff>50800</xdr:colOff>
      <xdr:row>42</xdr:row>
      <xdr:rowOff>79557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9545300" y="728010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28698</xdr:rowOff>
    </xdr:from>
    <xdr:to>
      <xdr:col>98</xdr:col>
      <xdr:colOff>38100</xdr:colOff>
      <xdr:row>42</xdr:row>
      <xdr:rowOff>130298</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8605500" y="72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79498</xdr:rowOff>
    </xdr:from>
    <xdr:to>
      <xdr:col>102</xdr:col>
      <xdr:colOff>114300</xdr:colOff>
      <xdr:row>42</xdr:row>
      <xdr:rowOff>79557</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656300" y="728039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30285</xdr:rowOff>
    </xdr:from>
    <xdr:ext cx="534377" cy="259045"/>
    <xdr:sp macro="" textlink="">
      <xdr:nvSpPr>
        <xdr:cNvPr id="569" name="n_1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10434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22777</xdr:rowOff>
    </xdr:from>
    <xdr:ext cx="534377" cy="259045"/>
    <xdr:sp macro="" textlink="">
      <xdr:nvSpPr>
        <xdr:cNvPr id="570" name="n_2ave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20167111" y="6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45023</xdr:rowOff>
    </xdr:from>
    <xdr:ext cx="534377" cy="259045"/>
    <xdr:sp macro="" textlink="">
      <xdr:nvSpPr>
        <xdr:cNvPr id="571" name="n_3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9278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63730</xdr:rowOff>
    </xdr:from>
    <xdr:ext cx="534377" cy="259045"/>
    <xdr:sp macro="" textlink="">
      <xdr:nvSpPr>
        <xdr:cNvPr id="572" name="n_4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18389111" y="67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121018</xdr:rowOff>
    </xdr:from>
    <xdr:ext cx="469744" cy="259045"/>
    <xdr:sp macro="" textlink="">
      <xdr:nvSpPr>
        <xdr:cNvPr id="573" name="n_1main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21075728" y="73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121135</xdr:rowOff>
    </xdr:from>
    <xdr:ext cx="469744" cy="259045"/>
    <xdr:sp macro="" textlink="">
      <xdr:nvSpPr>
        <xdr:cNvPr id="574" name="n_2main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20199428" y="73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121484</xdr:rowOff>
    </xdr:from>
    <xdr:ext cx="469744" cy="259045"/>
    <xdr:sp macro="" textlink="">
      <xdr:nvSpPr>
        <xdr:cNvPr id="575" name="n_3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9310428" y="73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121425</xdr:rowOff>
    </xdr:from>
    <xdr:ext cx="469744" cy="259045"/>
    <xdr:sp macro="" textlink="">
      <xdr:nvSpPr>
        <xdr:cNvPr id="576" name="n_4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18421428" y="732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00000000-0008-0000-0F00-00005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00000000-0008-0000-0F00-00005B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00000000-0008-0000-0F00-00005D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00000000-0008-0000-0F00-00005F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125549</xdr:rowOff>
    </xdr:from>
    <xdr:to>
      <xdr:col>81</xdr:col>
      <xdr:colOff>101600</xdr:colOff>
      <xdr:row>62</xdr:row>
      <xdr:rowOff>55699</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5430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125549</xdr:rowOff>
    </xdr:from>
    <xdr:to>
      <xdr:col>76</xdr:col>
      <xdr:colOff>165100</xdr:colOff>
      <xdr:row>62</xdr:row>
      <xdr:rowOff>55699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4541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4899</xdr:rowOff>
    </xdr:from>
    <xdr:to>
      <xdr:col>81</xdr:col>
      <xdr:colOff>50800</xdr:colOff>
      <xdr:row>62</xdr:row>
      <xdr:rowOff>4899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4592300" y="10634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156754</xdr:rowOff>
    </xdr:from>
    <xdr:to>
      <xdr:col>76</xdr:col>
      <xdr:colOff>114300</xdr:colOff>
      <xdr:row>62</xdr:row>
      <xdr:rowOff>4899</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3703300" y="106152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276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61</xdr:row>
      <xdr:rowOff>156754</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814300" y="10427426"/>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46826</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5266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4389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632" name="n_4mainValue【保健センター・保健所】&#10;有形固定資産減価償却率">
          <a:extLst>
            <a:ext uri="{FF2B5EF4-FFF2-40B4-BE49-F238E27FC236}">
              <a16:creationId xmlns:a16="http://schemas.microsoft.com/office/drawing/2014/main" id="{00000000-0008-0000-0F00-000078020000}"/>
            </a:ext>
          </a:extLst>
        </xdr:cNvPr>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a:extLst>
            <a:ext uri="{FF2B5EF4-FFF2-40B4-BE49-F238E27FC236}">
              <a16:creationId xmlns:a16="http://schemas.microsoft.com/office/drawing/2014/main" id="{00000000-0008-0000-0F00-00008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7" name="【保健センター・保健所】&#10;一人当たり面積最小値テキスト">
          <a:extLst>
            <a:ext uri="{FF2B5EF4-FFF2-40B4-BE49-F238E27FC236}">
              <a16:creationId xmlns:a16="http://schemas.microsoft.com/office/drawing/2014/main" id="{00000000-0008-0000-0F00-000091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59" name="【保健センター・保健所】&#10;一人当たり面積最大値テキスト">
          <a:extLst>
            <a:ext uri="{FF2B5EF4-FFF2-40B4-BE49-F238E27FC236}">
              <a16:creationId xmlns:a16="http://schemas.microsoft.com/office/drawing/2014/main" id="{00000000-0008-0000-0F00-000093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61" name="【保健センター・保健所】&#10;一人当たり面積平均値テキスト">
          <a:extLst>
            <a:ext uri="{FF2B5EF4-FFF2-40B4-BE49-F238E27FC236}">
              <a16:creationId xmlns:a16="http://schemas.microsoft.com/office/drawing/2014/main" id="{00000000-0008-0000-0F00-000095020000}"/>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101600</xdr:rowOff>
    </xdr:from>
    <xdr:to>
      <xdr:col>107</xdr:col>
      <xdr:colOff>101600</xdr:colOff>
      <xdr:row>63</xdr:row>
      <xdr:rowOff>31750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0434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55880</xdr:rowOff>
    </xdr:from>
    <xdr:to>
      <xdr:col>98</xdr:col>
      <xdr:colOff>38100</xdr:colOff>
      <xdr:row>63</xdr:row>
      <xdr:rowOff>157480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106680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8656300" y="107823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679" name="n_1aveValue【保健センター・保健所】&#10;一人当たり面積">
          <a:extLst>
            <a:ext uri="{FF2B5EF4-FFF2-40B4-BE49-F238E27FC236}">
              <a16:creationId xmlns:a16="http://schemas.microsoft.com/office/drawing/2014/main" id="{00000000-0008-0000-0F00-0000A702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80" name="n_2aveValue【保健センター・保健所】&#10;一人当たり面積">
          <a:extLst>
            <a:ext uri="{FF2B5EF4-FFF2-40B4-BE49-F238E27FC236}">
              <a16:creationId xmlns:a16="http://schemas.microsoft.com/office/drawing/2014/main" id="{00000000-0008-0000-0F00-0000A802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81" name="n_3aveValue【保健センター・保健所】&#10;一人当たり面積">
          <a:extLst>
            <a:ext uri="{FF2B5EF4-FFF2-40B4-BE49-F238E27FC236}">
              <a16:creationId xmlns:a16="http://schemas.microsoft.com/office/drawing/2014/main" id="{00000000-0008-0000-0F00-0000A9020000}"/>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682" name="n_4aveValue【保健センター・保健所】&#10;一人当たり面積">
          <a:extLst>
            <a:ext uri="{FF2B5EF4-FFF2-40B4-BE49-F238E27FC236}">
              <a16:creationId xmlns:a16="http://schemas.microsoft.com/office/drawing/2014/main" id="{00000000-0008-0000-0F00-0000AA020000}"/>
            </a:ext>
          </a:extLst>
        </xdr:cNvPr>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44467</xdr:rowOff>
    </xdr:from>
    <xdr:ext cx="469744" cy="259045"/>
    <xdr:sp macro="" textlink="">
      <xdr:nvSpPr>
        <xdr:cNvPr id="683" name="n_1mainValue【保健センター・保健所】&#10;一人当たり面積">
          <a:extLst>
            <a:ext uri="{FF2B5EF4-FFF2-40B4-BE49-F238E27FC236}">
              <a16:creationId xmlns:a16="http://schemas.microsoft.com/office/drawing/2014/main" id="{00000000-0008-0000-0F00-0000AB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48277</xdr:rowOff>
    </xdr:from>
    <xdr:ext cx="469744" cy="259045"/>
    <xdr:sp macro="" textlink="">
      <xdr:nvSpPr>
        <xdr:cNvPr id="684" name="n_2mainValue【保健センター・保健所】&#10;一人当たり面積">
          <a:extLst>
            <a:ext uri="{FF2B5EF4-FFF2-40B4-BE49-F238E27FC236}">
              <a16:creationId xmlns:a16="http://schemas.microsoft.com/office/drawing/2014/main" id="{00000000-0008-0000-0F00-0000AC020000}"/>
            </a:ext>
          </a:extLst>
        </xdr:cNvPr>
        <xdr:cNvSpPr txBox="1"/>
      </xdr:nvSpPr>
      <xdr:spPr>
        <a:xfrm>
          <a:off x="20199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5" name="n_3mainValue【保健センター・保健所】&#10;一人当たり面積">
          <a:extLst>
            <a:ext uri="{FF2B5EF4-FFF2-40B4-BE49-F238E27FC236}">
              <a16:creationId xmlns:a16="http://schemas.microsoft.com/office/drawing/2014/main" id="{00000000-0008-0000-0F00-0000AD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148607</xdr:rowOff>
    </xdr:from>
    <xdr:ext cx="469744" cy="259045"/>
    <xdr:sp macro="" textlink="">
      <xdr:nvSpPr>
        <xdr:cNvPr id="686" name="n_4mainValue【保健センター・保健所】&#10;一人当たり面積">
          <a:extLst>
            <a:ext uri="{FF2B5EF4-FFF2-40B4-BE49-F238E27FC236}">
              <a16:creationId xmlns:a16="http://schemas.microsoft.com/office/drawing/2014/main" id="{00000000-0008-0000-0F00-0000AE020000}"/>
            </a:ext>
          </a:extLst>
        </xdr:cNvPr>
        <xdr:cNvSpPr txBox="1"/>
      </xdr:nvSpPr>
      <xdr:spPr>
        <a:xfrm>
          <a:off x="18421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00000000-0008-0000-0F00-0000C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00000000-0008-0000-0F00-0000C8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00000000-0008-0000-0F00-0000CA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00000000-0008-0000-0F00-0000CC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168275</xdr:rowOff>
    </xdr:from>
    <xdr:to>
      <xdr:col>76</xdr:col>
      <xdr:colOff>165100</xdr:colOff>
      <xdr:row>83</xdr:row>
      <xdr:rowOff>98425</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4541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47625</xdr:rowOff>
    </xdr:from>
    <xdr:to>
      <xdr:col>81</xdr:col>
      <xdr:colOff>50800</xdr:colOff>
      <xdr:row>83</xdr:row>
      <xdr:rowOff>47625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4592300" y="14277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3652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17145</xdr:rowOff>
    </xdr:from>
    <xdr:to>
      <xdr:col>76</xdr:col>
      <xdr:colOff>114300</xdr:colOff>
      <xdr:row>83</xdr:row>
      <xdr:rowOff>47625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3703300" y="1424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135889</xdr:rowOff>
    </xdr:from>
    <xdr:to>
      <xdr:col>67</xdr:col>
      <xdr:colOff>101600</xdr:colOff>
      <xdr:row>86</xdr:row>
      <xdr:rowOff>66039</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276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17145</xdr:rowOff>
    </xdr:from>
    <xdr:to>
      <xdr:col>71</xdr:col>
      <xdr:colOff>177800</xdr:colOff>
      <xdr:row>86</xdr:row>
      <xdr:rowOff>15239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2814300" y="14247495"/>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107332</xdr:rowOff>
    </xdr:from>
    <xdr:ext cx="405111" cy="259045"/>
    <xdr:sp macro="" textlink="">
      <xdr:nvSpPr>
        <xdr:cNvPr id="734" name="n_1aveValue【消防施設】&#10;有形固定資産減価償却率">
          <a:extLst>
            <a:ext uri="{FF2B5EF4-FFF2-40B4-BE49-F238E27FC236}">
              <a16:creationId xmlns:a16="http://schemas.microsoft.com/office/drawing/2014/main" id="{00000000-0008-0000-0F00-0000DE020000}"/>
            </a:ext>
          </a:extLst>
        </xdr:cNvPr>
        <xdr:cNvSpPr txBox="1"/>
      </xdr:nvSpPr>
      <xdr:spPr>
        <a:xfrm>
          <a:off x="15266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35" name="n_2aveValue【消防施設】&#10;有形固定資産減価償却率">
          <a:extLst>
            <a:ext uri="{FF2B5EF4-FFF2-40B4-BE49-F238E27FC236}">
              <a16:creationId xmlns:a16="http://schemas.microsoft.com/office/drawing/2014/main" id="{00000000-0008-0000-0F00-0000DF020000}"/>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36" name="n_3aveValue【消防施設】&#10;有形固定資産減価償却率">
          <a:extLst>
            <a:ext uri="{FF2B5EF4-FFF2-40B4-BE49-F238E27FC236}">
              <a16:creationId xmlns:a16="http://schemas.microsoft.com/office/drawing/2014/main" id="{00000000-0008-0000-0F00-0000E0020000}"/>
            </a:ext>
          </a:extLst>
        </xdr:cNvPr>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737" name="n_4aveValue【消防施設】&#10;有形固定資産減価償却率">
          <a:extLst>
            <a:ext uri="{FF2B5EF4-FFF2-40B4-BE49-F238E27FC236}">
              <a16:creationId xmlns:a16="http://schemas.microsoft.com/office/drawing/2014/main" id="{00000000-0008-0000-0F00-0000E1020000}"/>
            </a:ext>
          </a:extLst>
        </xdr:cNvPr>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738" name="n_1mainValue【消防施設】&#10;有形固定資産減価償却率">
          <a:extLst>
            <a:ext uri="{FF2B5EF4-FFF2-40B4-BE49-F238E27FC236}">
              <a16:creationId xmlns:a16="http://schemas.microsoft.com/office/drawing/2014/main" id="{00000000-0008-0000-0F00-0000E2020000}"/>
            </a:ext>
          </a:extLst>
        </xdr:cNvPr>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739" name="n_2mainValue【消防施設】&#10;有形固定資産減価償却率">
          <a:extLst>
            <a:ext uri="{FF2B5EF4-FFF2-40B4-BE49-F238E27FC236}">
              <a16:creationId xmlns:a16="http://schemas.microsoft.com/office/drawing/2014/main" id="{00000000-0008-0000-0F00-0000E3020000}"/>
            </a:ext>
          </a:extLst>
        </xdr:cNvPr>
        <xdr:cNvSpPr txBox="1"/>
      </xdr:nvSpPr>
      <xdr:spPr>
        <a:xfrm>
          <a:off x="14389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59072</xdr:rowOff>
    </xdr:from>
    <xdr:ext cx="405111" cy="259045"/>
    <xdr:sp macro="" textlink="">
      <xdr:nvSpPr>
        <xdr:cNvPr id="740" name="n_3mainValue【消防施設】&#10;有形固定資産減価償却率">
          <a:extLst>
            <a:ext uri="{FF2B5EF4-FFF2-40B4-BE49-F238E27FC236}">
              <a16:creationId xmlns:a16="http://schemas.microsoft.com/office/drawing/2014/main" id="{00000000-0008-0000-0F00-0000E4020000}"/>
            </a:ext>
          </a:extLst>
        </xdr:cNvPr>
        <xdr:cNvSpPr txBox="1"/>
      </xdr:nvSpPr>
      <xdr:spPr>
        <a:xfrm>
          <a:off x="13500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57166</xdr:rowOff>
    </xdr:from>
    <xdr:ext cx="405111" cy="259045"/>
    <xdr:sp macro="" textlink="">
      <xdr:nvSpPr>
        <xdr:cNvPr id="741" name="n_4mainValue【消防施設】&#10;有形固定資産減価償却率">
          <a:extLst>
            <a:ext uri="{FF2B5EF4-FFF2-40B4-BE49-F238E27FC236}">
              <a16:creationId xmlns:a16="http://schemas.microsoft.com/office/drawing/2014/main" id="{00000000-0008-0000-0F00-0000E5020000}"/>
            </a:ext>
          </a:extLst>
        </xdr:cNvPr>
        <xdr:cNvSpPr txBox="1"/>
      </xdr:nvSpPr>
      <xdr:spPr>
        <a:xfrm>
          <a:off x="12611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00000000-0008-0000-0F00-0000F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68" name="【消防施設】&#10;一人当たり面積最小値テキスト">
          <a:extLst>
            <a:ext uri="{FF2B5EF4-FFF2-40B4-BE49-F238E27FC236}">
              <a16:creationId xmlns:a16="http://schemas.microsoft.com/office/drawing/2014/main" id="{00000000-0008-0000-0F00-000000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70" name="【消防施設】&#10;一人当たり面積最大値テキスト">
          <a:extLst>
            <a:ext uri="{FF2B5EF4-FFF2-40B4-BE49-F238E27FC236}">
              <a16:creationId xmlns:a16="http://schemas.microsoft.com/office/drawing/2014/main" id="{00000000-0008-0000-0F00-000002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72" name="【消防施設】&#10;一人当たり面積平均値テキスト">
          <a:extLst>
            <a:ext uri="{FF2B5EF4-FFF2-40B4-BE49-F238E27FC236}">
              <a16:creationId xmlns:a16="http://schemas.microsoft.com/office/drawing/2014/main" id="{00000000-0008-0000-0F00-000004030000}"/>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75474</xdr:rowOff>
    </xdr:from>
    <xdr:to>
      <xdr:col>112</xdr:col>
      <xdr:colOff>38100</xdr:colOff>
      <xdr:row>87</xdr:row>
      <xdr:rowOff>5624</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21272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75474</xdr:rowOff>
    </xdr:from>
    <xdr:to>
      <xdr:col>107</xdr:col>
      <xdr:colOff>101600</xdr:colOff>
      <xdr:row>87</xdr:row>
      <xdr:rowOff>5624</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0383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126274</xdr:rowOff>
    </xdr:from>
    <xdr:to>
      <xdr:col>111</xdr:col>
      <xdr:colOff>177800</xdr:colOff>
      <xdr:row>86</xdr:row>
      <xdr:rowOff>126274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20434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76563</xdr:rowOff>
    </xdr:from>
    <xdr:to>
      <xdr:col>102</xdr:col>
      <xdr:colOff>165100</xdr:colOff>
      <xdr:row>87</xdr:row>
      <xdr:rowOff>6713</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9494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126274</xdr:rowOff>
    </xdr:from>
    <xdr:to>
      <xdr:col>107</xdr:col>
      <xdr:colOff>50800</xdr:colOff>
      <xdr:row>86</xdr:row>
      <xdr:rowOff>127363</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9545300" y="148709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76563</xdr:rowOff>
    </xdr:from>
    <xdr:to>
      <xdr:col>98</xdr:col>
      <xdr:colOff>38100</xdr:colOff>
      <xdr:row>87</xdr:row>
      <xdr:rowOff>6713</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8605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127363</xdr:rowOff>
    </xdr:from>
    <xdr:to>
      <xdr:col>102</xdr:col>
      <xdr:colOff>114300</xdr:colOff>
      <xdr:row>86</xdr:row>
      <xdr:rowOff>127363</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656300" y="1487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790" name="n_1aveValue【消防施設】&#10;一人当たり面積">
          <a:extLst>
            <a:ext uri="{FF2B5EF4-FFF2-40B4-BE49-F238E27FC236}">
              <a16:creationId xmlns:a16="http://schemas.microsoft.com/office/drawing/2014/main" id="{00000000-0008-0000-0F00-000016030000}"/>
            </a:ext>
          </a:extLst>
        </xdr:cNvPr>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791" name="n_2aveValue【消防施設】&#10;一人当たり面積">
          <a:extLst>
            <a:ext uri="{FF2B5EF4-FFF2-40B4-BE49-F238E27FC236}">
              <a16:creationId xmlns:a16="http://schemas.microsoft.com/office/drawing/2014/main" id="{00000000-0008-0000-0F00-000017030000}"/>
            </a:ext>
          </a:extLst>
        </xdr:cNvPr>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792" name="n_3aveValue【消防施設】&#10;一人当たり面積">
          <a:extLst>
            <a:ext uri="{FF2B5EF4-FFF2-40B4-BE49-F238E27FC236}">
              <a16:creationId xmlns:a16="http://schemas.microsoft.com/office/drawing/2014/main" id="{00000000-0008-0000-0F00-000018030000}"/>
            </a:ext>
          </a:extLst>
        </xdr:cNvPr>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00000000-0008-0000-0F00-000019030000}"/>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168201</xdr:rowOff>
    </xdr:from>
    <xdr:ext cx="469744" cy="259045"/>
    <xdr:sp macro="" textlink="">
      <xdr:nvSpPr>
        <xdr:cNvPr id="794" name="n_1mainValue【消防施設】&#10;一人当たり面積">
          <a:extLst>
            <a:ext uri="{FF2B5EF4-FFF2-40B4-BE49-F238E27FC236}">
              <a16:creationId xmlns:a16="http://schemas.microsoft.com/office/drawing/2014/main" id="{00000000-0008-0000-0F00-00001A030000}"/>
            </a:ext>
          </a:extLst>
        </xdr:cNvPr>
        <xdr:cNvSpPr txBox="1"/>
      </xdr:nvSpPr>
      <xdr:spPr>
        <a:xfrm>
          <a:off x="21075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168201</xdr:rowOff>
    </xdr:from>
    <xdr:ext cx="469744" cy="259045"/>
    <xdr:sp macro="" textlink="">
      <xdr:nvSpPr>
        <xdr:cNvPr id="795" name="n_2mainValue【消防施設】&#10;一人当たり面積">
          <a:extLst>
            <a:ext uri="{FF2B5EF4-FFF2-40B4-BE49-F238E27FC236}">
              <a16:creationId xmlns:a16="http://schemas.microsoft.com/office/drawing/2014/main" id="{00000000-0008-0000-0F00-00001B030000}"/>
            </a:ext>
          </a:extLst>
        </xdr:cNvPr>
        <xdr:cNvSpPr txBox="1"/>
      </xdr:nvSpPr>
      <xdr:spPr>
        <a:xfrm>
          <a:off x="20199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169290</xdr:rowOff>
    </xdr:from>
    <xdr:ext cx="469744" cy="259045"/>
    <xdr:sp macro="" textlink="">
      <xdr:nvSpPr>
        <xdr:cNvPr id="796" name="n_3mainValue【消防施設】&#10;一人当たり面積">
          <a:extLst>
            <a:ext uri="{FF2B5EF4-FFF2-40B4-BE49-F238E27FC236}">
              <a16:creationId xmlns:a16="http://schemas.microsoft.com/office/drawing/2014/main" id="{00000000-0008-0000-0F00-00001C030000}"/>
            </a:ext>
          </a:extLst>
        </xdr:cNvPr>
        <xdr:cNvSpPr txBox="1"/>
      </xdr:nvSpPr>
      <xdr:spPr>
        <a:xfrm>
          <a:off x="19310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169290</xdr:rowOff>
    </xdr:from>
    <xdr:ext cx="469744" cy="259045"/>
    <xdr:sp macro="" textlink="">
      <xdr:nvSpPr>
        <xdr:cNvPr id="797" name="n_4mainValue【消防施設】&#10;一人当たり面積">
          <a:extLst>
            <a:ext uri="{FF2B5EF4-FFF2-40B4-BE49-F238E27FC236}">
              <a16:creationId xmlns:a16="http://schemas.microsoft.com/office/drawing/2014/main" id="{00000000-0008-0000-0F00-00001D030000}"/>
            </a:ext>
          </a:extLst>
        </xdr:cNvPr>
        <xdr:cNvSpPr txBox="1"/>
      </xdr:nvSpPr>
      <xdr:spPr>
        <a:xfrm>
          <a:off x="18421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id="{00000000-0008-0000-0F00-00003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24" name="【庁舎】&#10;有形固定資産減価償却率最小値テキスト">
          <a:extLst>
            <a:ext uri="{FF2B5EF4-FFF2-40B4-BE49-F238E27FC236}">
              <a16:creationId xmlns:a16="http://schemas.microsoft.com/office/drawing/2014/main" id="{00000000-0008-0000-0F00-000038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6" name="【庁舎】&#10;有形固定資産減価償却率最大値テキスト">
          <a:extLst>
            <a:ext uri="{FF2B5EF4-FFF2-40B4-BE49-F238E27FC236}">
              <a16:creationId xmlns:a16="http://schemas.microsoft.com/office/drawing/2014/main" id="{00000000-0008-0000-0F00-00003A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28" name="【庁舎】&#10;有形固定資産減価償却率平均値テキスト">
          <a:extLst>
            <a:ext uri="{FF2B5EF4-FFF2-40B4-BE49-F238E27FC236}">
              <a16:creationId xmlns:a16="http://schemas.microsoft.com/office/drawing/2014/main" id="{00000000-0008-0000-0F00-00003C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17418</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4592300" y="181894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106</xdr:row>
      <xdr:rowOff>15784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3703300" y="1802946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121738</xdr:rowOff>
    </xdr:from>
    <xdr:to>
      <xdr:col>67</xdr:col>
      <xdr:colOff>101600</xdr:colOff>
      <xdr:row>105</xdr:row>
      <xdr:rowOff>51888</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2763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xdr:rowOff>
    </xdr:from>
    <xdr:to>
      <xdr:col>71</xdr:col>
      <xdr:colOff>177800</xdr:colOff>
      <xdr:row>105</xdr:row>
      <xdr:rowOff>27214</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814300" y="180033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46" name="n_1aveValue【庁舎】&#10;有形固定資産減価償却率">
          <a:extLst>
            <a:ext uri="{FF2B5EF4-FFF2-40B4-BE49-F238E27FC236}">
              <a16:creationId xmlns:a16="http://schemas.microsoft.com/office/drawing/2014/main" id="{00000000-0008-0000-0F00-00004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47" name="n_2aveValue【庁舎】&#10;有形固定資産減価償却率">
          <a:extLst>
            <a:ext uri="{FF2B5EF4-FFF2-40B4-BE49-F238E27FC236}">
              <a16:creationId xmlns:a16="http://schemas.microsoft.com/office/drawing/2014/main" id="{00000000-0008-0000-0F00-00004F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48" name="n_3aveValue【庁舎】&#10;有形固定資産減価償却率">
          <a:extLst>
            <a:ext uri="{FF2B5EF4-FFF2-40B4-BE49-F238E27FC236}">
              <a16:creationId xmlns:a16="http://schemas.microsoft.com/office/drawing/2014/main" id="{00000000-0008-0000-0F00-000050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49" name="n_4aveValue【庁舎】&#10;有形固定資産減価償却率">
          <a:extLst>
            <a:ext uri="{FF2B5EF4-FFF2-40B4-BE49-F238E27FC236}">
              <a16:creationId xmlns:a16="http://schemas.microsoft.com/office/drawing/2014/main" id="{00000000-0008-0000-0F00-000051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850" name="n_1mainValue【庁舎】&#10;有形固定資産減価償却率">
          <a:extLst>
            <a:ext uri="{FF2B5EF4-FFF2-40B4-BE49-F238E27FC236}">
              <a16:creationId xmlns:a16="http://schemas.microsoft.com/office/drawing/2014/main" id="{00000000-0008-0000-0F00-000052030000}"/>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51" name="n_2mainValue【庁舎】&#10;有形固定資産減価償却率">
          <a:extLst>
            <a:ext uri="{FF2B5EF4-FFF2-40B4-BE49-F238E27FC236}">
              <a16:creationId xmlns:a16="http://schemas.microsoft.com/office/drawing/2014/main" id="{00000000-0008-0000-0F00-000053030000}"/>
            </a:ext>
          </a:extLst>
        </xdr:cNvPr>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852" name="n_3mainValue【庁舎】&#10;有形固定資産減価償却率">
          <a:extLst>
            <a:ext uri="{FF2B5EF4-FFF2-40B4-BE49-F238E27FC236}">
              <a16:creationId xmlns:a16="http://schemas.microsoft.com/office/drawing/2014/main" id="{00000000-0008-0000-0F00-000054030000}"/>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853" name="n_4mainValue【庁舎】&#10;有形固定資産減価償却率">
          <a:extLst>
            <a:ext uri="{FF2B5EF4-FFF2-40B4-BE49-F238E27FC236}">
              <a16:creationId xmlns:a16="http://schemas.microsoft.com/office/drawing/2014/main" id="{00000000-0008-0000-0F00-000055030000}"/>
            </a:ext>
          </a:extLst>
        </xdr:cNvPr>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00000000-0008-0000-0F00-00006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78" name="【庁舎】&#10;一人当たり面積最小値テキスト">
          <a:extLst>
            <a:ext uri="{FF2B5EF4-FFF2-40B4-BE49-F238E27FC236}">
              <a16:creationId xmlns:a16="http://schemas.microsoft.com/office/drawing/2014/main" id="{00000000-0008-0000-0F00-00006E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80" name="【庁舎】&#10;一人当たり面積最大値テキスト">
          <a:extLst>
            <a:ext uri="{FF2B5EF4-FFF2-40B4-BE49-F238E27FC236}">
              <a16:creationId xmlns:a16="http://schemas.microsoft.com/office/drawing/2014/main" id="{00000000-0008-0000-0F00-000070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82" name="【庁舎】&#10;一人当たり面積平均値テキスト">
          <a:extLst>
            <a:ext uri="{FF2B5EF4-FFF2-40B4-BE49-F238E27FC236}">
              <a16:creationId xmlns:a16="http://schemas.microsoft.com/office/drawing/2014/main" id="{00000000-0008-0000-0F00-000072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87885</xdr:rowOff>
    </xdr:from>
    <xdr:to>
      <xdr:col>112</xdr:col>
      <xdr:colOff>38100</xdr:colOff>
      <xdr:row>108</xdr:row>
      <xdr:rowOff>18035</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21272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89408</xdr:rowOff>
    </xdr:from>
    <xdr:to>
      <xdr:col>107</xdr:col>
      <xdr:colOff>101600</xdr:colOff>
      <xdr:row>108</xdr:row>
      <xdr:rowOff>19558</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0383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138685</xdr:rowOff>
    </xdr:from>
    <xdr:to>
      <xdr:col>111</xdr:col>
      <xdr:colOff>177800</xdr:colOff>
      <xdr:row>107</xdr:row>
      <xdr:rowOff>140208</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flipV="1">
          <a:off x="20434300" y="184838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90932</xdr:rowOff>
    </xdr:from>
    <xdr:to>
      <xdr:col>102</xdr:col>
      <xdr:colOff>165100</xdr:colOff>
      <xdr:row>108</xdr:row>
      <xdr:rowOff>21082</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194945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140208</xdr:rowOff>
    </xdr:from>
    <xdr:to>
      <xdr:col>107</xdr:col>
      <xdr:colOff>50800</xdr:colOff>
      <xdr:row>107</xdr:row>
      <xdr:rowOff>141732</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flipV="1">
          <a:off x="19545300" y="184853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108458</xdr:rowOff>
    </xdr:from>
    <xdr:to>
      <xdr:col>98</xdr:col>
      <xdr:colOff>38100</xdr:colOff>
      <xdr:row>108</xdr:row>
      <xdr:rowOff>38608</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18605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141732</xdr:rowOff>
    </xdr:from>
    <xdr:to>
      <xdr:col>102</xdr:col>
      <xdr:colOff>114300</xdr:colOff>
      <xdr:row>107</xdr:row>
      <xdr:rowOff>159258</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18656300" y="184868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00" name="n_1aveValue【庁舎】&#10;一人当たり面積">
          <a:extLst>
            <a:ext uri="{FF2B5EF4-FFF2-40B4-BE49-F238E27FC236}">
              <a16:creationId xmlns:a16="http://schemas.microsoft.com/office/drawing/2014/main" id="{00000000-0008-0000-0F00-000084030000}"/>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01" name="n_2aveValue【庁舎】&#10;一人当たり面積">
          <a:extLst>
            <a:ext uri="{FF2B5EF4-FFF2-40B4-BE49-F238E27FC236}">
              <a16:creationId xmlns:a16="http://schemas.microsoft.com/office/drawing/2014/main" id="{00000000-0008-0000-0F00-000085030000}"/>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02" name="n_3aveValue【庁舎】&#10;一人当たり面積">
          <a:extLst>
            <a:ext uri="{FF2B5EF4-FFF2-40B4-BE49-F238E27FC236}">
              <a16:creationId xmlns:a16="http://schemas.microsoft.com/office/drawing/2014/main" id="{00000000-0008-0000-0F00-000086030000}"/>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03" name="n_4aveValue【庁舎】&#10;一人当たり面積">
          <a:extLst>
            <a:ext uri="{FF2B5EF4-FFF2-40B4-BE49-F238E27FC236}">
              <a16:creationId xmlns:a16="http://schemas.microsoft.com/office/drawing/2014/main" id="{00000000-0008-0000-0F00-000087030000}"/>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34562</xdr:rowOff>
    </xdr:from>
    <xdr:ext cx="469744" cy="259045"/>
    <xdr:sp macro="" textlink="">
      <xdr:nvSpPr>
        <xdr:cNvPr id="904" name="n_1mainValue【庁舎】&#10;一人当たり面積">
          <a:extLst>
            <a:ext uri="{FF2B5EF4-FFF2-40B4-BE49-F238E27FC236}">
              <a16:creationId xmlns:a16="http://schemas.microsoft.com/office/drawing/2014/main" id="{00000000-0008-0000-0F00-000088030000}"/>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36085</xdr:rowOff>
    </xdr:from>
    <xdr:ext cx="469744" cy="259045"/>
    <xdr:sp macro="" textlink="">
      <xdr:nvSpPr>
        <xdr:cNvPr id="905" name="n_2mainValue【庁舎】&#10;一人当たり面積">
          <a:extLst>
            <a:ext uri="{FF2B5EF4-FFF2-40B4-BE49-F238E27FC236}">
              <a16:creationId xmlns:a16="http://schemas.microsoft.com/office/drawing/2014/main" id="{00000000-0008-0000-0F00-000089030000}"/>
            </a:ext>
          </a:extLst>
        </xdr:cNvPr>
        <xdr:cNvSpPr txBox="1"/>
      </xdr:nvSpPr>
      <xdr:spPr>
        <a:xfrm>
          <a:off x="20199427" y="182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37609</xdr:rowOff>
    </xdr:from>
    <xdr:ext cx="469744" cy="259045"/>
    <xdr:sp macro="" textlink="">
      <xdr:nvSpPr>
        <xdr:cNvPr id="906" name="n_3mainValue【庁舎】&#10;一人当たり面積">
          <a:extLst>
            <a:ext uri="{FF2B5EF4-FFF2-40B4-BE49-F238E27FC236}">
              <a16:creationId xmlns:a16="http://schemas.microsoft.com/office/drawing/2014/main" id="{00000000-0008-0000-0F00-00008A030000}"/>
            </a:ext>
          </a:extLst>
        </xdr:cNvPr>
        <xdr:cNvSpPr txBox="1"/>
      </xdr:nvSpPr>
      <xdr:spPr>
        <a:xfrm>
          <a:off x="19310427" y="182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55135</xdr:rowOff>
    </xdr:from>
    <xdr:ext cx="469744" cy="259045"/>
    <xdr:sp macro="" textlink="">
      <xdr:nvSpPr>
        <xdr:cNvPr id="907" name="n_4mainValue【庁舎】&#10;一人当たり面積">
          <a:extLst>
            <a:ext uri="{FF2B5EF4-FFF2-40B4-BE49-F238E27FC236}">
              <a16:creationId xmlns:a16="http://schemas.microsoft.com/office/drawing/2014/main" id="{00000000-0008-0000-0F00-00008B030000}"/>
            </a:ext>
          </a:extLst>
        </xdr:cNvPr>
        <xdr:cNvSpPr txBox="1"/>
      </xdr:nvSpPr>
      <xdr:spPr>
        <a:xfrm>
          <a:off x="18421427" y="18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消防施設」であり、類似団体平均を大きく上回っている。本市は消防事業を桐生市へ委託しているため消防署を所有しておらず、所有する施設は防火水槽や消防団詰め所がほとんどであるが、それらの多くが耐用年数を経過していることが数値悪化の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平均よりも有形固定資産減価償却率の低い施設は、「図書館」と「体育館・プール」であり、どちらも比較的新しい施設であることが要因である。その一方で、「体育館・プール」の一人当たり面積は類似団体平均とほとんど変わらないものの、「図書館」については、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倍程度となっている。これは合併以前に建設された施設を合併後もそのまま引き継いで運営しているためである。今後は維持管理費や人口減少を考慮し、令和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年度策定の個別施設計画に沿って、市の適正規模での管理となるよう努めていく。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類似団体の平均が</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ポイント減少した中、本市数値は前年度と同数値となり、全国平均と比較すると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ポイント高い数値を維持している。</a:t>
          </a:r>
        </a:p>
        <a:p>
          <a:r>
            <a:rPr kumimoji="1" lang="ja-JP" altLang="en-US" sz="1300">
              <a:latin typeface="ＭＳ Ｐゴシック" panose="020B0600070205080204" pitchFamily="50" charset="-128"/>
              <a:ea typeface="ＭＳ Ｐゴシック" panose="020B0600070205080204" pitchFamily="50" charset="-128"/>
            </a:rPr>
            <a:t>今後は、産業団地の造成や都市基盤を整備に取り組み、自主財源の根幹である市税の増収を図ることで、財政力指数の向上に努める。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82144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82144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行財政改革の取組である財源の掘り起こしや、事務事業の総点検による経常経費の削減により、前年度より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ポイント改善したものの、類似団体の平均を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ポイント上回っており、依然として深刻な財政の硬直化が続いている。</a:t>
          </a:r>
        </a:p>
        <a:p>
          <a:r>
            <a:rPr kumimoji="1" lang="ja-JP" altLang="en-US" sz="1300">
              <a:latin typeface="ＭＳ Ｐゴシック" panose="020B0600070205080204" pitchFamily="50" charset="-128"/>
              <a:ea typeface="ＭＳ Ｐゴシック" panose="020B0600070205080204" pitchFamily="50" charset="-128"/>
            </a:rPr>
            <a:t>今後も、少子高齢化の進展による社会保障関係経費の増や大型公共事業の財源として発行した地方債の償還額の増等に伴い、経常経費の増加が見込まれているため、引き続き行財政改革を推進し、経常収支比率の引き下げ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46355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0521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46355</xdr:rowOff>
    </xdr:from>
    <xdr:to>
      <xdr:col>19</xdr:col>
      <xdr:colOff>133350</xdr:colOff>
      <xdr:row>66</xdr:row>
      <xdr:rowOff>136843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6205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136843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379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66</xdr:row>
      <xdr:rowOff>22225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7249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167005</xdr:rowOff>
    </xdr:from>
    <xdr:to>
      <xdr:col>19</xdr:col>
      <xdr:colOff>184150</xdr:colOff>
      <xdr:row>66</xdr:row>
      <xdr:rowOff>97155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81932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86043</xdr:rowOff>
    </xdr:from>
    <xdr:to>
      <xdr:col>15</xdr:col>
      <xdr:colOff>133350</xdr:colOff>
      <xdr:row>67</xdr:row>
      <xdr:rowOff>16193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970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3,166</a:t>
          </a:r>
          <a:r>
            <a:rPr kumimoji="1" lang="ja-JP" altLang="en-US" sz="1300">
              <a:latin typeface="ＭＳ Ｐゴシック" panose="020B0600070205080204" pitchFamily="50" charset="-128"/>
              <a:ea typeface="ＭＳ Ｐゴシック" panose="020B0600070205080204" pitchFamily="50" charset="-128"/>
            </a:rPr>
            <a:t>円増加したが、類似団体平均と比較すると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40,013</a:t>
          </a:r>
          <a:r>
            <a:rPr kumimoji="1" lang="ja-JP" altLang="en-US" sz="1300">
              <a:latin typeface="ＭＳ Ｐゴシック" panose="020B0600070205080204" pitchFamily="50" charset="-128"/>
              <a:ea typeface="ＭＳ Ｐゴシック" panose="020B0600070205080204" pitchFamily="50" charset="-128"/>
            </a:rPr>
            <a:t>円低い数値となった。</a:t>
          </a:r>
        </a:p>
        <a:p>
          <a:r>
            <a:rPr kumimoji="1" lang="ja-JP" altLang="en-US" sz="1300">
              <a:latin typeface="ＭＳ Ｐゴシック" panose="020B0600070205080204" pitchFamily="50" charset="-128"/>
              <a:ea typeface="ＭＳ Ｐゴシック" panose="020B0600070205080204" pitchFamily="50" charset="-128"/>
            </a:rPr>
            <a:t>増加の要因は主に物件費であり、新型コロナウイルス感染症に対する事業経費の増が影響していると考える。</a:t>
          </a:r>
        </a:p>
        <a:p>
          <a:r>
            <a:rPr kumimoji="1" lang="ja-JP" altLang="en-US" sz="1300">
              <a:latin typeface="ＭＳ Ｐゴシック" panose="020B0600070205080204" pitchFamily="50" charset="-128"/>
              <a:ea typeface="ＭＳ Ｐゴシック" panose="020B0600070205080204" pitchFamily="50" charset="-128"/>
            </a:rPr>
            <a:t>今後、新型コロナウイルス感染症等、臨時的に事業実施が必要な場合についても、柔軟な対応ができるよう、財源の掘り起こし等を行い一般財源の確保を図る。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57497</xdr:rowOff>
    </xdr:from>
    <xdr:to>
      <xdr:col>23</xdr:col>
      <xdr:colOff>133350</xdr:colOff>
      <xdr:row>81</xdr:row>
      <xdr:rowOff>82964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44947"/>
          <a:ext cx="8382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27963</xdr:rowOff>
    </xdr:from>
    <xdr:to>
      <xdr:col>19</xdr:col>
      <xdr:colOff>133350</xdr:colOff>
      <xdr:row>81</xdr:row>
      <xdr:rowOff>57497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15413"/>
          <a:ext cx="8890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24102</xdr:rowOff>
    </xdr:from>
    <xdr:to>
      <xdr:col>15</xdr:col>
      <xdr:colOff>82550</xdr:colOff>
      <xdr:row>81</xdr:row>
      <xdr:rowOff>27963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155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14973</xdr:rowOff>
    </xdr:from>
    <xdr:to>
      <xdr:col>11</xdr:col>
      <xdr:colOff>31750</xdr:colOff>
      <xdr:row>81</xdr:row>
      <xdr:rowOff>24102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2423"/>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32164</xdr:rowOff>
    </xdr:from>
    <xdr:to>
      <xdr:col>23</xdr:col>
      <xdr:colOff>184150</xdr:colOff>
      <xdr:row>81</xdr:row>
      <xdr:rowOff>133764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6697</xdr:rowOff>
    </xdr:from>
    <xdr:to>
      <xdr:col>19</xdr:col>
      <xdr:colOff>184150</xdr:colOff>
      <xdr:row>81</xdr:row>
      <xdr:rowOff>108297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118474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6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148613</xdr:rowOff>
    </xdr:from>
    <xdr:to>
      <xdr:col>15</xdr:col>
      <xdr:colOff>133350</xdr:colOff>
      <xdr:row>81</xdr:row>
      <xdr:rowOff>78763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88940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3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144752</xdr:rowOff>
    </xdr:from>
    <xdr:to>
      <xdr:col>11</xdr:col>
      <xdr:colOff>82550</xdr:colOff>
      <xdr:row>81</xdr:row>
      <xdr:rowOff>74902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85079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135623</xdr:rowOff>
    </xdr:from>
    <xdr:to>
      <xdr:col>7</xdr:col>
      <xdr:colOff>31750</xdr:colOff>
      <xdr:row>81</xdr:row>
      <xdr:rowOff>65773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75950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ポイント上昇した主な理由は、高齢又は高給者の退職者数が減少し、経験年数各階層の職員構成が変動したことによるもの。</a:t>
          </a:r>
        </a:p>
        <a:p>
          <a:r>
            <a:rPr kumimoji="1" lang="ja-JP" altLang="en-US" sz="1300">
              <a:latin typeface="ＭＳ Ｐゴシック" panose="020B0600070205080204" pitchFamily="50" charset="-128"/>
              <a:ea typeface="ＭＳ Ｐゴシック" panose="020B0600070205080204" pitchFamily="50" charset="-128"/>
            </a:rPr>
            <a:t>今後も引き続き、職務・職責に応じた給料体系を維持し、人事評価により、給与水準の適正化を図る。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82</xdr:row>
      <xdr:rowOff>130528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492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15522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430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173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39511</xdr:rowOff>
    </xdr:from>
    <xdr:to>
      <xdr:col>77</xdr:col>
      <xdr:colOff>95250</xdr:colOff>
      <xdr:row>82</xdr:row>
      <xdr:rowOff>141111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151288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ポイント上昇しているが、常備消防事業やごみ処理、し尿処理事業等を隣接する自治体に委託していることから、類似団体平均職員数を下回って推移している。　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防災・減災対策や新型コロナウイルス感染症対策への対応、その他福祉関係の体制充実等により、全国的に職員数が増加したことに伴い、類似団体平均職員との差が大きくなったものと推測される。</a:t>
          </a:r>
        </a:p>
        <a:p>
          <a:r>
            <a:rPr kumimoji="1" lang="ja-JP" altLang="en-US" sz="1300">
              <a:latin typeface="ＭＳ Ｐゴシック" panose="020B0600070205080204" pitchFamily="50" charset="-128"/>
              <a:ea typeface="ＭＳ Ｐゴシック" panose="020B0600070205080204" pitchFamily="50" charset="-128"/>
            </a:rPr>
            <a:t>今後も事務事業の見直しや外部委託の推進を実施しながら、適正な定員管理に努める。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60</xdr:row>
      <xdr:rowOff>165009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443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130538</xdr:rowOff>
    </xdr:from>
    <xdr:to>
      <xdr:col>77</xdr:col>
      <xdr:colOff>44450</xdr:colOff>
      <xdr:row>60</xdr:row>
      <xdr:rowOff>137432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75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99513</xdr:rowOff>
    </xdr:from>
    <xdr:to>
      <xdr:col>72</xdr:col>
      <xdr:colOff>203200</xdr:colOff>
      <xdr:row>60</xdr:row>
      <xdr:rowOff>130538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8651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101237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86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65331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114209</xdr:rowOff>
    </xdr:from>
    <xdr:to>
      <xdr:col>81</xdr:col>
      <xdr:colOff>95250</xdr:colOff>
      <xdr:row>61</xdr:row>
      <xdr:rowOff>44359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130736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79738</xdr:rowOff>
    </xdr:from>
    <xdr:to>
      <xdr:col>73</xdr:col>
      <xdr:colOff>44450</xdr:colOff>
      <xdr:row>61</xdr:row>
      <xdr:rowOff>9888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20065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48713</xdr:rowOff>
    </xdr:from>
    <xdr:to>
      <xdr:col>68</xdr:col>
      <xdr:colOff>203200</xdr:colOff>
      <xdr:row>60</xdr:row>
      <xdr:rowOff>150313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160490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50437</xdr:rowOff>
    </xdr:from>
    <xdr:to>
      <xdr:col>64</xdr:col>
      <xdr:colOff>152400</xdr:colOff>
      <xdr:row>60</xdr:row>
      <xdr:rowOff>152037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162214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合併以来、地方債発行額の抑制や交付税措置のある有利な地方債の発行に努めてきた結果、前年度と同数値となり、類似団体平均を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また、全国平均及び群馬県平均と比較しても低い数値ではあるが、合併算定替の段階的縮減の影響により標準財政規模が縮小傾向にあること、また大規模公共事業における公債費の増加が見込まれていることから、今後、当該比率は増加していくことが想定される。</a:t>
          </a:r>
        </a:p>
        <a:p>
          <a:r>
            <a:rPr kumimoji="1" lang="ja-JP" altLang="en-US" sz="1300">
              <a:latin typeface="ＭＳ Ｐゴシック" panose="020B0600070205080204" pitchFamily="50" charset="-128"/>
              <a:ea typeface="ＭＳ Ｐゴシック" panose="020B0600070205080204" pitchFamily="50" charset="-128"/>
            </a:rPr>
            <a:t>現在計画中の大規模事業については、緊急性や市民ニーズ等を十分に考慮した上で取捨選択し、起債に注視した財政運営に努める。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103124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112776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1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122428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2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前年度と同様に、将来負担比率については該当していない。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を実施するにあたり、国庫支出金や県支出金、地方債など活用できる財源の有無について再度確認することで、充当可能財源の確保に努めた。しかし、近年実施した、または現在実施している大型事業の財源として発行している地方債により、地方債残高が増加傾向にあることから、今後の活用については計画的に行う必要がある。また、後世への負担を少しでも軽減するため、実施事業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ポイント増加した主な理由は、委員等の報酬（会計年度任用職員の報酬を含む）が物件費から人件費に移行したことによるもの。</a:t>
          </a:r>
        </a:p>
        <a:p>
          <a:r>
            <a:rPr kumimoji="1" lang="ja-JP" altLang="en-US" sz="1300">
              <a:latin typeface="ＭＳ Ｐゴシック" panose="020B0600070205080204" pitchFamily="50" charset="-128"/>
              <a:ea typeface="ＭＳ Ｐゴシック" panose="020B0600070205080204" pitchFamily="50" charset="-128"/>
            </a:rPr>
            <a:t>今後も引き続き適正な定員管理を維持することで、人件費の抑制に努める。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xdr:rowOff>
    </xdr:from>
    <xdr:to>
      <xdr:col>24</xdr:col>
      <xdr:colOff>25400</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468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xdr:rowOff>
    </xdr:from>
    <xdr:to>
      <xdr:col>19</xdr:col>
      <xdr:colOff>187325</xdr:colOff>
      <xdr:row>37</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346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xdr:rowOff>
    </xdr:from>
    <xdr:to>
      <xdr:col>15</xdr:col>
      <xdr:colOff>98425</xdr:colOff>
      <xdr:row>37</xdr:row>
      <xdr:rowOff>22225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346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37</xdr:row>
      <xdr:rowOff>3175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31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123825</xdr:rowOff>
    </xdr:from>
    <xdr:to>
      <xdr:col>20</xdr:col>
      <xdr:colOff>38100</xdr:colOff>
      <xdr:row>37</xdr:row>
      <xdr:rowOff>53975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38752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8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142875</xdr:rowOff>
    </xdr:from>
    <xdr:to>
      <xdr:col>15</xdr:col>
      <xdr:colOff>149225</xdr:colOff>
      <xdr:row>37</xdr:row>
      <xdr:rowOff>73025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57802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123825</xdr:rowOff>
    </xdr:from>
    <xdr:to>
      <xdr:col>11</xdr:col>
      <xdr:colOff>60325</xdr:colOff>
      <xdr:row>37</xdr:row>
      <xdr:rowOff>53975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38752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類似団体平均と比較して高止まりしている要因は、学校給食費の無償化によるものである。</a:t>
          </a:r>
        </a:p>
        <a:p>
          <a:r>
            <a:rPr kumimoji="1" lang="ja-JP" altLang="en-US" sz="1300">
              <a:latin typeface="ＭＳ Ｐゴシック" panose="020B0600070205080204" pitchFamily="50" charset="-128"/>
              <a:ea typeface="ＭＳ Ｐゴシック" panose="020B0600070205080204" pitchFamily="50" charset="-128"/>
            </a:rPr>
            <a:t>また、前年度より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ポイント減少した要因は、会計年度任用職員に係る経費を人件費に移行したことによるものである。</a:t>
          </a:r>
        </a:p>
        <a:p>
          <a:r>
            <a:rPr kumimoji="1" lang="ja-JP" altLang="en-US" sz="1300">
              <a:latin typeface="ＭＳ Ｐゴシック" panose="020B0600070205080204" pitchFamily="50" charset="-128"/>
              <a:ea typeface="ＭＳ Ｐゴシック" panose="020B0600070205080204" pitchFamily="50" charset="-128"/>
            </a:rPr>
            <a:t>昨年度は、前年度より増加しているが、基幹系の業務システム更新に伴う使用料の増が要因であり、経常的な必要経費であるため、物件費比率は今後横ばいで推移することが想定される。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20</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740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27940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395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138430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373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115570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20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148590</xdr:rowOff>
    </xdr:from>
    <xdr:to>
      <xdr:col>78</xdr:col>
      <xdr:colOff>120650</xdr:colOff>
      <xdr:row>20</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63517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依然として類似団体平均を大きく上回っている要因としては、子育て支援や少子高齢化対策等の市民サービスに注力していることが挙げられる。</a:t>
          </a:r>
        </a:p>
        <a:p>
          <a:r>
            <a:rPr kumimoji="1" lang="ja-JP" altLang="en-US" sz="1300">
              <a:latin typeface="ＭＳ Ｐゴシック" panose="020B0600070205080204" pitchFamily="50" charset="-128"/>
              <a:ea typeface="ＭＳ Ｐゴシック" panose="020B0600070205080204" pitchFamily="50" charset="-128"/>
            </a:rPr>
            <a:t>国や県の施策に上乗せ補助をするなど市単独で実施している事業が多いことから、各施策の精査や事業の見直しを行い、財政の圧迫に歯止めがかかるよう努める。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60</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1690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414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81842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16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49184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ポイント減少したが、公共下水道事業及び簡易水道事業の事業会計移行に伴う繰出金の補助費等への性質移行が要因である。</a:t>
          </a:r>
        </a:p>
        <a:p>
          <a:r>
            <a:rPr kumimoji="1" lang="ja-JP" altLang="en-US" sz="1300">
              <a:latin typeface="ＭＳ Ｐゴシック" panose="020B0600070205080204" pitchFamily="50" charset="-128"/>
              <a:ea typeface="ＭＳ Ｐゴシック" panose="020B0600070205080204" pitchFamily="50" charset="-128"/>
            </a:rPr>
            <a:t>社会保障関連の繰出金は増加傾向にあり、今後も増加することが見込まれていることから、動向に注視するとともに、各種保険税等の自主財源確保に努める。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05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107950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類似団体平均を上回っている要因は、消防や病院、廃棄物及びし尿処理、火葬等の業務を桐生市との連携事業とし、事業に対する負担金を支払っていることが上げられる。</a:t>
          </a:r>
        </a:p>
        <a:p>
          <a:r>
            <a:rPr kumimoji="1" lang="ja-JP" altLang="en-US" sz="1200">
              <a:latin typeface="ＭＳ Ｐゴシック" panose="020B0600070205080204" pitchFamily="50" charset="-128"/>
              <a:ea typeface="ＭＳ Ｐゴシック" panose="020B0600070205080204" pitchFamily="50" charset="-128"/>
            </a:rPr>
            <a:t>本市の数値は前年度より</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ポイント増加しているが、これは、公共下水道事業及び簡易水道事業の事業会計移行に伴う繰出金の補助費等への性質移行が要因である。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今後は、市単独の補助事業の見直しにも注力し、経費削減に努める。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500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26416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165862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ポイント増加したものの、類似団体平均を大きく下回っている。増加した主な理由として、平成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年度に起債した合併特例事業債の償還開始が挙げられる。類似団体より下回っているが、地方債を活用した大型公共事業が集中して実施されていることから公債費の増が見込まれている。</a:t>
          </a:r>
        </a:p>
        <a:p>
          <a:r>
            <a:rPr kumimoji="1" lang="ja-JP" altLang="en-US" sz="1300">
              <a:latin typeface="ＭＳ Ｐゴシック" panose="020B0600070205080204" pitchFamily="50" charset="-128"/>
              <a:ea typeface="ＭＳ Ｐゴシック" panose="020B0600070205080204" pitchFamily="50" charset="-128"/>
            </a:rPr>
            <a:t>今後の新規事業等については、起債依存型の実施方法を見直し、計画的な財政運営に努める。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59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20320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97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ポイント減少したが、依然として類似団体平均を大きく上回っている。</a:t>
          </a:r>
        </a:p>
        <a:p>
          <a:r>
            <a:rPr kumimoji="1" lang="ja-JP" altLang="en-US" sz="1200">
              <a:latin typeface="ＭＳ Ｐゴシック" panose="020B0600070205080204" pitchFamily="50" charset="-128"/>
              <a:ea typeface="ＭＳ Ｐゴシック" panose="020B0600070205080204" pitchFamily="50" charset="-128"/>
            </a:rPr>
            <a:t>類似団体平均と比較した場合、本市は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人あたりの市税単価が低い傾向にある。また、合併算定替縮減による普通交付税や臨時財政対策債の減少に伴い、経常的な一般財源収入額も減少傾向にある。</a:t>
          </a:r>
        </a:p>
        <a:p>
          <a:r>
            <a:rPr kumimoji="1" lang="ja-JP" altLang="en-US" sz="1200">
              <a:latin typeface="ＭＳ Ｐゴシック" panose="020B0600070205080204" pitchFamily="50" charset="-128"/>
              <a:ea typeface="ＭＳ Ｐゴシック" panose="020B0600070205080204" pitchFamily="50" charset="-128"/>
            </a:rPr>
            <a:t>今後も数値の悪化が見込まれることから、経常経費の削減に努めるとともに、自主財源の確保に一層注力する必要がある。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49276</xdr:rowOff>
    </xdr:from>
    <xdr:to>
      <xdr:col>82</xdr:col>
      <xdr:colOff>107950</xdr:colOff>
      <xdr:row>81</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7652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8887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131572</xdr:rowOff>
    </xdr:from>
    <xdr:to>
      <xdr:col>73</xdr:col>
      <xdr:colOff>180975</xdr:colOff>
      <xdr:row>81</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8475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80</xdr:row>
      <xdr:rowOff>131572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1440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78503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5335</xdr:rowOff>
    </xdr:from>
    <xdr:to>
      <xdr:col>74</xdr:col>
      <xdr:colOff>31750</xdr:colOff>
      <xdr:row>81</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80772</xdr:rowOff>
    </xdr:from>
    <xdr:to>
      <xdr:col>69</xdr:col>
      <xdr:colOff>142875</xdr:colOff>
      <xdr:row>81</xdr:row>
      <xdr:rowOff>10922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167149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89798</xdr:rowOff>
    </xdr:from>
    <xdr:to>
      <xdr:col>29</xdr:col>
      <xdr:colOff>127000</xdr:colOff>
      <xdr:row>18</xdr:row>
      <xdr:rowOff>118634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23523"/>
          <a:ext cx="647700" cy="2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89798</xdr:rowOff>
    </xdr:from>
    <xdr:to>
      <xdr:col>26</xdr:col>
      <xdr:colOff>50800</xdr:colOff>
      <xdr:row>18</xdr:row>
      <xdr:rowOff>116218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3523"/>
          <a:ext cx="6985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116218</xdr:rowOff>
    </xdr:from>
    <xdr:to>
      <xdr:col>22</xdr:col>
      <xdr:colOff>114300</xdr:colOff>
      <xdr:row>18</xdr:row>
      <xdr:rowOff>135208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9943"/>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135208</xdr:rowOff>
    </xdr:from>
    <xdr:to>
      <xdr:col>18</xdr:col>
      <xdr:colOff>177800</xdr:colOff>
      <xdr:row>18</xdr:row>
      <xdr:rowOff>154329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8933"/>
          <a:ext cx="698500" cy="1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67834</xdr:rowOff>
    </xdr:from>
    <xdr:to>
      <xdr:col>29</xdr:col>
      <xdr:colOff>177800</xdr:colOff>
      <xdr:row>18</xdr:row>
      <xdr:rowOff>169435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15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39911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38998</xdr:rowOff>
    </xdr:from>
    <xdr:to>
      <xdr:col>26</xdr:col>
      <xdr:colOff>101600</xdr:colOff>
      <xdr:row>18</xdr:row>
      <xdr:rowOff>140598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125375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65418</xdr:rowOff>
    </xdr:from>
    <xdr:to>
      <xdr:col>22</xdr:col>
      <xdr:colOff>165100</xdr:colOff>
      <xdr:row>18</xdr:row>
      <xdr:rowOff>167018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84408</xdr:rowOff>
    </xdr:from>
    <xdr:to>
      <xdr:col>19</xdr:col>
      <xdr:colOff>38100</xdr:colOff>
      <xdr:row>19</xdr:row>
      <xdr:rowOff>14558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170785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103529</xdr:rowOff>
    </xdr:from>
    <xdr:to>
      <xdr:col>15</xdr:col>
      <xdr:colOff>101600</xdr:colOff>
      <xdr:row>19</xdr:row>
      <xdr:rowOff>33679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18456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173246</xdr:rowOff>
    </xdr:from>
    <xdr:to>
      <xdr:col>29</xdr:col>
      <xdr:colOff>127000</xdr:colOff>
      <xdr:row>37</xdr:row>
      <xdr:rowOff>185087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97946"/>
          <a:ext cx="647700" cy="1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173246</xdr:rowOff>
    </xdr:from>
    <xdr:to>
      <xdr:col>26</xdr:col>
      <xdr:colOff>50800</xdr:colOff>
      <xdr:row>37</xdr:row>
      <xdr:rowOff>184310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7946"/>
          <a:ext cx="6985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184310</xdr:rowOff>
    </xdr:from>
    <xdr:to>
      <xdr:col>22</xdr:col>
      <xdr:colOff>114300</xdr:colOff>
      <xdr:row>37</xdr:row>
      <xdr:rowOff>193180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9010"/>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158776</xdr:rowOff>
    </xdr:from>
    <xdr:to>
      <xdr:col>18</xdr:col>
      <xdr:colOff>177800</xdr:colOff>
      <xdr:row>37</xdr:row>
      <xdr:rowOff>193180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3476"/>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134287</xdr:rowOff>
    </xdr:from>
    <xdr:to>
      <xdr:col>29</xdr:col>
      <xdr:colOff>177800</xdr:colOff>
      <xdr:row>37</xdr:row>
      <xdr:rowOff>235887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106364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122446</xdr:rowOff>
    </xdr:from>
    <xdr:to>
      <xdr:col>26</xdr:col>
      <xdr:colOff>101600</xdr:colOff>
      <xdr:row>37</xdr:row>
      <xdr:rowOff>224046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208823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133510</xdr:rowOff>
    </xdr:from>
    <xdr:to>
      <xdr:col>22</xdr:col>
      <xdr:colOff>165100</xdr:colOff>
      <xdr:row>37</xdr:row>
      <xdr:rowOff>235110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219887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142380</xdr:rowOff>
    </xdr:from>
    <xdr:to>
      <xdr:col>19</xdr:col>
      <xdr:colOff>38100</xdr:colOff>
      <xdr:row>37</xdr:row>
      <xdr:rowOff>243980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228757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107976</xdr:rowOff>
    </xdr:from>
    <xdr:to>
      <xdr:col>15</xdr:col>
      <xdr:colOff>101600</xdr:colOff>
      <xdr:row>37</xdr:row>
      <xdr:rowOff>209576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194353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74223</xdr:rowOff>
    </xdr:from>
    <xdr:to>
      <xdr:col>24</xdr:col>
      <xdr:colOff>63500</xdr:colOff>
      <xdr:row>37</xdr:row>
      <xdr:rowOff>127421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7873"/>
          <a:ext cx="8382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127421</xdr:rowOff>
    </xdr:from>
    <xdr:to>
      <xdr:col>19</xdr:col>
      <xdr:colOff>177800</xdr:colOff>
      <xdr:row>37</xdr:row>
      <xdr:rowOff>132074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7107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128666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132074</xdr:rowOff>
    </xdr:from>
    <xdr:to>
      <xdr:col>15</xdr:col>
      <xdr:colOff>50800</xdr:colOff>
      <xdr:row>37</xdr:row>
      <xdr:rowOff>134442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572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139313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134442</xdr:rowOff>
    </xdr:from>
    <xdr:to>
      <xdr:col>10</xdr:col>
      <xdr:colOff>114300</xdr:colOff>
      <xdr:row>37</xdr:row>
      <xdr:rowOff>156323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8092"/>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152392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149044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23423</xdr:rowOff>
    </xdr:from>
    <xdr:to>
      <xdr:col>24</xdr:col>
      <xdr:colOff>114300</xdr:colOff>
      <xdr:row>37</xdr:row>
      <xdr:rowOff>125023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76621</xdr:rowOff>
    </xdr:from>
    <xdr:to>
      <xdr:col>20</xdr:col>
      <xdr:colOff>38100</xdr:colOff>
      <xdr:row>38</xdr:row>
      <xdr:rowOff>6771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169348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81274</xdr:rowOff>
    </xdr:from>
    <xdr:to>
      <xdr:col>15</xdr:col>
      <xdr:colOff>101600</xdr:colOff>
      <xdr:row>38</xdr:row>
      <xdr:rowOff>11424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83642</xdr:rowOff>
    </xdr:from>
    <xdr:to>
      <xdr:col>10</xdr:col>
      <xdr:colOff>165100</xdr:colOff>
      <xdr:row>38</xdr:row>
      <xdr:rowOff>13792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105523</xdr:rowOff>
    </xdr:from>
    <xdr:to>
      <xdr:col>6</xdr:col>
      <xdr:colOff>38100</xdr:colOff>
      <xdr:row>38</xdr:row>
      <xdr:rowOff>35672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108338</xdr:rowOff>
    </xdr:from>
    <xdr:to>
      <xdr:col>24</xdr:col>
      <xdr:colOff>63500</xdr:colOff>
      <xdr:row>57</xdr:row>
      <xdr:rowOff>121075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8098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108338</xdr:rowOff>
    </xdr:from>
    <xdr:to>
      <xdr:col>19</xdr:col>
      <xdr:colOff>177800</xdr:colOff>
      <xdr:row>57</xdr:row>
      <xdr:rowOff>145066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098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143597</xdr:rowOff>
    </xdr:from>
    <xdr:to>
      <xdr:col>15</xdr:col>
      <xdr:colOff>50800</xdr:colOff>
      <xdr:row>57</xdr:row>
      <xdr:rowOff>145066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1624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136271</xdr:rowOff>
    </xdr:from>
    <xdr:to>
      <xdr:col>10</xdr:col>
      <xdr:colOff>114300</xdr:colOff>
      <xdr:row>57</xdr:row>
      <xdr:rowOff>143597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8921"/>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70275</xdr:rowOff>
    </xdr:from>
    <xdr:to>
      <xdr:col>24</xdr:col>
      <xdr:colOff>114300</xdr:colOff>
      <xdr:row>58</xdr:row>
      <xdr:rowOff>425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57538</xdr:rowOff>
    </xdr:from>
    <xdr:to>
      <xdr:col>20</xdr:col>
      <xdr:colOff>38100</xdr:colOff>
      <xdr:row>57</xdr:row>
      <xdr:rowOff>159138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150265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94266</xdr:rowOff>
    </xdr:from>
    <xdr:to>
      <xdr:col>15</xdr:col>
      <xdr:colOff>101600</xdr:colOff>
      <xdr:row>58</xdr:row>
      <xdr:rowOff>24416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92797</xdr:rowOff>
    </xdr:from>
    <xdr:to>
      <xdr:col>10</xdr:col>
      <xdr:colOff>165100</xdr:colOff>
      <xdr:row>58</xdr:row>
      <xdr:rowOff>22947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85471</xdr:rowOff>
    </xdr:from>
    <xdr:to>
      <xdr:col>6</xdr:col>
      <xdr:colOff>38100</xdr:colOff>
      <xdr:row>58</xdr:row>
      <xdr:rowOff>15621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100084</xdr:rowOff>
    </xdr:from>
    <xdr:to>
      <xdr:col>24</xdr:col>
      <xdr:colOff>63500</xdr:colOff>
      <xdr:row>78</xdr:row>
      <xdr:rowOff>103718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3184"/>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79372</xdr:rowOff>
    </xdr:from>
    <xdr:to>
      <xdr:col>19</xdr:col>
      <xdr:colOff>177800</xdr:colOff>
      <xdr:row>78</xdr:row>
      <xdr:rowOff>103718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5247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79372</xdr:rowOff>
    </xdr:from>
    <xdr:to>
      <xdr:col>15</xdr:col>
      <xdr:colOff>50800</xdr:colOff>
      <xdr:row>78</xdr:row>
      <xdr:rowOff>84675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2472"/>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84675</xdr:rowOff>
    </xdr:from>
    <xdr:to>
      <xdr:col>10</xdr:col>
      <xdr:colOff>114300</xdr:colOff>
      <xdr:row>78</xdr:row>
      <xdr:rowOff>96746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7775"/>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49284</xdr:rowOff>
    </xdr:from>
    <xdr:to>
      <xdr:col>24</xdr:col>
      <xdr:colOff>114300</xdr:colOff>
      <xdr:row>78</xdr:row>
      <xdr:rowOff>150884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52918</xdr:rowOff>
    </xdr:from>
    <xdr:to>
      <xdr:col>20</xdr:col>
      <xdr:colOff>38100</xdr:colOff>
      <xdr:row>78</xdr:row>
      <xdr:rowOff>154518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28572</xdr:rowOff>
    </xdr:from>
    <xdr:to>
      <xdr:col>15</xdr:col>
      <xdr:colOff>101600</xdr:colOff>
      <xdr:row>78</xdr:row>
      <xdr:rowOff>130172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121299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33875</xdr:rowOff>
    </xdr:from>
    <xdr:to>
      <xdr:col>10</xdr:col>
      <xdr:colOff>165100</xdr:colOff>
      <xdr:row>78</xdr:row>
      <xdr:rowOff>135475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126602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45946</xdr:rowOff>
    </xdr:from>
    <xdr:to>
      <xdr:col>6</xdr:col>
      <xdr:colOff>38100</xdr:colOff>
      <xdr:row>78</xdr:row>
      <xdr:rowOff>147546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138673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77712</xdr:rowOff>
    </xdr:from>
    <xdr:to>
      <xdr:col>24</xdr:col>
      <xdr:colOff>63500</xdr:colOff>
      <xdr:row>93</xdr:row>
      <xdr:rowOff>82378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22562"/>
          <a:ext cx="8382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82378</xdr:rowOff>
    </xdr:from>
    <xdr:to>
      <xdr:col>19</xdr:col>
      <xdr:colOff>177800</xdr:colOff>
      <xdr:row>93</xdr:row>
      <xdr:rowOff>86931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2722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105027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72682</xdr:rowOff>
    </xdr:from>
    <xdr:to>
      <xdr:col>15</xdr:col>
      <xdr:colOff>50800</xdr:colOff>
      <xdr:row>93</xdr:row>
      <xdr:rowOff>86931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01753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72682</xdr:rowOff>
    </xdr:from>
    <xdr:to>
      <xdr:col>10</xdr:col>
      <xdr:colOff>114300</xdr:colOff>
      <xdr:row>93</xdr:row>
      <xdr:rowOff>98534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17532"/>
          <a:ext cx="8890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26912</xdr:rowOff>
    </xdr:from>
    <xdr:to>
      <xdr:col>24</xdr:col>
      <xdr:colOff>114300</xdr:colOff>
      <xdr:row>93</xdr:row>
      <xdr:rowOff>128512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49789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31578</xdr:rowOff>
    </xdr:from>
    <xdr:to>
      <xdr:col>20</xdr:col>
      <xdr:colOff>38100</xdr:colOff>
      <xdr:row>93</xdr:row>
      <xdr:rowOff>133178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149705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36131</xdr:rowOff>
    </xdr:from>
    <xdr:to>
      <xdr:col>15</xdr:col>
      <xdr:colOff>101600</xdr:colOff>
      <xdr:row>93</xdr:row>
      <xdr:rowOff>137731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154258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7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21882</xdr:rowOff>
    </xdr:from>
    <xdr:to>
      <xdr:col>10</xdr:col>
      <xdr:colOff>165100</xdr:colOff>
      <xdr:row>93</xdr:row>
      <xdr:rowOff>123482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140009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47734</xdr:rowOff>
    </xdr:from>
    <xdr:to>
      <xdr:col>6</xdr:col>
      <xdr:colOff>38100</xdr:colOff>
      <xdr:row>93</xdr:row>
      <xdr:rowOff>149334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165861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7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97637</xdr:rowOff>
    </xdr:from>
    <xdr:to>
      <xdr:col>55</xdr:col>
      <xdr:colOff>0</xdr:colOff>
      <xdr:row>38</xdr:row>
      <xdr:rowOff>47296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98387"/>
          <a:ext cx="838200" cy="4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40960</xdr:rowOff>
    </xdr:from>
    <xdr:to>
      <xdr:col>50</xdr:col>
      <xdr:colOff>114300</xdr:colOff>
      <xdr:row>38</xdr:row>
      <xdr:rowOff>47296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5606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40960</xdr:rowOff>
    </xdr:from>
    <xdr:to>
      <xdr:col>45</xdr:col>
      <xdr:colOff>177800</xdr:colOff>
      <xdr:row>38</xdr:row>
      <xdr:rowOff>46515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56060"/>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46515</xdr:rowOff>
    </xdr:from>
    <xdr:to>
      <xdr:col>41</xdr:col>
      <xdr:colOff>50800</xdr:colOff>
      <xdr:row>38</xdr:row>
      <xdr:rowOff>62056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61615"/>
          <a:ext cx="889000" cy="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116901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46837</xdr:rowOff>
    </xdr:from>
    <xdr:to>
      <xdr:col>55</xdr:col>
      <xdr:colOff>50800</xdr:colOff>
      <xdr:row>35</xdr:row>
      <xdr:rowOff>148437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133214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167946</xdr:rowOff>
    </xdr:from>
    <xdr:to>
      <xdr:col>50</xdr:col>
      <xdr:colOff>165100</xdr:colOff>
      <xdr:row>38</xdr:row>
      <xdr:rowOff>98096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89223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161610</xdr:rowOff>
    </xdr:from>
    <xdr:to>
      <xdr:col>46</xdr:col>
      <xdr:colOff>38100</xdr:colOff>
      <xdr:row>38</xdr:row>
      <xdr:rowOff>91760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108287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8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167165</xdr:rowOff>
    </xdr:from>
    <xdr:to>
      <xdr:col>41</xdr:col>
      <xdr:colOff>101600</xdr:colOff>
      <xdr:row>38</xdr:row>
      <xdr:rowOff>97315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11256</xdr:rowOff>
    </xdr:from>
    <xdr:to>
      <xdr:col>36</xdr:col>
      <xdr:colOff>165100</xdr:colOff>
      <xdr:row>38</xdr:row>
      <xdr:rowOff>112856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103983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74101</xdr:rowOff>
    </xdr:from>
    <xdr:to>
      <xdr:col>55</xdr:col>
      <xdr:colOff>0</xdr:colOff>
      <xdr:row>57</xdr:row>
      <xdr:rowOff>90857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75301"/>
          <a:ext cx="838200" cy="18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90857</xdr:rowOff>
    </xdr:from>
    <xdr:to>
      <xdr:col>50</xdr:col>
      <xdr:colOff>114300</xdr:colOff>
      <xdr:row>57</xdr:row>
      <xdr:rowOff>154216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3507"/>
          <a:ext cx="88900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138900</xdr:rowOff>
    </xdr:from>
    <xdr:to>
      <xdr:col>45</xdr:col>
      <xdr:colOff>177800</xdr:colOff>
      <xdr:row>57</xdr:row>
      <xdr:rowOff>154216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1155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138900</xdr:rowOff>
    </xdr:from>
    <xdr:to>
      <xdr:col>41</xdr:col>
      <xdr:colOff>50800</xdr:colOff>
      <xdr:row>57</xdr:row>
      <xdr:rowOff>164951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11550"/>
          <a:ext cx="88900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23301</xdr:rowOff>
    </xdr:from>
    <xdr:to>
      <xdr:col>55</xdr:col>
      <xdr:colOff>50800</xdr:colOff>
      <xdr:row>56</xdr:row>
      <xdr:rowOff>124901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46178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40057</xdr:rowOff>
    </xdr:from>
    <xdr:to>
      <xdr:col>50</xdr:col>
      <xdr:colOff>165100</xdr:colOff>
      <xdr:row>57</xdr:row>
      <xdr:rowOff>141657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132784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103416</xdr:rowOff>
    </xdr:from>
    <xdr:to>
      <xdr:col>46</xdr:col>
      <xdr:colOff>38100</xdr:colOff>
      <xdr:row>58</xdr:row>
      <xdr:rowOff>33566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24693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88100</xdr:rowOff>
    </xdr:from>
    <xdr:to>
      <xdr:col>41</xdr:col>
      <xdr:colOff>101600</xdr:colOff>
      <xdr:row>58</xdr:row>
      <xdr:rowOff>18250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114151</xdr:rowOff>
    </xdr:from>
    <xdr:to>
      <xdr:col>36</xdr:col>
      <xdr:colOff>165100</xdr:colOff>
      <xdr:row>58</xdr:row>
      <xdr:rowOff>44301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35428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135052</xdr:rowOff>
    </xdr:from>
    <xdr:to>
      <xdr:col>55</xdr:col>
      <xdr:colOff>0</xdr:colOff>
      <xdr:row>79</xdr:row>
      <xdr:rowOff>12331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65252"/>
          <a:ext cx="838200" cy="3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4496</xdr:rowOff>
    </xdr:from>
    <xdr:to>
      <xdr:col>50</xdr:col>
      <xdr:colOff>114300</xdr:colOff>
      <xdr:row>79</xdr:row>
      <xdr:rowOff>12331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49046"/>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158483</xdr:rowOff>
    </xdr:from>
    <xdr:to>
      <xdr:col>45</xdr:col>
      <xdr:colOff>177800</xdr:colOff>
      <xdr:row>79</xdr:row>
      <xdr:rowOff>4496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31583"/>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122910</xdr:rowOff>
    </xdr:from>
    <xdr:to>
      <xdr:col>41</xdr:col>
      <xdr:colOff>50800</xdr:colOff>
      <xdr:row>78</xdr:row>
      <xdr:rowOff>158483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96010"/>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84252</xdr:rowOff>
    </xdr:from>
    <xdr:to>
      <xdr:col>55</xdr:col>
      <xdr:colOff>50800</xdr:colOff>
      <xdr:row>77</xdr:row>
      <xdr:rowOff>14402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107128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132981</xdr:rowOff>
    </xdr:from>
    <xdr:to>
      <xdr:col>50</xdr:col>
      <xdr:colOff>165100</xdr:colOff>
      <xdr:row>79</xdr:row>
      <xdr:rowOff>63131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54258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125146</xdr:rowOff>
    </xdr:from>
    <xdr:to>
      <xdr:col>46</xdr:col>
      <xdr:colOff>38100</xdr:colOff>
      <xdr:row>79</xdr:row>
      <xdr:rowOff>55296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46423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9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107683</xdr:rowOff>
    </xdr:from>
    <xdr:to>
      <xdr:col>41</xdr:col>
      <xdr:colOff>101600</xdr:colOff>
      <xdr:row>79</xdr:row>
      <xdr:rowOff>37833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28960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72110</xdr:rowOff>
    </xdr:from>
    <xdr:to>
      <xdr:col>36</xdr:col>
      <xdr:colOff>165100</xdr:colOff>
      <xdr:row>79</xdr:row>
      <xdr:rowOff>2260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164837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157349</xdr:rowOff>
    </xdr:from>
    <xdr:to>
      <xdr:col>55</xdr:col>
      <xdr:colOff>0</xdr:colOff>
      <xdr:row>98</xdr:row>
      <xdr:rowOff>5542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87999"/>
          <a:ext cx="8382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5542</xdr:rowOff>
    </xdr:from>
    <xdr:to>
      <xdr:col>50</xdr:col>
      <xdr:colOff>114300</xdr:colOff>
      <xdr:row>98</xdr:row>
      <xdr:rowOff>61900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07642"/>
          <a:ext cx="889000" cy="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48481</xdr:rowOff>
    </xdr:from>
    <xdr:to>
      <xdr:col>45</xdr:col>
      <xdr:colOff>177800</xdr:colOff>
      <xdr:row>98</xdr:row>
      <xdr:rowOff>61900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50581"/>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48481</xdr:rowOff>
    </xdr:from>
    <xdr:to>
      <xdr:col>41</xdr:col>
      <xdr:colOff>50800</xdr:colOff>
      <xdr:row>98</xdr:row>
      <xdr:rowOff>93013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0581"/>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106549</xdr:rowOff>
    </xdr:from>
    <xdr:to>
      <xdr:col>55</xdr:col>
      <xdr:colOff>50800</xdr:colOff>
      <xdr:row>98</xdr:row>
      <xdr:rowOff>36699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84976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126192</xdr:rowOff>
    </xdr:from>
    <xdr:to>
      <xdr:col>50</xdr:col>
      <xdr:colOff>165100</xdr:colOff>
      <xdr:row>98</xdr:row>
      <xdr:rowOff>56342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47469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11100</xdr:rowOff>
    </xdr:from>
    <xdr:to>
      <xdr:col>46</xdr:col>
      <xdr:colOff>38100</xdr:colOff>
      <xdr:row>98</xdr:row>
      <xdr:rowOff>112700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103827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169131</xdr:rowOff>
    </xdr:from>
    <xdr:to>
      <xdr:col>41</xdr:col>
      <xdr:colOff>101600</xdr:colOff>
      <xdr:row>98</xdr:row>
      <xdr:rowOff>99281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90408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42213</xdr:rowOff>
    </xdr:from>
    <xdr:to>
      <xdr:col>36</xdr:col>
      <xdr:colOff>165100</xdr:colOff>
      <xdr:row>98</xdr:row>
      <xdr:rowOff>143813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134940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33801</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0351"/>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33801</xdr:rowOff>
    </xdr:from>
    <xdr:to>
      <xdr:col>81</xdr:col>
      <xdr:colOff>50800</xdr:colOff>
      <xdr:row>39</xdr:row>
      <xdr:rowOff>42583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0351"/>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43345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91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43345</xdr:rowOff>
    </xdr:from>
    <xdr:to>
      <xdr:col>71</xdr:col>
      <xdr:colOff>177800</xdr:colOff>
      <xdr:row>39</xdr:row>
      <xdr:rowOff>43517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89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154451</xdr:rowOff>
    </xdr:from>
    <xdr:to>
      <xdr:col>81</xdr:col>
      <xdr:colOff>101600</xdr:colOff>
      <xdr:row>39</xdr:row>
      <xdr:rowOff>84601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75728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163233</xdr:rowOff>
    </xdr:from>
    <xdr:to>
      <xdr:col>76</xdr:col>
      <xdr:colOff>165100</xdr:colOff>
      <xdr:row>39</xdr:row>
      <xdr:rowOff>93383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84510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163995</xdr:rowOff>
    </xdr:from>
    <xdr:to>
      <xdr:col>72</xdr:col>
      <xdr:colOff>38100</xdr:colOff>
      <xdr:row>39</xdr:row>
      <xdr:rowOff>94145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85272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164167</xdr:rowOff>
    </xdr:from>
    <xdr:to>
      <xdr:col>67</xdr:col>
      <xdr:colOff>101600</xdr:colOff>
      <xdr:row>39</xdr:row>
      <xdr:rowOff>94317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85444</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10237</xdr:rowOff>
    </xdr:from>
    <xdr:to>
      <xdr:col>85</xdr:col>
      <xdr:colOff>127000</xdr:colOff>
      <xdr:row>78</xdr:row>
      <xdr:rowOff>13711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8333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9803</xdr:rowOff>
    </xdr:from>
    <xdr:to>
      <xdr:col>81</xdr:col>
      <xdr:colOff>50800</xdr:colOff>
      <xdr:row>78</xdr:row>
      <xdr:rowOff>13711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8290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4254</xdr:rowOff>
    </xdr:from>
    <xdr:to>
      <xdr:col>76</xdr:col>
      <xdr:colOff>114300</xdr:colOff>
      <xdr:row>78</xdr:row>
      <xdr:rowOff>9803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77354"/>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142660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165379</xdr:rowOff>
    </xdr:from>
    <xdr:to>
      <xdr:col>71</xdr:col>
      <xdr:colOff>177800</xdr:colOff>
      <xdr:row>78</xdr:row>
      <xdr:rowOff>4254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67029"/>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143880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143964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130887</xdr:rowOff>
    </xdr:from>
    <xdr:to>
      <xdr:col>85</xdr:col>
      <xdr:colOff>177800</xdr:colOff>
      <xdr:row>78</xdr:row>
      <xdr:rowOff>61037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45814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134361</xdr:rowOff>
    </xdr:from>
    <xdr:to>
      <xdr:col>81</xdr:col>
      <xdr:colOff>101600</xdr:colOff>
      <xdr:row>78</xdr:row>
      <xdr:rowOff>64511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55638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130453</xdr:rowOff>
    </xdr:from>
    <xdr:to>
      <xdr:col>76</xdr:col>
      <xdr:colOff>165100</xdr:colOff>
      <xdr:row>78</xdr:row>
      <xdr:rowOff>60603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51730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2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124904</xdr:rowOff>
    </xdr:from>
    <xdr:to>
      <xdr:col>72</xdr:col>
      <xdr:colOff>38100</xdr:colOff>
      <xdr:row>78</xdr:row>
      <xdr:rowOff>55054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46181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114579</xdr:rowOff>
    </xdr:from>
    <xdr:to>
      <xdr:col>67</xdr:col>
      <xdr:colOff>101600</xdr:colOff>
      <xdr:row>78</xdr:row>
      <xdr:rowOff>44729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35856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24231</xdr:rowOff>
    </xdr:from>
    <xdr:to>
      <xdr:col>85</xdr:col>
      <xdr:colOff>127000</xdr:colOff>
      <xdr:row>99</xdr:row>
      <xdr:rowOff>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97781"/>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24231</xdr:rowOff>
    </xdr:from>
    <xdr:to>
      <xdr:col>81</xdr:col>
      <xdr:colOff>50800</xdr:colOff>
      <xdr:row>99</xdr:row>
      <xdr:rowOff>24612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977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142723</xdr:rowOff>
    </xdr:from>
    <xdr:to>
      <xdr:col>76</xdr:col>
      <xdr:colOff>114300</xdr:colOff>
      <xdr:row>99</xdr:row>
      <xdr:rowOff>24612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4482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142723</xdr:rowOff>
    </xdr:from>
    <xdr:to>
      <xdr:col>71</xdr:col>
      <xdr:colOff>177800</xdr:colOff>
      <xdr:row>99</xdr:row>
      <xdr:rowOff>19977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44823"/>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153264</xdr:rowOff>
    </xdr:from>
    <xdr:to>
      <xdr:col>85</xdr:col>
      <xdr:colOff>177800</xdr:colOff>
      <xdr:row>99</xdr:row>
      <xdr:rowOff>83414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68191</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144881</xdr:rowOff>
    </xdr:from>
    <xdr:to>
      <xdr:col>81</xdr:col>
      <xdr:colOff>101600</xdr:colOff>
      <xdr:row>99</xdr:row>
      <xdr:rowOff>75031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66158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145262</xdr:rowOff>
    </xdr:from>
    <xdr:to>
      <xdr:col>76</xdr:col>
      <xdr:colOff>165100</xdr:colOff>
      <xdr:row>99</xdr:row>
      <xdr:rowOff>75412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66539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91923</xdr:rowOff>
    </xdr:from>
    <xdr:to>
      <xdr:col>72</xdr:col>
      <xdr:colOff>38100</xdr:colOff>
      <xdr:row>99</xdr:row>
      <xdr:rowOff>22073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13200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140627</xdr:rowOff>
    </xdr:from>
    <xdr:to>
      <xdr:col>67</xdr:col>
      <xdr:colOff>101600</xdr:colOff>
      <xdr:row>99</xdr:row>
      <xdr:rowOff>70777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61904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83350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98450"/>
          <a:ext cx="8382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32550</xdr:rowOff>
    </xdr:from>
    <xdr:to>
      <xdr:col>116</xdr:col>
      <xdr:colOff>114300</xdr:colOff>
      <xdr:row>38</xdr:row>
      <xdr:rowOff>134150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10977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115239</xdr:rowOff>
    </xdr:from>
    <xdr:to>
      <xdr:col>116</xdr:col>
      <xdr:colOff>63500</xdr:colOff>
      <xdr:row>58</xdr:row>
      <xdr:rowOff>123744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59339"/>
          <a:ext cx="8382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105593</xdr:rowOff>
    </xdr:from>
    <xdr:to>
      <xdr:col>111</xdr:col>
      <xdr:colOff>177800</xdr:colOff>
      <xdr:row>58</xdr:row>
      <xdr:rowOff>115239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49693"/>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85202</xdr:rowOff>
    </xdr:from>
    <xdr:to>
      <xdr:col>107</xdr:col>
      <xdr:colOff>50800</xdr:colOff>
      <xdr:row>58</xdr:row>
      <xdr:rowOff>105593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29302"/>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73634</xdr:rowOff>
    </xdr:from>
    <xdr:to>
      <xdr:col>102</xdr:col>
      <xdr:colOff>114300</xdr:colOff>
      <xdr:row>58</xdr:row>
      <xdr:rowOff>85202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17734"/>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72944</xdr:rowOff>
    </xdr:from>
    <xdr:to>
      <xdr:col>116</xdr:col>
      <xdr:colOff>114300</xdr:colOff>
      <xdr:row>59</xdr:row>
      <xdr:rowOff>3094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159321</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64439</xdr:rowOff>
    </xdr:from>
    <xdr:to>
      <xdr:col>112</xdr:col>
      <xdr:colOff>38100</xdr:colOff>
      <xdr:row>58</xdr:row>
      <xdr:rowOff>166039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157166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54793</xdr:rowOff>
    </xdr:from>
    <xdr:to>
      <xdr:col>107</xdr:col>
      <xdr:colOff>101600</xdr:colOff>
      <xdr:row>58</xdr:row>
      <xdr:rowOff>156393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147520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9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34402</xdr:rowOff>
    </xdr:from>
    <xdr:to>
      <xdr:col>102</xdr:col>
      <xdr:colOff>165100</xdr:colOff>
      <xdr:row>58</xdr:row>
      <xdr:rowOff>136002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127129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22834</xdr:rowOff>
    </xdr:from>
    <xdr:to>
      <xdr:col>98</xdr:col>
      <xdr:colOff>38100</xdr:colOff>
      <xdr:row>58</xdr:row>
      <xdr:rowOff>124434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115561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79883</xdr:rowOff>
    </xdr:from>
    <xdr:to>
      <xdr:col>116</xdr:col>
      <xdr:colOff>63500</xdr:colOff>
      <xdr:row>77</xdr:row>
      <xdr:rowOff>68777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10083"/>
          <a:ext cx="838200" cy="1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79883</xdr:rowOff>
    </xdr:from>
    <xdr:to>
      <xdr:col>111</xdr:col>
      <xdr:colOff>177800</xdr:colOff>
      <xdr:row>76</xdr:row>
      <xdr:rowOff>109906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1008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109906</xdr:rowOff>
    </xdr:from>
    <xdr:to>
      <xdr:col>107</xdr:col>
      <xdr:colOff>50800</xdr:colOff>
      <xdr:row>76</xdr:row>
      <xdr:rowOff>129299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010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124061</xdr:rowOff>
    </xdr:from>
    <xdr:to>
      <xdr:col>102</xdr:col>
      <xdr:colOff>114300</xdr:colOff>
      <xdr:row>76</xdr:row>
      <xdr:rowOff>129299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5426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17977</xdr:rowOff>
    </xdr:from>
    <xdr:to>
      <xdr:col>116</xdr:col>
      <xdr:colOff>114300</xdr:colOff>
      <xdr:row>77</xdr:row>
      <xdr:rowOff>119577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167854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29083</xdr:rowOff>
    </xdr:from>
    <xdr:to>
      <xdr:col>112</xdr:col>
      <xdr:colOff>38100</xdr:colOff>
      <xdr:row>76</xdr:row>
      <xdr:rowOff>130683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147210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59106</xdr:rowOff>
    </xdr:from>
    <xdr:to>
      <xdr:col>107</xdr:col>
      <xdr:colOff>101600</xdr:colOff>
      <xdr:row>76</xdr:row>
      <xdr:rowOff>160706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78499</xdr:rowOff>
    </xdr:from>
    <xdr:to>
      <xdr:col>102</xdr:col>
      <xdr:colOff>165100</xdr:colOff>
      <xdr:row>77</xdr:row>
      <xdr:rowOff>8649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25176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73261</xdr:rowOff>
    </xdr:from>
    <xdr:to>
      <xdr:col>98</xdr:col>
      <xdr:colOff>38100</xdr:colOff>
      <xdr:row>77</xdr:row>
      <xdr:rowOff>3411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165988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539,818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159,558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主な増加要因は、補助費等や普通建設事業費の増加によるものである。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166,040</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年で最も大きい数値であるが、新型コロナウイルス感染症関連事業である、特別定額給付金給付事業や消費拡大支援事業の増が影響しており、継続的なものではなく一時的な増加であると想定される。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普通建設事業費（うち新規整備）は一人当たり</a:t>
          </a:r>
          <a:r>
            <a:rPr kumimoji="1" lang="en-US" altLang="ja-JP" sz="1300">
              <a:latin typeface="ＭＳ Ｐゴシック" panose="020B0600070205080204" pitchFamily="50" charset="-128"/>
              <a:ea typeface="ＭＳ Ｐゴシック" panose="020B0600070205080204" pitchFamily="50" charset="-128"/>
            </a:rPr>
            <a:t>33,366</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年で最も大きい数値であり、新設小学校設置事業や阿左美駅周辺整備事業、都市公園等整備事業等の大型公共事業を実施したことによるものである。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今後も、新設小学校の建設や都市公園等整備事業などの大規模公共事業が継続することから、住民一人当たりの経費は増大することが見込まれる。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50,186
49,391
208.42
28,655,088
27,091,323
1,292,031
11,850,272
16,519,546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105084</xdr:rowOff>
    </xdr:from>
    <xdr:to>
      <xdr:col>24</xdr:col>
      <xdr:colOff>63500</xdr:colOff>
      <xdr:row>37</xdr:row>
      <xdr:rowOff>126964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48734"/>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105084</xdr:rowOff>
    </xdr:from>
    <xdr:to>
      <xdr:col>19</xdr:col>
      <xdr:colOff>177800</xdr:colOff>
      <xdr:row>37</xdr:row>
      <xdr:rowOff>115534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4873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50872</xdr:rowOff>
    </xdr:from>
    <xdr:to>
      <xdr:col>15</xdr:col>
      <xdr:colOff>50800</xdr:colOff>
      <xdr:row>37</xdr:row>
      <xdr:rowOff>115534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94522"/>
          <a:ext cx="8890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50872</xdr:rowOff>
    </xdr:from>
    <xdr:to>
      <xdr:col>10</xdr:col>
      <xdr:colOff>114300</xdr:colOff>
      <xdr:row>37</xdr:row>
      <xdr:rowOff>75692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9452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76164</xdr:rowOff>
    </xdr:from>
    <xdr:to>
      <xdr:col>24</xdr:col>
      <xdr:colOff>114300</xdr:colOff>
      <xdr:row>38</xdr:row>
      <xdr:rowOff>6314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54591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54284</xdr:rowOff>
    </xdr:from>
    <xdr:to>
      <xdr:col>20</xdr:col>
      <xdr:colOff>38100</xdr:colOff>
      <xdr:row>37</xdr:row>
      <xdr:rowOff>155884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64734</xdr:rowOff>
    </xdr:from>
    <xdr:to>
      <xdr:col>15</xdr:col>
      <xdr:colOff>101600</xdr:colOff>
      <xdr:row>37</xdr:row>
      <xdr:rowOff>166334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xdr:rowOff>
    </xdr:from>
    <xdr:to>
      <xdr:col>10</xdr:col>
      <xdr:colOff>165100</xdr:colOff>
      <xdr:row>37</xdr:row>
      <xdr:rowOff>101672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118199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24892</xdr:rowOff>
    </xdr:from>
    <xdr:to>
      <xdr:col>6</xdr:col>
      <xdr:colOff>38100</xdr:colOff>
      <xdr:row>37</xdr:row>
      <xdr:rowOff>126492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143019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136781</xdr:rowOff>
    </xdr:from>
    <xdr:to>
      <xdr:col>24</xdr:col>
      <xdr:colOff>63500</xdr:colOff>
      <xdr:row>58</xdr:row>
      <xdr:rowOff>120410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37981"/>
          <a:ext cx="838200" cy="3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120410</xdr:rowOff>
    </xdr:from>
    <xdr:to>
      <xdr:col>19</xdr:col>
      <xdr:colOff>177800</xdr:colOff>
      <xdr:row>58</xdr:row>
      <xdr:rowOff>149575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4510"/>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149575</xdr:rowOff>
    </xdr:from>
    <xdr:to>
      <xdr:col>15</xdr:col>
      <xdr:colOff>50800</xdr:colOff>
      <xdr:row>58</xdr:row>
      <xdr:rowOff>149640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367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149640</xdr:rowOff>
    </xdr:from>
    <xdr:to>
      <xdr:col>10</xdr:col>
      <xdr:colOff>114300</xdr:colOff>
      <xdr:row>58</xdr:row>
      <xdr:rowOff>150614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93740"/>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140671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85981</xdr:rowOff>
    </xdr:from>
    <xdr:to>
      <xdr:col>24</xdr:col>
      <xdr:colOff>114300</xdr:colOff>
      <xdr:row>57</xdr:row>
      <xdr:rowOff>16131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69610</xdr:rowOff>
    </xdr:from>
    <xdr:to>
      <xdr:col>20</xdr:col>
      <xdr:colOff>38100</xdr:colOff>
      <xdr:row>58</xdr:row>
      <xdr:rowOff>171210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162337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98775</xdr:rowOff>
    </xdr:from>
    <xdr:to>
      <xdr:col>15</xdr:col>
      <xdr:colOff>101600</xdr:colOff>
      <xdr:row>59</xdr:row>
      <xdr:rowOff>28925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20052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98840</xdr:rowOff>
    </xdr:from>
    <xdr:to>
      <xdr:col>10</xdr:col>
      <xdr:colOff>165100</xdr:colOff>
      <xdr:row>59</xdr:row>
      <xdr:rowOff>28990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20117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99814</xdr:rowOff>
    </xdr:from>
    <xdr:to>
      <xdr:col>6</xdr:col>
      <xdr:colOff>38100</xdr:colOff>
      <xdr:row>59</xdr:row>
      <xdr:rowOff>29964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21091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106488</xdr:rowOff>
    </xdr:from>
    <xdr:to>
      <xdr:col>24</xdr:col>
      <xdr:colOff>63500</xdr:colOff>
      <xdr:row>77</xdr:row>
      <xdr:rowOff>86942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36688"/>
          <a:ext cx="838200" cy="1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60311</xdr:rowOff>
    </xdr:from>
    <xdr:to>
      <xdr:col>19</xdr:col>
      <xdr:colOff>177800</xdr:colOff>
      <xdr:row>77</xdr:row>
      <xdr:rowOff>86942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26196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60311</xdr:rowOff>
    </xdr:from>
    <xdr:to>
      <xdr:col>15</xdr:col>
      <xdr:colOff>50800</xdr:colOff>
      <xdr:row>77</xdr:row>
      <xdr:rowOff>88787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61961"/>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69650</xdr:rowOff>
    </xdr:from>
    <xdr:to>
      <xdr:col>10</xdr:col>
      <xdr:colOff>114300</xdr:colOff>
      <xdr:row>77</xdr:row>
      <xdr:rowOff>88787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271300"/>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55688</xdr:rowOff>
    </xdr:from>
    <xdr:to>
      <xdr:col>24</xdr:col>
      <xdr:colOff>114300</xdr:colOff>
      <xdr:row>76</xdr:row>
      <xdr:rowOff>157288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34115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36142</xdr:rowOff>
    </xdr:from>
    <xdr:to>
      <xdr:col>20</xdr:col>
      <xdr:colOff>38100</xdr:colOff>
      <xdr:row>77</xdr:row>
      <xdr:rowOff>137742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128869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9511</xdr:rowOff>
    </xdr:from>
    <xdr:to>
      <xdr:col>15</xdr:col>
      <xdr:colOff>101600</xdr:colOff>
      <xdr:row>77</xdr:row>
      <xdr:rowOff>111111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127638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9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37987</xdr:rowOff>
    </xdr:from>
    <xdr:to>
      <xdr:col>10</xdr:col>
      <xdr:colOff>165100</xdr:colOff>
      <xdr:row>77</xdr:row>
      <xdr:rowOff>139587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156114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01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18850</xdr:rowOff>
    </xdr:from>
    <xdr:to>
      <xdr:col>6</xdr:col>
      <xdr:colOff>38100</xdr:colOff>
      <xdr:row>77</xdr:row>
      <xdr:rowOff>120450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111577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31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65315</xdr:rowOff>
    </xdr:from>
    <xdr:to>
      <xdr:col>24</xdr:col>
      <xdr:colOff>63500</xdr:colOff>
      <xdr:row>99</xdr:row>
      <xdr:rowOff>69532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7038865"/>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45529</xdr:rowOff>
    </xdr:from>
    <xdr:to>
      <xdr:col>19</xdr:col>
      <xdr:colOff>177800</xdr:colOff>
      <xdr:row>99</xdr:row>
      <xdr:rowOff>65315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7019079"/>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45529</xdr:rowOff>
    </xdr:from>
    <xdr:to>
      <xdr:col>15</xdr:col>
      <xdr:colOff>50800</xdr:colOff>
      <xdr:row>99</xdr:row>
      <xdr:rowOff>85420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1907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85420</xdr:rowOff>
    </xdr:from>
    <xdr:to>
      <xdr:col>10</xdr:col>
      <xdr:colOff>114300</xdr:colOff>
      <xdr:row>99</xdr:row>
      <xdr:rowOff>110553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58970"/>
          <a:ext cx="8890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18732</xdr:rowOff>
    </xdr:from>
    <xdr:to>
      <xdr:col>24</xdr:col>
      <xdr:colOff>114300</xdr:colOff>
      <xdr:row>99</xdr:row>
      <xdr:rowOff>120332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105109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90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14515</xdr:rowOff>
    </xdr:from>
    <xdr:to>
      <xdr:col>20</xdr:col>
      <xdr:colOff>38100</xdr:colOff>
      <xdr:row>99</xdr:row>
      <xdr:rowOff>116115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107242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166179</xdr:rowOff>
    </xdr:from>
    <xdr:to>
      <xdr:col>15</xdr:col>
      <xdr:colOff>101600</xdr:colOff>
      <xdr:row>99</xdr:row>
      <xdr:rowOff>96329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87456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34620</xdr:rowOff>
    </xdr:from>
    <xdr:to>
      <xdr:col>10</xdr:col>
      <xdr:colOff>165100</xdr:colOff>
      <xdr:row>99</xdr:row>
      <xdr:rowOff>136220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70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127347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1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59753</xdr:rowOff>
    </xdr:from>
    <xdr:to>
      <xdr:col>6</xdr:col>
      <xdr:colOff>38100</xdr:colOff>
      <xdr:row>99</xdr:row>
      <xdr:rowOff>161353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152480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128041</xdr:rowOff>
    </xdr:from>
    <xdr:to>
      <xdr:col>55</xdr:col>
      <xdr:colOff>0</xdr:colOff>
      <xdr:row>38</xdr:row>
      <xdr:rowOff>129184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314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125526</xdr:rowOff>
    </xdr:from>
    <xdr:to>
      <xdr:col>50</xdr:col>
      <xdr:colOff>114300</xdr:colOff>
      <xdr:row>38</xdr:row>
      <xdr:rowOff>128041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4062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125299</xdr:rowOff>
    </xdr:from>
    <xdr:to>
      <xdr:col>45</xdr:col>
      <xdr:colOff>177800</xdr:colOff>
      <xdr:row>38</xdr:row>
      <xdr:rowOff>125526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40399"/>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125299</xdr:rowOff>
    </xdr:from>
    <xdr:to>
      <xdr:col>41</xdr:col>
      <xdr:colOff>50800</xdr:colOff>
      <xdr:row>38</xdr:row>
      <xdr:rowOff>128727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0399"/>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78384</xdr:rowOff>
    </xdr:from>
    <xdr:to>
      <xdr:col>55</xdr:col>
      <xdr:colOff>50800</xdr:colOff>
      <xdr:row>39</xdr:row>
      <xdr:rowOff>8534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164761</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77241</xdr:rowOff>
    </xdr:from>
    <xdr:to>
      <xdr:col>50</xdr:col>
      <xdr:colOff>165100</xdr:colOff>
      <xdr:row>39</xdr:row>
      <xdr:rowOff>7391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169968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74726</xdr:rowOff>
    </xdr:from>
    <xdr:to>
      <xdr:col>46</xdr:col>
      <xdr:colOff>38100</xdr:colOff>
      <xdr:row>39</xdr:row>
      <xdr:rowOff>4876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167453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74499</xdr:rowOff>
    </xdr:from>
    <xdr:to>
      <xdr:col>41</xdr:col>
      <xdr:colOff>101600</xdr:colOff>
      <xdr:row>39</xdr:row>
      <xdr:rowOff>4649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167226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682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77927</xdr:rowOff>
    </xdr:from>
    <xdr:to>
      <xdr:col>36</xdr:col>
      <xdr:colOff>165100</xdr:colOff>
      <xdr:row>39</xdr:row>
      <xdr:rowOff>8077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170654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685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143415</xdr:rowOff>
    </xdr:from>
    <xdr:to>
      <xdr:col>55</xdr:col>
      <xdr:colOff>0</xdr:colOff>
      <xdr:row>58</xdr:row>
      <xdr:rowOff>6007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16065"/>
          <a:ext cx="8382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143415</xdr:rowOff>
    </xdr:from>
    <xdr:to>
      <xdr:col>50</xdr:col>
      <xdr:colOff>114300</xdr:colOff>
      <xdr:row>58</xdr:row>
      <xdr:rowOff>11017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1606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162675</xdr:rowOff>
    </xdr:from>
    <xdr:to>
      <xdr:col>45</xdr:col>
      <xdr:colOff>177800</xdr:colOff>
      <xdr:row>58</xdr:row>
      <xdr:rowOff>11017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35325"/>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39711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162675</xdr:rowOff>
    </xdr:from>
    <xdr:to>
      <xdr:col>41</xdr:col>
      <xdr:colOff>50800</xdr:colOff>
      <xdr:row>58</xdr:row>
      <xdr:rowOff>2178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35325"/>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126657</xdr:rowOff>
    </xdr:from>
    <xdr:to>
      <xdr:col>55</xdr:col>
      <xdr:colOff>50800</xdr:colOff>
      <xdr:row>58</xdr:row>
      <xdr:rowOff>56807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105084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92615</xdr:rowOff>
    </xdr:from>
    <xdr:to>
      <xdr:col>50</xdr:col>
      <xdr:colOff>165100</xdr:colOff>
      <xdr:row>58</xdr:row>
      <xdr:rowOff>22765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131667</xdr:rowOff>
    </xdr:from>
    <xdr:to>
      <xdr:col>46</xdr:col>
      <xdr:colOff>38100</xdr:colOff>
      <xdr:row>58</xdr:row>
      <xdr:rowOff>61817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52944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111875</xdr:rowOff>
    </xdr:from>
    <xdr:to>
      <xdr:col>41</xdr:col>
      <xdr:colOff>101600</xdr:colOff>
      <xdr:row>58</xdr:row>
      <xdr:rowOff>42025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33152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122828</xdr:rowOff>
    </xdr:from>
    <xdr:to>
      <xdr:col>36</xdr:col>
      <xdr:colOff>165100</xdr:colOff>
      <xdr:row>58</xdr:row>
      <xdr:rowOff>52978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44105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119850</xdr:rowOff>
    </xdr:from>
    <xdr:to>
      <xdr:col>55</xdr:col>
      <xdr:colOff>0</xdr:colOff>
      <xdr:row>78</xdr:row>
      <xdr:rowOff>22485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1500"/>
          <a:ext cx="8382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22485</xdr:rowOff>
    </xdr:from>
    <xdr:to>
      <xdr:col>50</xdr:col>
      <xdr:colOff>114300</xdr:colOff>
      <xdr:row>78</xdr:row>
      <xdr:rowOff>59119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95585"/>
          <a:ext cx="889000" cy="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28142</xdr:rowOff>
    </xdr:from>
    <xdr:to>
      <xdr:col>45</xdr:col>
      <xdr:colOff>177800</xdr:colOff>
      <xdr:row>78</xdr:row>
      <xdr:rowOff>59119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01242"/>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25591</xdr:rowOff>
    </xdr:from>
    <xdr:to>
      <xdr:col>41</xdr:col>
      <xdr:colOff>50800</xdr:colOff>
      <xdr:row>78</xdr:row>
      <xdr:rowOff>28142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98691"/>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69050</xdr:rowOff>
    </xdr:from>
    <xdr:to>
      <xdr:col>55</xdr:col>
      <xdr:colOff>50800</xdr:colOff>
      <xdr:row>77</xdr:row>
      <xdr:rowOff>170650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47477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143135</xdr:rowOff>
    </xdr:from>
    <xdr:to>
      <xdr:col>50</xdr:col>
      <xdr:colOff>165100</xdr:colOff>
      <xdr:row>78</xdr:row>
      <xdr:rowOff>73285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64412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8319</xdr:rowOff>
    </xdr:from>
    <xdr:to>
      <xdr:col>46</xdr:col>
      <xdr:colOff>38100</xdr:colOff>
      <xdr:row>78</xdr:row>
      <xdr:rowOff>109919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7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148792</xdr:rowOff>
    </xdr:from>
    <xdr:to>
      <xdr:col>41</xdr:col>
      <xdr:colOff>101600</xdr:colOff>
      <xdr:row>78</xdr:row>
      <xdr:rowOff>78942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70069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146241</xdr:rowOff>
    </xdr:from>
    <xdr:to>
      <xdr:col>36</xdr:col>
      <xdr:colOff>165100</xdr:colOff>
      <xdr:row>78</xdr:row>
      <xdr:rowOff>76391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67518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130665</xdr:rowOff>
    </xdr:from>
    <xdr:to>
      <xdr:col>55</xdr:col>
      <xdr:colOff>0</xdr:colOff>
      <xdr:row>99</xdr:row>
      <xdr:rowOff>53377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932765"/>
          <a:ext cx="8382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53377</xdr:rowOff>
    </xdr:from>
    <xdr:to>
      <xdr:col>50</xdr:col>
      <xdr:colOff>114300</xdr:colOff>
      <xdr:row>99</xdr:row>
      <xdr:rowOff>117830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7026927"/>
          <a:ext cx="889000" cy="6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48751</xdr:rowOff>
    </xdr:from>
    <xdr:to>
      <xdr:col>45</xdr:col>
      <xdr:colOff>177800</xdr:colOff>
      <xdr:row>99</xdr:row>
      <xdr:rowOff>117830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7022301"/>
          <a:ext cx="889000" cy="6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18606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48751</xdr:rowOff>
    </xdr:from>
    <xdr:to>
      <xdr:col>41</xdr:col>
      <xdr:colOff>50800</xdr:colOff>
      <xdr:row>99</xdr:row>
      <xdr:rowOff>78249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7022301"/>
          <a:ext cx="889000" cy="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79865</xdr:rowOff>
    </xdr:from>
    <xdr:to>
      <xdr:col>55</xdr:col>
      <xdr:colOff>50800</xdr:colOff>
      <xdr:row>99</xdr:row>
      <xdr:rowOff>10015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58292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2577</xdr:rowOff>
    </xdr:from>
    <xdr:to>
      <xdr:col>50</xdr:col>
      <xdr:colOff>165100</xdr:colOff>
      <xdr:row>99</xdr:row>
      <xdr:rowOff>104177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95304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6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67030</xdr:rowOff>
    </xdr:from>
    <xdr:to>
      <xdr:col>46</xdr:col>
      <xdr:colOff>38100</xdr:colOff>
      <xdr:row>99</xdr:row>
      <xdr:rowOff>168630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70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159757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1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169401</xdr:rowOff>
    </xdr:from>
    <xdr:to>
      <xdr:col>41</xdr:col>
      <xdr:colOff>101600</xdr:colOff>
      <xdr:row>99</xdr:row>
      <xdr:rowOff>99551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90678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27449</xdr:rowOff>
    </xdr:from>
    <xdr:to>
      <xdr:col>36</xdr:col>
      <xdr:colOff>165100</xdr:colOff>
      <xdr:row>99</xdr:row>
      <xdr:rowOff>129049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70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120176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0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154102</xdr:rowOff>
    </xdr:from>
    <xdr:to>
      <xdr:col>85</xdr:col>
      <xdr:colOff>127000</xdr:colOff>
      <xdr:row>36</xdr:row>
      <xdr:rowOff>13627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54852"/>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154102</xdr:rowOff>
    </xdr:from>
    <xdr:to>
      <xdr:col>81</xdr:col>
      <xdr:colOff>50800</xdr:colOff>
      <xdr:row>36</xdr:row>
      <xdr:rowOff>86398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54852"/>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86398</xdr:rowOff>
    </xdr:from>
    <xdr:to>
      <xdr:col>76</xdr:col>
      <xdr:colOff>114300</xdr:colOff>
      <xdr:row>37</xdr:row>
      <xdr:rowOff>3531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5859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3531</xdr:rowOff>
    </xdr:from>
    <xdr:to>
      <xdr:col>71</xdr:col>
      <xdr:colOff>177800</xdr:colOff>
      <xdr:row>37</xdr:row>
      <xdr:rowOff>86284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47181"/>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134277</xdr:rowOff>
    </xdr:from>
    <xdr:to>
      <xdr:col>85</xdr:col>
      <xdr:colOff>177800</xdr:colOff>
      <xdr:row>36</xdr:row>
      <xdr:rowOff>64427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157154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103302</xdr:rowOff>
    </xdr:from>
    <xdr:to>
      <xdr:col>81</xdr:col>
      <xdr:colOff>101600</xdr:colOff>
      <xdr:row>36</xdr:row>
      <xdr:rowOff>33452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49979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35598</xdr:rowOff>
    </xdr:from>
    <xdr:to>
      <xdr:col>76</xdr:col>
      <xdr:colOff>165100</xdr:colOff>
      <xdr:row>36</xdr:row>
      <xdr:rowOff>137198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153725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124181</xdr:rowOff>
    </xdr:from>
    <xdr:to>
      <xdr:col>72</xdr:col>
      <xdr:colOff>38100</xdr:colOff>
      <xdr:row>37</xdr:row>
      <xdr:rowOff>54331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70858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35484</xdr:rowOff>
    </xdr:from>
    <xdr:to>
      <xdr:col>67</xdr:col>
      <xdr:colOff>101600</xdr:colOff>
      <xdr:row>37</xdr:row>
      <xdr:rowOff>137084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153611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113411</xdr:rowOff>
    </xdr:from>
    <xdr:to>
      <xdr:col>85</xdr:col>
      <xdr:colOff>127000</xdr:colOff>
      <xdr:row>58</xdr:row>
      <xdr:rowOff>43590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43161"/>
          <a:ext cx="838200" cy="44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22265</xdr:rowOff>
    </xdr:from>
    <xdr:to>
      <xdr:col>81</xdr:col>
      <xdr:colOff>50800</xdr:colOff>
      <xdr:row>58</xdr:row>
      <xdr:rowOff>43590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96636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149639</xdr:rowOff>
    </xdr:from>
    <xdr:to>
      <xdr:col>76</xdr:col>
      <xdr:colOff>114300</xdr:colOff>
      <xdr:row>58</xdr:row>
      <xdr:rowOff>22265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92228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149639</xdr:rowOff>
    </xdr:from>
    <xdr:to>
      <xdr:col>71</xdr:col>
      <xdr:colOff>177800</xdr:colOff>
      <xdr:row>58</xdr:row>
      <xdr:rowOff>77456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22289"/>
          <a:ext cx="889000" cy="9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62611</xdr:rowOff>
    </xdr:from>
    <xdr:to>
      <xdr:col>85</xdr:col>
      <xdr:colOff>177800</xdr:colOff>
      <xdr:row>55</xdr:row>
      <xdr:rowOff>164211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85488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164240</xdr:rowOff>
    </xdr:from>
    <xdr:to>
      <xdr:col>81</xdr:col>
      <xdr:colOff>101600</xdr:colOff>
      <xdr:row>58</xdr:row>
      <xdr:rowOff>94390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85517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142915</xdr:rowOff>
    </xdr:from>
    <xdr:to>
      <xdr:col>76</xdr:col>
      <xdr:colOff>165100</xdr:colOff>
      <xdr:row>58</xdr:row>
      <xdr:rowOff>73065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89592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98839</xdr:rowOff>
    </xdr:from>
    <xdr:to>
      <xdr:col>72</xdr:col>
      <xdr:colOff>38100</xdr:colOff>
      <xdr:row>58</xdr:row>
      <xdr:rowOff>28989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45516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6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26656</xdr:rowOff>
    </xdr:from>
    <xdr:to>
      <xdr:col>67</xdr:col>
      <xdr:colOff>101600</xdr:colOff>
      <xdr:row>58</xdr:row>
      <xdr:rowOff>128256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144783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33801</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78351"/>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33801</xdr:rowOff>
    </xdr:from>
    <xdr:to>
      <xdr:col>81</xdr:col>
      <xdr:colOff>50800</xdr:colOff>
      <xdr:row>79</xdr:row>
      <xdr:rowOff>42583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78351"/>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43345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71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43345</xdr:rowOff>
    </xdr:from>
    <xdr:to>
      <xdr:col>71</xdr:col>
      <xdr:colOff>177800</xdr:colOff>
      <xdr:row>79</xdr:row>
      <xdr:rowOff>43517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789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154451</xdr:rowOff>
    </xdr:from>
    <xdr:to>
      <xdr:col>81</xdr:col>
      <xdr:colOff>101600</xdr:colOff>
      <xdr:row>79</xdr:row>
      <xdr:rowOff>84601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75728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2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163233</xdr:rowOff>
    </xdr:from>
    <xdr:to>
      <xdr:col>76</xdr:col>
      <xdr:colOff>165100</xdr:colOff>
      <xdr:row>79</xdr:row>
      <xdr:rowOff>93383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84510</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353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163995</xdr:rowOff>
    </xdr:from>
    <xdr:to>
      <xdr:col>72</xdr:col>
      <xdr:colOff>38100</xdr:colOff>
      <xdr:row>79</xdr:row>
      <xdr:rowOff>94145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85272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164167</xdr:rowOff>
    </xdr:from>
    <xdr:to>
      <xdr:col>67</xdr:col>
      <xdr:colOff>101600</xdr:colOff>
      <xdr:row>79</xdr:row>
      <xdr:rowOff>94317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85444</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57333" y="1362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10237</xdr:rowOff>
    </xdr:from>
    <xdr:to>
      <xdr:col>85</xdr:col>
      <xdr:colOff>127000</xdr:colOff>
      <xdr:row>98</xdr:row>
      <xdr:rowOff>13711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81233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9803</xdr:rowOff>
    </xdr:from>
    <xdr:to>
      <xdr:col>81</xdr:col>
      <xdr:colOff>50800</xdr:colOff>
      <xdr:row>98</xdr:row>
      <xdr:rowOff>13711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81190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4254</xdr:rowOff>
    </xdr:from>
    <xdr:to>
      <xdr:col>76</xdr:col>
      <xdr:colOff>114300</xdr:colOff>
      <xdr:row>98</xdr:row>
      <xdr:rowOff>9803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06354"/>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142577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165379</xdr:rowOff>
    </xdr:from>
    <xdr:to>
      <xdr:col>71</xdr:col>
      <xdr:colOff>177800</xdr:colOff>
      <xdr:row>98</xdr:row>
      <xdr:rowOff>4254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96029"/>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143873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143956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3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130887</xdr:rowOff>
    </xdr:from>
    <xdr:to>
      <xdr:col>85</xdr:col>
      <xdr:colOff>177800</xdr:colOff>
      <xdr:row>98</xdr:row>
      <xdr:rowOff>61037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45814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134361</xdr:rowOff>
    </xdr:from>
    <xdr:to>
      <xdr:col>81</xdr:col>
      <xdr:colOff>101600</xdr:colOff>
      <xdr:row>98</xdr:row>
      <xdr:rowOff>64511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55638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130453</xdr:rowOff>
    </xdr:from>
    <xdr:to>
      <xdr:col>76</xdr:col>
      <xdr:colOff>165100</xdr:colOff>
      <xdr:row>98</xdr:row>
      <xdr:rowOff>60603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85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124904</xdr:rowOff>
    </xdr:from>
    <xdr:to>
      <xdr:col>72</xdr:col>
      <xdr:colOff>38100</xdr:colOff>
      <xdr:row>98</xdr:row>
      <xdr:rowOff>55054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46181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114579</xdr:rowOff>
    </xdr:from>
    <xdr:to>
      <xdr:col>67</xdr:col>
      <xdr:colOff>101600</xdr:colOff>
      <xdr:row>98</xdr:row>
      <xdr:rowOff>44729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35856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145,894</a:t>
          </a:r>
          <a:r>
            <a:rPr kumimoji="1" lang="ja-JP" altLang="en-US" sz="1300">
              <a:latin typeface="ＭＳ Ｐゴシック" panose="020B0600070205080204" pitchFamily="50" charset="-128"/>
              <a:ea typeface="ＭＳ Ｐゴシック" panose="020B0600070205080204" pitchFamily="50" charset="-128"/>
            </a:rPr>
            <a:t>円であり、特別定額給付金給付事業の皆増により前年度より</a:t>
          </a:r>
          <a:r>
            <a:rPr kumimoji="1" lang="en-US" altLang="ja-JP" sz="1300">
              <a:latin typeface="ＭＳ Ｐゴシック" panose="020B0600070205080204" pitchFamily="50" charset="-128"/>
              <a:ea typeface="ＭＳ Ｐゴシック" panose="020B0600070205080204" pitchFamily="50" charset="-128"/>
            </a:rPr>
            <a:t>99,987</a:t>
          </a:r>
          <a:r>
            <a:rPr kumimoji="1" lang="ja-JP" altLang="en-US" sz="1300">
              <a:latin typeface="ＭＳ Ｐゴシック" panose="020B0600070205080204" pitchFamily="50" charset="-128"/>
              <a:ea typeface="ＭＳ Ｐゴシック" panose="020B0600070205080204" pitchFamily="50" charset="-128"/>
            </a:rPr>
            <a:t>円増加しており、歳出決算額のうち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番目に割合が大きく、約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151,034</a:t>
          </a:r>
          <a:r>
            <a:rPr kumimoji="1" lang="ja-JP" altLang="en-US" sz="1300">
              <a:latin typeface="ＭＳ Ｐゴシック" panose="020B0600070205080204" pitchFamily="50" charset="-128"/>
              <a:ea typeface="ＭＳ Ｐゴシック" panose="020B0600070205080204" pitchFamily="50" charset="-128"/>
            </a:rPr>
            <a:t>円であり、保育所等環境整備事業の皆増や扶助費の増により前年度より</a:t>
          </a:r>
          <a:r>
            <a:rPr kumimoji="1" lang="en-US" altLang="ja-JP" sz="1300">
              <a:latin typeface="ＭＳ Ｐゴシック" panose="020B0600070205080204" pitchFamily="50" charset="-128"/>
              <a:ea typeface="ＭＳ Ｐゴシック" panose="020B0600070205080204" pitchFamily="50" charset="-128"/>
            </a:rPr>
            <a:t>9,303</a:t>
          </a:r>
          <a:r>
            <a:rPr kumimoji="1" lang="ja-JP" altLang="en-US" sz="1300">
              <a:latin typeface="ＭＳ Ｐゴシック" panose="020B0600070205080204" pitchFamily="50" charset="-128"/>
              <a:ea typeface="ＭＳ Ｐゴシック" panose="020B0600070205080204" pitchFamily="50" charset="-128"/>
            </a:rPr>
            <a:t>円増加しており、前年度に引き続き、歳出決算額のうち最も割合が大きく、約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91,665</a:t>
          </a:r>
          <a:r>
            <a:rPr kumimoji="1" lang="ja-JP" altLang="en-US" sz="1300">
              <a:latin typeface="ＭＳ Ｐゴシック" panose="020B0600070205080204" pitchFamily="50" charset="-128"/>
              <a:ea typeface="ＭＳ Ｐゴシック" panose="020B0600070205080204" pitchFamily="50" charset="-128"/>
            </a:rPr>
            <a:t>円であり、新設小学校設置事業の増により、前年度より増加している。令和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年度まで新設小学校設置事業を予定しているため、同規模のコストを予定している。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24,309</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円減少しているが、近年増加傾向にある。その要因として、防災情報伝達システムの整備や指定避難所の空調設置工事の大型事業を実施していることが挙げられる。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公債費については類似団体平均を大きく下回り、ほぼ横ばいで推移しているが、近年の大規模公共事業の財源として地方債を活用していることから、今後、増加傾向に転じる見込みである。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財政調整基金は、普通交付税の合併算定替えによる縮減の影響や学校給食費の無償化に伴う財源不足に対応するため、また新型コロナウイルス感染症対策等の事業の財源とするために、令和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年度には前年度より少ない約</a:t>
          </a:r>
          <a:r>
            <a:rPr kumimoji="1" lang="en-US" altLang="ja-JP" sz="1200">
              <a:latin typeface="ＭＳ ゴシック" pitchFamily="49" charset="-128"/>
              <a:ea typeface="ＭＳ ゴシック" pitchFamily="49" charset="-128"/>
            </a:rPr>
            <a:t>3,534</a:t>
          </a:r>
          <a:r>
            <a:rPr kumimoji="1" lang="ja-JP" altLang="en-US" sz="1200">
              <a:latin typeface="ＭＳ ゴシック" pitchFamily="49" charset="-128"/>
              <a:ea typeface="ＭＳ ゴシック" pitchFamily="49" charset="-128"/>
            </a:rPr>
            <a:t>万円を取崩したことから、標準財政規模比では</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ポイントの減となった。</a:t>
          </a:r>
        </a:p>
        <a:p>
          <a:r>
            <a:rPr kumimoji="1" lang="ja-JP" altLang="en-US" sz="1200">
              <a:latin typeface="ＭＳ ゴシック" pitchFamily="49" charset="-128"/>
              <a:ea typeface="ＭＳ ゴシック" pitchFamily="49" charset="-128"/>
            </a:rPr>
            <a:t>実質収支額は、一般会計ベースでの翌年度繰越額を含む予算執行率が約</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であり、不用額が増加したため、前年度より</a:t>
          </a:r>
          <a:r>
            <a:rPr kumimoji="1" lang="en-US" altLang="ja-JP" sz="1200">
              <a:latin typeface="ＭＳ ゴシック" pitchFamily="49" charset="-128"/>
              <a:ea typeface="ＭＳ ゴシック" pitchFamily="49" charset="-128"/>
            </a:rPr>
            <a:t>2.98</a:t>
          </a:r>
          <a:r>
            <a:rPr kumimoji="1" lang="ja-JP" altLang="en-US" sz="1200">
              <a:latin typeface="ＭＳ ゴシック" pitchFamily="49" charset="-128"/>
              <a:ea typeface="ＭＳ ゴシック" pitchFamily="49" charset="-128"/>
            </a:rPr>
            <a:t>ポイント増加している。依然</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％以上であるため計画的に事業費の補正を行うこと等により、比率の抑制を目指す。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全会計で実質収支（資金余剰）は黒字を維持している。</a:t>
          </a:r>
        </a:p>
        <a:p>
          <a:r>
            <a:rPr kumimoji="1" lang="ja-JP" altLang="en-US" sz="1400">
              <a:latin typeface="ＭＳ ゴシック" pitchFamily="49" charset="-128"/>
              <a:ea typeface="ＭＳ ゴシック" pitchFamily="49" charset="-128"/>
            </a:rPr>
            <a:t>国民健康保険（事業勘定）特別会計では、保険税収入の減少や医療給付費の増加などにより平成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年度には一般会計からの基準外借入を行った経緯があるが、平成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年度の税制改正により基準外借入が不要となっている。今年度は、前年度より</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ポイント増加しているが、今後も財源不足にならないように状況を見極め、必要に応じて税制改正等を検討する。</a:t>
          </a:r>
        </a:p>
        <a:p>
          <a:r>
            <a:rPr kumimoji="1" lang="ja-JP" altLang="en-US" sz="1400">
              <a:latin typeface="ＭＳ ゴシック" pitchFamily="49" charset="-128"/>
              <a:ea typeface="ＭＳ ゴシック" pitchFamily="49" charset="-128"/>
            </a:rPr>
            <a:t>一般会計では、前年度より</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ポイント増加しているが、令和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普通交付税における合併算定替の特例措置が終了することなどにより歳入の減が見込まれている。一方で、少子高齢化の進展による社会保障関係経費や、大型公共事業の財源として発行した地方債の償還額が増加することにより、これまで以上に厳しい財政状況となることが見込まれている。</a:t>
          </a:r>
        </a:p>
        <a:p>
          <a:r>
            <a:rPr kumimoji="1" lang="ja-JP" altLang="en-US" sz="1400">
              <a:latin typeface="ＭＳ ゴシック" pitchFamily="49" charset="-128"/>
              <a:ea typeface="ＭＳ ゴシック" pitchFamily="49" charset="-128"/>
            </a:rPr>
            <a:t>そのため、事務事業の総点検や自主財源の確保などの取り組みにより財政構造の弾力化を確保し、健全な財政運営を図る。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068;&#32340;&#12501;&#12457;&#12523;&#12480;\105%20&#32207;&#21209;&#37096;\030%20&#36001;&#25919;&#35506;\&#36890;&#24120;\02&#36001;&#25919;&#20418;\&#36001;&#25919;&#29366;&#27841;&#36039;&#26009;&#38598;&#65288;&#36001;&#25919;&#27604;&#36611;&#20998;&#26512;&#34920;&#65289;\&#20196;&#21644;2&#24180;&#24230;&#27770;&#31639;\05&#32080;&#21512;&#24460;&#20877;&#25522;&#36617;\&#12304;&#36001;&#25919;&#29366;&#27841;&#36039;&#26009;&#38598;&#12305;_102121_&#12415;&#12393;&#1242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67.3</v>
          </cell>
          <cell r="BX53">
            <v>69.3</v>
          </cell>
          <cell r="CF53">
            <v>70.7</v>
          </cell>
          <cell r="CN53">
            <v>71.900000000000006</v>
          </cell>
        </row>
        <row r="55">
          <cell r="AN55" t="str">
            <v>類似団体内平均値</v>
          </cell>
          <cell r="BP55">
            <v>33.1</v>
          </cell>
          <cell r="BX55">
            <v>31.3</v>
          </cell>
          <cell r="CF55">
            <v>25.3</v>
          </cell>
          <cell r="CN55">
            <v>25.5</v>
          </cell>
        </row>
        <row r="57">
          <cell r="BP57">
            <v>57.2</v>
          </cell>
          <cell r="BX57">
            <v>58.5</v>
          </cell>
          <cell r="CF57">
            <v>59.8</v>
          </cell>
          <cell r="CN57">
            <v>61.1</v>
          </cell>
        </row>
        <row r="72">
          <cell r="BP72" t="str">
            <v>H28</v>
          </cell>
          <cell r="BX72" t="str">
            <v>H29</v>
          </cell>
          <cell r="CF72" t="str">
            <v>H30</v>
          </cell>
          <cell r="CN72" t="str">
            <v>R01</v>
          </cell>
          <cell r="CV72" t="str">
            <v>R02</v>
          </cell>
        </row>
        <row r="73">
          <cell r="AN73" t="str">
            <v>当該団体値</v>
          </cell>
        </row>
        <row r="75">
          <cell r="BP75">
            <v>4</v>
          </cell>
          <cell r="BX75">
            <v>3.9</v>
          </cell>
          <cell r="CF75">
            <v>3.8</v>
          </cell>
          <cell r="CN75">
            <v>3.7</v>
          </cell>
          <cell r="CV75">
            <v>3.7</v>
          </cell>
        </row>
        <row r="77">
          <cell r="AN77" t="str">
            <v>類似団体内平均値</v>
          </cell>
          <cell r="BP77">
            <v>33.1</v>
          </cell>
          <cell r="BX77">
            <v>31.3</v>
          </cell>
          <cell r="CF77">
            <v>25.3</v>
          </cell>
          <cell r="CN77">
            <v>25.5</v>
          </cell>
          <cell r="CV77">
            <v>37.299999999999997</v>
          </cell>
        </row>
        <row r="79">
          <cell r="BP79">
            <v>7.5</v>
          </cell>
          <cell r="BX79">
            <v>7.2</v>
          </cell>
          <cell r="CF79">
            <v>6.9</v>
          </cell>
          <cell r="CN79">
            <v>6.6</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2" t="s">
        <v>79</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3" t="s">
        <v>81</v>
      </c>
      <c r="C3" s="654"/>
      <c r="D3" s="654"/>
      <c r="E3" s="655"/>
      <c r="F3" s="655"/>
      <c r="G3" s="655"/>
      <c r="H3" s="655"/>
      <c r="I3" s="655"/>
      <c r="J3" s="655"/>
      <c r="K3" s="655"/>
      <c r="L3" s="655" t="s">
        <v>82</v>
      </c>
      <c r="M3" s="655"/>
      <c r="N3" s="655"/>
      <c r="O3" s="655"/>
      <c r="P3" s="655"/>
      <c r="Q3" s="655"/>
      <c r="R3" s="658"/>
      <c r="S3" s="658"/>
      <c r="T3" s="658"/>
      <c r="U3" s="658"/>
      <c r="V3" s="659"/>
      <c r="W3" s="549" t="s">
        <v>83</v>
      </c>
      <c r="X3" s="550"/>
      <c r="Y3" s="550"/>
      <c r="Z3" s="550"/>
      <c r="AA3" s="550"/>
      <c r="AB3" s="654"/>
      <c r="AC3" s="658" t="s">
        <v>84</v>
      </c>
      <c r="AD3" s="550"/>
      <c r="AE3" s="550"/>
      <c r="AF3" s="550"/>
      <c r="AG3" s="550"/>
      <c r="AH3" s="550"/>
      <c r="AI3" s="550"/>
      <c r="AJ3" s="550"/>
      <c r="AK3" s="550"/>
      <c r="AL3" s="620"/>
      <c r="AM3" s="549" t="s">
        <v>85</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86</v>
      </c>
      <c r="BO3" s="550"/>
      <c r="BP3" s="550"/>
      <c r="BQ3" s="550"/>
      <c r="BR3" s="550"/>
      <c r="BS3" s="550"/>
      <c r="BT3" s="550"/>
      <c r="BU3" s="620"/>
      <c r="BV3" s="549" t="s">
        <v>87</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88</v>
      </c>
      <c r="CU3" s="550"/>
      <c r="CV3" s="550"/>
      <c r="CW3" s="550"/>
      <c r="CX3" s="550"/>
      <c r="CY3" s="550"/>
      <c r="CZ3" s="550"/>
      <c r="DA3" s="620"/>
      <c r="DB3" s="549" t="s">
        <v>89</v>
      </c>
      <c r="DC3" s="550"/>
      <c r="DD3" s="550"/>
      <c r="DE3" s="550"/>
      <c r="DF3" s="550"/>
      <c r="DG3" s="550"/>
      <c r="DH3" s="550"/>
      <c r="DI3" s="620"/>
      <c r="DJ3" s="186"/>
      <c r="DK3" s="186"/>
      <c r="DL3" s="186"/>
      <c r="DM3" s="186"/>
      <c r="DN3" s="186"/>
      <c r="DO3" s="186"/>
    </row>
    <row r="4" spans="1:119" ht="18.75" customHeight="1" x14ac:dyDescent="0.2">
      <c r="A4" s="187"/>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90</v>
      </c>
      <c r="AZ4" s="463"/>
      <c r="BA4" s="463"/>
      <c r="BB4" s="463"/>
      <c r="BC4" s="463"/>
      <c r="BD4" s="463"/>
      <c r="BE4" s="463"/>
      <c r="BF4" s="463"/>
      <c r="BG4" s="463"/>
      <c r="BH4" s="463"/>
      <c r="BI4" s="463"/>
      <c r="BJ4" s="463"/>
      <c r="BK4" s="463"/>
      <c r="BL4" s="463"/>
      <c r="BM4" s="464"/>
      <c r="BN4" s="465">
        <v>28655088</v>
      </c>
      <c r="BO4" s="466"/>
      <c r="BP4" s="466"/>
      <c r="BQ4" s="466"/>
      <c r="BR4" s="466"/>
      <c r="BS4" s="466"/>
      <c r="BT4" s="466"/>
      <c r="BU4" s="467"/>
      <c r="BV4" s="465">
        <v>20487558</v>
      </c>
      <c r="BW4" s="466"/>
      <c r="BX4" s="466"/>
      <c r="BY4" s="466"/>
      <c r="BZ4" s="466"/>
      <c r="CA4" s="466"/>
      <c r="CB4" s="466"/>
      <c r="CC4" s="467"/>
      <c r="CD4" s="646" t="s">
        <v>91</v>
      </c>
      <c r="CE4" s="647"/>
      <c r="CF4" s="647"/>
      <c r="CG4" s="647"/>
      <c r="CH4" s="647"/>
      <c r="CI4" s="647"/>
      <c r="CJ4" s="647"/>
      <c r="CK4" s="647"/>
      <c r="CL4" s="647"/>
      <c r="CM4" s="647"/>
      <c r="CN4" s="647"/>
      <c r="CO4" s="647"/>
      <c r="CP4" s="647"/>
      <c r="CQ4" s="647"/>
      <c r="CR4" s="647"/>
      <c r="CS4" s="648"/>
      <c r="CT4" s="649">
        <v>10.9</v>
      </c>
      <c r="CU4" s="650"/>
      <c r="CV4" s="650"/>
      <c r="CW4" s="650"/>
      <c r="CX4" s="650"/>
      <c r="CY4" s="650"/>
      <c r="CZ4" s="650"/>
      <c r="DA4" s="651"/>
      <c r="DB4" s="649">
        <v>7.9</v>
      </c>
      <c r="DC4" s="650"/>
      <c r="DD4" s="650"/>
      <c r="DE4" s="650"/>
      <c r="DF4" s="650"/>
      <c r="DG4" s="650"/>
      <c r="DH4" s="650"/>
      <c r="DI4" s="651"/>
      <c r="DJ4" s="186"/>
      <c r="DK4" s="186"/>
      <c r="DL4" s="186"/>
      <c r="DM4" s="186"/>
      <c r="DN4" s="186"/>
      <c r="DO4" s="186"/>
    </row>
    <row r="5" spans="1:119" ht="18.75" customHeight="1" x14ac:dyDescent="0.2">
      <c r="A5" s="187"/>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92</v>
      </c>
      <c r="AN5" s="444"/>
      <c r="AO5" s="444"/>
      <c r="AP5" s="444"/>
      <c r="AQ5" s="444"/>
      <c r="AR5" s="444"/>
      <c r="AS5" s="444"/>
      <c r="AT5" s="445"/>
      <c r="AU5" s="527" t="s">
        <v>93</v>
      </c>
      <c r="AV5" s="528"/>
      <c r="AW5" s="528"/>
      <c r="AX5" s="528"/>
      <c r="AY5" s="450" t="s">
        <v>94</v>
      </c>
      <c r="AZ5" s="451"/>
      <c r="BA5" s="451"/>
      <c r="BB5" s="451"/>
      <c r="BC5" s="451"/>
      <c r="BD5" s="451"/>
      <c r="BE5" s="451"/>
      <c r="BF5" s="451"/>
      <c r="BG5" s="451"/>
      <c r="BH5" s="451"/>
      <c r="BI5" s="451"/>
      <c r="BJ5" s="451"/>
      <c r="BK5" s="451"/>
      <c r="BL5" s="451"/>
      <c r="BM5" s="452"/>
      <c r="BN5" s="470">
        <v>27091323</v>
      </c>
      <c r="BO5" s="471"/>
      <c r="BP5" s="471"/>
      <c r="BQ5" s="471"/>
      <c r="BR5" s="471"/>
      <c r="BS5" s="471"/>
      <c r="BT5" s="471"/>
      <c r="BU5" s="472"/>
      <c r="BV5" s="470">
        <v>19147229</v>
      </c>
      <c r="BW5" s="471"/>
      <c r="BX5" s="471"/>
      <c r="BY5" s="471"/>
      <c r="BZ5" s="471"/>
      <c r="CA5" s="471"/>
      <c r="CB5" s="471"/>
      <c r="CC5" s="472"/>
      <c r="CD5" s="479" t="s">
        <v>95</v>
      </c>
      <c r="CE5" s="480"/>
      <c r="CF5" s="480"/>
      <c r="CG5" s="480"/>
      <c r="CH5" s="480"/>
      <c r="CI5" s="480"/>
      <c r="CJ5" s="480"/>
      <c r="CK5" s="480"/>
      <c r="CL5" s="480"/>
      <c r="CM5" s="480"/>
      <c r="CN5" s="480"/>
      <c r="CO5" s="480"/>
      <c r="CP5" s="480"/>
      <c r="CQ5" s="480"/>
      <c r="CR5" s="480"/>
      <c r="CS5" s="481"/>
      <c r="CT5" s="440">
        <v>96.8</v>
      </c>
      <c r="CU5" s="441"/>
      <c r="CV5" s="441"/>
      <c r="CW5" s="441"/>
      <c r="CX5" s="441"/>
      <c r="CY5" s="441"/>
      <c r="CZ5" s="441"/>
      <c r="DA5" s="442"/>
      <c r="DB5" s="440">
        <v>99.4</v>
      </c>
      <c r="DC5" s="441"/>
      <c r="DD5" s="441"/>
      <c r="DE5" s="441"/>
      <c r="DF5" s="441"/>
      <c r="DG5" s="441"/>
      <c r="DH5" s="441"/>
      <c r="DI5" s="442"/>
      <c r="DJ5" s="186"/>
      <c r="DK5" s="186"/>
      <c r="DL5" s="186"/>
      <c r="DM5" s="186"/>
      <c r="DN5" s="186"/>
      <c r="DO5" s="186"/>
    </row>
    <row r="6" spans="1:119" ht="18.75" customHeight="1" x14ac:dyDescent="0.2">
      <c r="A6" s="187"/>
      <c r="B6" s="626" t="s">
        <v>96</v>
      </c>
      <c r="C6" s="484"/>
      <c r="D6" s="484"/>
      <c r="E6" s="627"/>
      <c r="F6" s="627"/>
      <c r="G6" s="627"/>
      <c r="H6" s="627"/>
      <c r="I6" s="627"/>
      <c r="J6" s="627"/>
      <c r="K6" s="627"/>
      <c r="L6" s="627" t="s">
        <v>97</v>
      </c>
      <c r="M6" s="627"/>
      <c r="N6" s="627"/>
      <c r="O6" s="627"/>
      <c r="P6" s="627"/>
      <c r="Q6" s="627"/>
      <c r="R6" s="508"/>
      <c r="S6" s="508"/>
      <c r="T6" s="508"/>
      <c r="U6" s="508"/>
      <c r="V6" s="633"/>
      <c r="W6" s="561" t="s">
        <v>98</v>
      </c>
      <c r="X6" s="483"/>
      <c r="Y6" s="483"/>
      <c r="Z6" s="483"/>
      <c r="AA6" s="483"/>
      <c r="AB6" s="484"/>
      <c r="AC6" s="638" t="s">
        <v>99</v>
      </c>
      <c r="AD6" s="639"/>
      <c r="AE6" s="639"/>
      <c r="AF6" s="639"/>
      <c r="AG6" s="639"/>
      <c r="AH6" s="639"/>
      <c r="AI6" s="639"/>
      <c r="AJ6" s="639"/>
      <c r="AK6" s="639"/>
      <c r="AL6" s="640"/>
      <c r="AM6" s="539" t="s">
        <v>100</v>
      </c>
      <c r="AN6" s="444"/>
      <c r="AO6" s="444"/>
      <c r="AP6" s="444"/>
      <c r="AQ6" s="444"/>
      <c r="AR6" s="444"/>
      <c r="AS6" s="444"/>
      <c r="AT6" s="445"/>
      <c r="AU6" s="527" t="s">
        <v>101</v>
      </c>
      <c r="AV6" s="528"/>
      <c r="AW6" s="528"/>
      <c r="AX6" s="528"/>
      <c r="AY6" s="450" t="s">
        <v>102</v>
      </c>
      <c r="AZ6" s="451"/>
      <c r="BA6" s="451"/>
      <c r="BB6" s="451"/>
      <c r="BC6" s="451"/>
      <c r="BD6" s="451"/>
      <c r="BE6" s="451"/>
      <c r="BF6" s="451"/>
      <c r="BG6" s="451"/>
      <c r="BH6" s="451"/>
      <c r="BI6" s="451"/>
      <c r="BJ6" s="451"/>
      <c r="BK6" s="451"/>
      <c r="BL6" s="451"/>
      <c r="BM6" s="452"/>
      <c r="BN6" s="470">
        <v>1563765</v>
      </c>
      <c r="BO6" s="471"/>
      <c r="BP6" s="471"/>
      <c r="BQ6" s="471"/>
      <c r="BR6" s="471"/>
      <c r="BS6" s="471"/>
      <c r="BT6" s="471"/>
      <c r="BU6" s="472"/>
      <c r="BV6" s="470">
        <v>1340329</v>
      </c>
      <c r="BW6" s="471"/>
      <c r="BX6" s="471"/>
      <c r="BY6" s="471"/>
      <c r="BZ6" s="471"/>
      <c r="CA6" s="471"/>
      <c r="CB6" s="471"/>
      <c r="CC6" s="472"/>
      <c r="CD6" s="479" t="s">
        <v>103</v>
      </c>
      <c r="CE6" s="480"/>
      <c r="CF6" s="480"/>
      <c r="CG6" s="480"/>
      <c r="CH6" s="480"/>
      <c r="CI6" s="480"/>
      <c r="CJ6" s="480"/>
      <c r="CK6" s="480"/>
      <c r="CL6" s="480"/>
      <c r="CM6" s="480"/>
      <c r="CN6" s="480"/>
      <c r="CO6" s="480"/>
      <c r="CP6" s="480"/>
      <c r="CQ6" s="480"/>
      <c r="CR6" s="480"/>
      <c r="CS6" s="481"/>
      <c r="CT6" s="623">
        <v>101.5</v>
      </c>
      <c r="CU6" s="624"/>
      <c r="CV6" s="624"/>
      <c r="CW6" s="624"/>
      <c r="CX6" s="624"/>
      <c r="CY6" s="624"/>
      <c r="CZ6" s="624"/>
      <c r="DA6" s="625"/>
      <c r="DB6" s="623">
        <v>104.4</v>
      </c>
      <c r="DC6" s="624"/>
      <c r="DD6" s="624"/>
      <c r="DE6" s="624"/>
      <c r="DF6" s="624"/>
      <c r="DG6" s="624"/>
      <c r="DH6" s="624"/>
      <c r="DI6" s="625"/>
      <c r="DJ6" s="186"/>
      <c r="DK6" s="186"/>
      <c r="DL6" s="186"/>
      <c r="DM6" s="186"/>
      <c r="DN6" s="186"/>
      <c r="DO6" s="186"/>
    </row>
    <row r="7" spans="1:119" ht="18.75" customHeight="1" x14ac:dyDescent="0.2">
      <c r="A7" s="187"/>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104</v>
      </c>
      <c r="AN7" s="444"/>
      <c r="AO7" s="444"/>
      <c r="AP7" s="444"/>
      <c r="AQ7" s="444"/>
      <c r="AR7" s="444"/>
      <c r="AS7" s="444"/>
      <c r="AT7" s="445"/>
      <c r="AU7" s="527" t="s">
        <v>105</v>
      </c>
      <c r="AV7" s="528"/>
      <c r="AW7" s="528"/>
      <c r="AX7" s="528"/>
      <c r="AY7" s="450" t="s">
        <v>106</v>
      </c>
      <c r="AZ7" s="451"/>
      <c r="BA7" s="451"/>
      <c r="BB7" s="451"/>
      <c r="BC7" s="451"/>
      <c r="BD7" s="451"/>
      <c r="BE7" s="451"/>
      <c r="BF7" s="451"/>
      <c r="BG7" s="451"/>
      <c r="BH7" s="451"/>
      <c r="BI7" s="451"/>
      <c r="BJ7" s="451"/>
      <c r="BK7" s="451"/>
      <c r="BL7" s="451"/>
      <c r="BM7" s="452"/>
      <c r="BN7" s="470">
        <v>271734</v>
      </c>
      <c r="BO7" s="471"/>
      <c r="BP7" s="471"/>
      <c r="BQ7" s="471"/>
      <c r="BR7" s="471"/>
      <c r="BS7" s="471"/>
      <c r="BT7" s="471"/>
      <c r="BU7" s="472"/>
      <c r="BV7" s="470">
        <v>424317</v>
      </c>
      <c r="BW7" s="471"/>
      <c r="BX7" s="471"/>
      <c r="BY7" s="471"/>
      <c r="BZ7" s="471"/>
      <c r="CA7" s="471"/>
      <c r="CB7" s="471"/>
      <c r="CC7" s="472"/>
      <c r="CD7" s="479" t="s">
        <v>107</v>
      </c>
      <c r="CE7" s="480"/>
      <c r="CF7" s="480"/>
      <c r="CG7" s="480"/>
      <c r="CH7" s="480"/>
      <c r="CI7" s="480"/>
      <c r="CJ7" s="480"/>
      <c r="CK7" s="480"/>
      <c r="CL7" s="480"/>
      <c r="CM7" s="480"/>
      <c r="CN7" s="480"/>
      <c r="CO7" s="480"/>
      <c r="CP7" s="480"/>
      <c r="CQ7" s="480"/>
      <c r="CR7" s="480"/>
      <c r="CS7" s="481"/>
      <c r="CT7" s="470">
        <v>11850272</v>
      </c>
      <c r="CU7" s="471"/>
      <c r="CV7" s="471"/>
      <c r="CW7" s="471"/>
      <c r="CX7" s="471"/>
      <c r="CY7" s="471"/>
      <c r="CZ7" s="471"/>
      <c r="DA7" s="472"/>
      <c r="DB7" s="470">
        <v>11572531</v>
      </c>
      <c r="DC7" s="471"/>
      <c r="DD7" s="471"/>
      <c r="DE7" s="471"/>
      <c r="DF7" s="471"/>
      <c r="DG7" s="471"/>
      <c r="DH7" s="471"/>
      <c r="DI7" s="472"/>
      <c r="DJ7" s="186"/>
      <c r="DK7" s="186"/>
      <c r="DL7" s="186"/>
      <c r="DM7" s="186"/>
      <c r="DN7" s="186"/>
      <c r="DO7" s="186"/>
    </row>
    <row r="8" spans="1:119" ht="18.75" customHeight="1" thickBot="1" x14ac:dyDescent="0.25">
      <c r="A8" s="187"/>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108</v>
      </c>
      <c r="AN8" s="444"/>
      <c r="AO8" s="444"/>
      <c r="AP8" s="444"/>
      <c r="AQ8" s="444"/>
      <c r="AR8" s="444"/>
      <c r="AS8" s="444"/>
      <c r="AT8" s="445"/>
      <c r="AU8" s="527" t="s">
        <v>109</v>
      </c>
      <c r="AV8" s="528"/>
      <c r="AW8" s="528"/>
      <c r="AX8" s="528"/>
      <c r="AY8" s="450" t="s">
        <v>110</v>
      </c>
      <c r="AZ8" s="451"/>
      <c r="BA8" s="451"/>
      <c r="BB8" s="451"/>
      <c r="BC8" s="451"/>
      <c r="BD8" s="451"/>
      <c r="BE8" s="451"/>
      <c r="BF8" s="451"/>
      <c r="BG8" s="451"/>
      <c r="BH8" s="451"/>
      <c r="BI8" s="451"/>
      <c r="BJ8" s="451"/>
      <c r="BK8" s="451"/>
      <c r="BL8" s="451"/>
      <c r="BM8" s="452"/>
      <c r="BN8" s="470">
        <v>1292031</v>
      </c>
      <c r="BO8" s="471"/>
      <c r="BP8" s="471"/>
      <c r="BQ8" s="471"/>
      <c r="BR8" s="471"/>
      <c r="BS8" s="471"/>
      <c r="BT8" s="471"/>
      <c r="BU8" s="472"/>
      <c r="BV8" s="470">
        <v>916012</v>
      </c>
      <c r="BW8" s="471"/>
      <c r="BX8" s="471"/>
      <c r="BY8" s="471"/>
      <c r="BZ8" s="471"/>
      <c r="CA8" s="471"/>
      <c r="CB8" s="471"/>
      <c r="CC8" s="472"/>
      <c r="CD8" s="479" t="s">
        <v>111</v>
      </c>
      <c r="CE8" s="480"/>
      <c r="CF8" s="480"/>
      <c r="CG8" s="480"/>
      <c r="CH8" s="480"/>
      <c r="CI8" s="480"/>
      <c r="CJ8" s="480"/>
      <c r="CK8" s="480"/>
      <c r="CL8" s="480"/>
      <c r="CM8" s="480"/>
      <c r="CN8" s="480"/>
      <c r="CO8" s="480"/>
      <c r="CP8" s="480"/>
      <c r="CQ8" s="480"/>
      <c r="CR8" s="480"/>
      <c r="CS8" s="481"/>
      <c r="CT8" s="583">
        <v>0.64</v>
      </c>
      <c r="CU8" s="584"/>
      <c r="CV8" s="584"/>
      <c r="CW8" s="584"/>
      <c r="CX8" s="584"/>
      <c r="CY8" s="584"/>
      <c r="CZ8" s="584"/>
      <c r="DA8" s="585"/>
      <c r="DB8" s="583">
        <v>0.64</v>
      </c>
      <c r="DC8" s="584"/>
      <c r="DD8" s="584"/>
      <c r="DE8" s="584"/>
      <c r="DF8" s="584"/>
      <c r="DG8" s="584"/>
      <c r="DH8" s="584"/>
      <c r="DI8" s="585"/>
      <c r="DJ8" s="186"/>
      <c r="DK8" s="186"/>
      <c r="DL8" s="186"/>
      <c r="DM8" s="186"/>
      <c r="DN8" s="186"/>
      <c r="DO8" s="186"/>
    </row>
    <row r="9" spans="1:119" ht="18.75" customHeight="1" thickBot="1" x14ac:dyDescent="0.25">
      <c r="A9" s="187"/>
      <c r="B9" s="612" t="s">
        <v>112</v>
      </c>
      <c r="C9" s="613"/>
      <c r="D9" s="613"/>
      <c r="E9" s="613"/>
      <c r="F9" s="613"/>
      <c r="G9" s="613"/>
      <c r="H9" s="613"/>
      <c r="I9" s="613"/>
      <c r="J9" s="613"/>
      <c r="K9" s="533"/>
      <c r="L9" s="614" t="s">
        <v>113</v>
      </c>
      <c r="M9" s="615"/>
      <c r="N9" s="615"/>
      <c r="O9" s="615"/>
      <c r="P9" s="615"/>
      <c r="Q9" s="616"/>
      <c r="R9" s="617">
        <v>49648</v>
      </c>
      <c r="S9" s="618"/>
      <c r="T9" s="618"/>
      <c r="U9" s="618"/>
      <c r="V9" s="619"/>
      <c r="W9" s="549" t="s">
        <v>114</v>
      </c>
      <c r="X9" s="550"/>
      <c r="Y9" s="550"/>
      <c r="Z9" s="550"/>
      <c r="AA9" s="550"/>
      <c r="AB9" s="550"/>
      <c r="AC9" s="550"/>
      <c r="AD9" s="550"/>
      <c r="AE9" s="550"/>
      <c r="AF9" s="550"/>
      <c r="AG9" s="550"/>
      <c r="AH9" s="550"/>
      <c r="AI9" s="550"/>
      <c r="AJ9" s="550"/>
      <c r="AK9" s="550"/>
      <c r="AL9" s="620"/>
      <c r="AM9" s="539" t="s">
        <v>115</v>
      </c>
      <c r="AN9" s="444"/>
      <c r="AO9" s="444"/>
      <c r="AP9" s="444"/>
      <c r="AQ9" s="444"/>
      <c r="AR9" s="444"/>
      <c r="AS9" s="444"/>
      <c r="AT9" s="445"/>
      <c r="AU9" s="527" t="s">
        <v>101</v>
      </c>
      <c r="AV9" s="528"/>
      <c r="AW9" s="528"/>
      <c r="AX9" s="528"/>
      <c r="AY9" s="450" t="s">
        <v>116</v>
      </c>
      <c r="AZ9" s="451"/>
      <c r="BA9" s="451"/>
      <c r="BB9" s="451"/>
      <c r="BC9" s="451"/>
      <c r="BD9" s="451"/>
      <c r="BE9" s="451"/>
      <c r="BF9" s="451"/>
      <c r="BG9" s="451"/>
      <c r="BH9" s="451"/>
      <c r="BI9" s="451"/>
      <c r="BJ9" s="451"/>
      <c r="BK9" s="451"/>
      <c r="BL9" s="451"/>
      <c r="BM9" s="452"/>
      <c r="BN9" s="470">
        <v>376019</v>
      </c>
      <c r="BO9" s="471"/>
      <c r="BP9" s="471"/>
      <c r="BQ9" s="471"/>
      <c r="BR9" s="471"/>
      <c r="BS9" s="471"/>
      <c r="BT9" s="471"/>
      <c r="BU9" s="472"/>
      <c r="BV9" s="470">
        <v>-110102</v>
      </c>
      <c r="BW9" s="471"/>
      <c r="BX9" s="471"/>
      <c r="BY9" s="471"/>
      <c r="BZ9" s="471"/>
      <c r="CA9" s="471"/>
      <c r="CB9" s="471"/>
      <c r="CC9" s="472"/>
      <c r="CD9" s="479" t="s">
        <v>117</v>
      </c>
      <c r="CE9" s="480"/>
      <c r="CF9" s="480"/>
      <c r="CG9" s="480"/>
      <c r="CH9" s="480"/>
      <c r="CI9" s="480"/>
      <c r="CJ9" s="480"/>
      <c r="CK9" s="480"/>
      <c r="CL9" s="480"/>
      <c r="CM9" s="480"/>
      <c r="CN9" s="480"/>
      <c r="CO9" s="480"/>
      <c r="CP9" s="480"/>
      <c r="CQ9" s="480"/>
      <c r="CR9" s="480"/>
      <c r="CS9" s="481"/>
      <c r="CT9" s="440">
        <v>9.1</v>
      </c>
      <c r="CU9" s="441"/>
      <c r="CV9" s="441"/>
      <c r="CW9" s="441"/>
      <c r="CX9" s="441"/>
      <c r="CY9" s="441"/>
      <c r="CZ9" s="441"/>
      <c r="DA9" s="442"/>
      <c r="DB9" s="440">
        <v>9.1999999999999993</v>
      </c>
      <c r="DC9" s="441"/>
      <c r="DD9" s="441"/>
      <c r="DE9" s="441"/>
      <c r="DF9" s="441"/>
      <c r="DG9" s="441"/>
      <c r="DH9" s="441"/>
      <c r="DI9" s="442"/>
      <c r="DJ9" s="186"/>
      <c r="DK9" s="186"/>
      <c r="DL9" s="186"/>
      <c r="DM9" s="186"/>
      <c r="DN9" s="186"/>
      <c r="DO9" s="186"/>
    </row>
    <row r="10" spans="1:119" ht="18.75" customHeight="1" thickBot="1" x14ac:dyDescent="0.25">
      <c r="A10" s="187"/>
      <c r="B10" s="612"/>
      <c r="C10" s="613"/>
      <c r="D10" s="613"/>
      <c r="E10" s="613"/>
      <c r="F10" s="613"/>
      <c r="G10" s="613"/>
      <c r="H10" s="613"/>
      <c r="I10" s="613"/>
      <c r="J10" s="613"/>
      <c r="K10" s="533"/>
      <c r="L10" s="443" t="s">
        <v>118</v>
      </c>
      <c r="M10" s="444"/>
      <c r="N10" s="444"/>
      <c r="O10" s="444"/>
      <c r="P10" s="444"/>
      <c r="Q10" s="445"/>
      <c r="R10" s="446">
        <v>50906</v>
      </c>
      <c r="S10" s="447"/>
      <c r="T10" s="447"/>
      <c r="U10" s="447"/>
      <c r="V10" s="449"/>
      <c r="W10" s="621"/>
      <c r="X10" s="432"/>
      <c r="Y10" s="432"/>
      <c r="Z10" s="432"/>
      <c r="AA10" s="432"/>
      <c r="AB10" s="432"/>
      <c r="AC10" s="432"/>
      <c r="AD10" s="432"/>
      <c r="AE10" s="432"/>
      <c r="AF10" s="432"/>
      <c r="AG10" s="432"/>
      <c r="AH10" s="432"/>
      <c r="AI10" s="432"/>
      <c r="AJ10" s="432"/>
      <c r="AK10" s="432"/>
      <c r="AL10" s="622"/>
      <c r="AM10" s="539" t="s">
        <v>119</v>
      </c>
      <c r="AN10" s="444"/>
      <c r="AO10" s="444"/>
      <c r="AP10" s="444"/>
      <c r="AQ10" s="444"/>
      <c r="AR10" s="444"/>
      <c r="AS10" s="444"/>
      <c r="AT10" s="445"/>
      <c r="AU10" s="527" t="s">
        <v>120</v>
      </c>
      <c r="AV10" s="528"/>
      <c r="AW10" s="528"/>
      <c r="AX10" s="528"/>
      <c r="AY10" s="450" t="s">
        <v>121</v>
      </c>
      <c r="AZ10" s="451"/>
      <c r="BA10" s="451"/>
      <c r="BB10" s="451"/>
      <c r="BC10" s="451"/>
      <c r="BD10" s="451"/>
      <c r="BE10" s="451"/>
      <c r="BF10" s="451"/>
      <c r="BG10" s="451"/>
      <c r="BH10" s="451"/>
      <c r="BI10" s="451"/>
      <c r="BJ10" s="451"/>
      <c r="BK10" s="451"/>
      <c r="BL10" s="451"/>
      <c r="BM10" s="452"/>
      <c r="BN10" s="470">
        <v>6187</v>
      </c>
      <c r="BO10" s="471"/>
      <c r="BP10" s="471"/>
      <c r="BQ10" s="471"/>
      <c r="BR10" s="471"/>
      <c r="BS10" s="471"/>
      <c r="BT10" s="471"/>
      <c r="BU10" s="472"/>
      <c r="BV10" s="470">
        <v>16373</v>
      </c>
      <c r="BW10" s="471"/>
      <c r="BX10" s="471"/>
      <c r="BY10" s="471"/>
      <c r="BZ10" s="471"/>
      <c r="CA10" s="471"/>
      <c r="CB10" s="471"/>
      <c r="CC10" s="47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2"/>
      <c r="C11" s="613"/>
      <c r="D11" s="613"/>
      <c r="E11" s="613"/>
      <c r="F11" s="613"/>
      <c r="G11" s="613"/>
      <c r="H11" s="613"/>
      <c r="I11" s="613"/>
      <c r="J11" s="613"/>
      <c r="K11" s="533"/>
      <c r="L11" s="516" t="s">
        <v>123</v>
      </c>
      <c r="M11" s="517"/>
      <c r="N11" s="517"/>
      <c r="O11" s="517"/>
      <c r="P11" s="517"/>
      <c r="Q11" s="518"/>
      <c r="R11" s="609" t="s">
        <v>124</v>
      </c>
      <c r="S11" s="610"/>
      <c r="T11" s="610"/>
      <c r="U11" s="610"/>
      <c r="V11" s="611"/>
      <c r="W11" s="621"/>
      <c r="X11" s="432"/>
      <c r="Y11" s="432"/>
      <c r="Z11" s="432"/>
      <c r="AA11" s="432"/>
      <c r="AB11" s="432"/>
      <c r="AC11" s="432"/>
      <c r="AD11" s="432"/>
      <c r="AE11" s="432"/>
      <c r="AF11" s="432"/>
      <c r="AG11" s="432"/>
      <c r="AH11" s="432"/>
      <c r="AI11" s="432"/>
      <c r="AJ11" s="432"/>
      <c r="AK11" s="432"/>
      <c r="AL11" s="622"/>
      <c r="AM11" s="539" t="s">
        <v>125</v>
      </c>
      <c r="AN11" s="444"/>
      <c r="AO11" s="444"/>
      <c r="AP11" s="444"/>
      <c r="AQ11" s="444"/>
      <c r="AR11" s="444"/>
      <c r="AS11" s="444"/>
      <c r="AT11" s="445"/>
      <c r="AU11" s="527" t="s">
        <v>126</v>
      </c>
      <c r="AV11" s="528"/>
      <c r="AW11" s="528"/>
      <c r="AX11" s="528"/>
      <c r="AY11" s="450" t="s">
        <v>127</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0</v>
      </c>
      <c r="BW11" s="471"/>
      <c r="BX11" s="471"/>
      <c r="BY11" s="471"/>
      <c r="BZ11" s="471"/>
      <c r="CA11" s="471"/>
      <c r="CB11" s="471"/>
      <c r="CC11" s="472"/>
      <c r="CD11" s="479" t="s">
        <v>128</v>
      </c>
      <c r="CE11" s="480"/>
      <c r="CF11" s="480"/>
      <c r="CG11" s="480"/>
      <c r="CH11" s="480"/>
      <c r="CI11" s="480"/>
      <c r="CJ11" s="480"/>
      <c r="CK11" s="480"/>
      <c r="CL11" s="480"/>
      <c r="CM11" s="480"/>
      <c r="CN11" s="480"/>
      <c r="CO11" s="480"/>
      <c r="CP11" s="480"/>
      <c r="CQ11" s="480"/>
      <c r="CR11" s="480"/>
      <c r="CS11" s="481"/>
      <c r="CT11" s="583" t="s">
        <v>129</v>
      </c>
      <c r="CU11" s="584"/>
      <c r="CV11" s="584"/>
      <c r="CW11" s="584"/>
      <c r="CX11" s="584"/>
      <c r="CY11" s="584"/>
      <c r="CZ11" s="584"/>
      <c r="DA11" s="585"/>
      <c r="DB11" s="583" t="s">
        <v>130</v>
      </c>
      <c r="DC11" s="584"/>
      <c r="DD11" s="584"/>
      <c r="DE11" s="584"/>
      <c r="DF11" s="584"/>
      <c r="DG11" s="584"/>
      <c r="DH11" s="584"/>
      <c r="DI11" s="585"/>
      <c r="DJ11" s="186"/>
      <c r="DK11" s="186"/>
      <c r="DL11" s="186"/>
      <c r="DM11" s="186"/>
      <c r="DN11" s="186"/>
      <c r="DO11" s="186"/>
    </row>
    <row r="12" spans="1:119" ht="18.75" customHeight="1" x14ac:dyDescent="0.2">
      <c r="A12" s="187"/>
      <c r="B12" s="586" t="s">
        <v>131</v>
      </c>
      <c r="C12" s="587"/>
      <c r="D12" s="587"/>
      <c r="E12" s="587"/>
      <c r="F12" s="587"/>
      <c r="G12" s="587"/>
      <c r="H12" s="587"/>
      <c r="I12" s="587"/>
      <c r="J12" s="587"/>
      <c r="K12" s="588"/>
      <c r="L12" s="595" t="s">
        <v>132</v>
      </c>
      <c r="M12" s="596"/>
      <c r="N12" s="596"/>
      <c r="O12" s="596"/>
      <c r="P12" s="596"/>
      <c r="Q12" s="597"/>
      <c r="R12" s="598">
        <v>50186</v>
      </c>
      <c r="S12" s="599"/>
      <c r="T12" s="599"/>
      <c r="U12" s="599"/>
      <c r="V12" s="600"/>
      <c r="W12" s="601" t="s">
        <v>1</v>
      </c>
      <c r="X12" s="528"/>
      <c r="Y12" s="528"/>
      <c r="Z12" s="528"/>
      <c r="AA12" s="528"/>
      <c r="AB12" s="602"/>
      <c r="AC12" s="603" t="s">
        <v>133</v>
      </c>
      <c r="AD12" s="604"/>
      <c r="AE12" s="604"/>
      <c r="AF12" s="604"/>
      <c r="AG12" s="605"/>
      <c r="AH12" s="603" t="s">
        <v>134</v>
      </c>
      <c r="AI12" s="604"/>
      <c r="AJ12" s="604"/>
      <c r="AK12" s="604"/>
      <c r="AL12" s="606"/>
      <c r="AM12" s="539" t="s">
        <v>135</v>
      </c>
      <c r="AN12" s="444"/>
      <c r="AO12" s="444"/>
      <c r="AP12" s="444"/>
      <c r="AQ12" s="444"/>
      <c r="AR12" s="444"/>
      <c r="AS12" s="444"/>
      <c r="AT12" s="445"/>
      <c r="AU12" s="527" t="s">
        <v>101</v>
      </c>
      <c r="AV12" s="528"/>
      <c r="AW12" s="528"/>
      <c r="AX12" s="528"/>
      <c r="AY12" s="450" t="s">
        <v>136</v>
      </c>
      <c r="AZ12" s="451"/>
      <c r="BA12" s="451"/>
      <c r="BB12" s="451"/>
      <c r="BC12" s="451"/>
      <c r="BD12" s="451"/>
      <c r="BE12" s="451"/>
      <c r="BF12" s="451"/>
      <c r="BG12" s="451"/>
      <c r="BH12" s="451"/>
      <c r="BI12" s="451"/>
      <c r="BJ12" s="451"/>
      <c r="BK12" s="451"/>
      <c r="BL12" s="451"/>
      <c r="BM12" s="452"/>
      <c r="BN12" s="470">
        <v>498530</v>
      </c>
      <c r="BO12" s="471"/>
      <c r="BP12" s="471"/>
      <c r="BQ12" s="471"/>
      <c r="BR12" s="471"/>
      <c r="BS12" s="471"/>
      <c r="BT12" s="471"/>
      <c r="BU12" s="472"/>
      <c r="BV12" s="470">
        <v>1043010</v>
      </c>
      <c r="BW12" s="471"/>
      <c r="BX12" s="471"/>
      <c r="BY12" s="471"/>
      <c r="BZ12" s="471"/>
      <c r="CA12" s="471"/>
      <c r="CB12" s="471"/>
      <c r="CC12" s="472"/>
      <c r="CD12" s="479" t="s">
        <v>137</v>
      </c>
      <c r="CE12" s="480"/>
      <c r="CF12" s="480"/>
      <c r="CG12" s="480"/>
      <c r="CH12" s="480"/>
      <c r="CI12" s="480"/>
      <c r="CJ12" s="480"/>
      <c r="CK12" s="480"/>
      <c r="CL12" s="480"/>
      <c r="CM12" s="480"/>
      <c r="CN12" s="480"/>
      <c r="CO12" s="480"/>
      <c r="CP12" s="480"/>
      <c r="CQ12" s="480"/>
      <c r="CR12" s="480"/>
      <c r="CS12" s="481"/>
      <c r="CT12" s="583" t="s">
        <v>129</v>
      </c>
      <c r="CU12" s="584"/>
      <c r="CV12" s="584"/>
      <c r="CW12" s="584"/>
      <c r="CX12" s="584"/>
      <c r="CY12" s="584"/>
      <c r="CZ12" s="584"/>
      <c r="DA12" s="585"/>
      <c r="DB12" s="583" t="s">
        <v>138</v>
      </c>
      <c r="DC12" s="584"/>
      <c r="DD12" s="584"/>
      <c r="DE12" s="584"/>
      <c r="DF12" s="584"/>
      <c r="DG12" s="584"/>
      <c r="DH12" s="584"/>
      <c r="DI12" s="585"/>
      <c r="DJ12" s="186"/>
      <c r="DK12" s="186"/>
      <c r="DL12" s="186"/>
      <c r="DM12" s="186"/>
      <c r="DN12" s="186"/>
      <c r="DO12" s="186"/>
    </row>
    <row r="13" spans="1:119" ht="18.75" customHeight="1" x14ac:dyDescent="0.2">
      <c r="A13" s="187"/>
      <c r="B13" s="589"/>
      <c r="C13" s="590"/>
      <c r="D13" s="590"/>
      <c r="E13" s="590"/>
      <c r="F13" s="590"/>
      <c r="G13" s="590"/>
      <c r="H13" s="590"/>
      <c r="I13" s="590"/>
      <c r="J13" s="590"/>
      <c r="K13" s="591"/>
      <c r="L13" s="197"/>
      <c r="M13" s="570" t="s">
        <v>139</v>
      </c>
      <c r="N13" s="571"/>
      <c r="O13" s="571"/>
      <c r="P13" s="571"/>
      <c r="Q13" s="572"/>
      <c r="R13" s="573">
        <v>49391</v>
      </c>
      <c r="S13" s="574"/>
      <c r="T13" s="574"/>
      <c r="U13" s="574"/>
      <c r="V13" s="575"/>
      <c r="W13" s="561" t="s">
        <v>140</v>
      </c>
      <c r="X13" s="483"/>
      <c r="Y13" s="483"/>
      <c r="Z13" s="483"/>
      <c r="AA13" s="483"/>
      <c r="AB13" s="484"/>
      <c r="AC13" s="446">
        <v>1147</v>
      </c>
      <c r="AD13" s="447"/>
      <c r="AE13" s="447"/>
      <c r="AF13" s="447"/>
      <c r="AG13" s="448"/>
      <c r="AH13" s="446">
        <v>1270</v>
      </c>
      <c r="AI13" s="447"/>
      <c r="AJ13" s="447"/>
      <c r="AK13" s="447"/>
      <c r="AL13" s="449"/>
      <c r="AM13" s="539" t="s">
        <v>141</v>
      </c>
      <c r="AN13" s="444"/>
      <c r="AO13" s="444"/>
      <c r="AP13" s="444"/>
      <c r="AQ13" s="444"/>
      <c r="AR13" s="444"/>
      <c r="AS13" s="444"/>
      <c r="AT13" s="445"/>
      <c r="AU13" s="527" t="s">
        <v>142</v>
      </c>
      <c r="AV13" s="528"/>
      <c r="AW13" s="528"/>
      <c r="AX13" s="528"/>
      <c r="AY13" s="450" t="s">
        <v>143</v>
      </c>
      <c r="AZ13" s="451"/>
      <c r="BA13" s="451"/>
      <c r="BB13" s="451"/>
      <c r="BC13" s="451"/>
      <c r="BD13" s="451"/>
      <c r="BE13" s="451"/>
      <c r="BF13" s="451"/>
      <c r="BG13" s="451"/>
      <c r="BH13" s="451"/>
      <c r="BI13" s="451"/>
      <c r="BJ13" s="451"/>
      <c r="BK13" s="451"/>
      <c r="BL13" s="451"/>
      <c r="BM13" s="452"/>
      <c r="BN13" s="470">
        <v>-116324</v>
      </c>
      <c r="BO13" s="471"/>
      <c r="BP13" s="471"/>
      <c r="BQ13" s="471"/>
      <c r="BR13" s="471"/>
      <c r="BS13" s="471"/>
      <c r="BT13" s="471"/>
      <c r="BU13" s="472"/>
      <c r="BV13" s="470">
        <v>-1136739</v>
      </c>
      <c r="BW13" s="471"/>
      <c r="BX13" s="471"/>
      <c r="BY13" s="471"/>
      <c r="BZ13" s="471"/>
      <c r="CA13" s="471"/>
      <c r="CB13" s="471"/>
      <c r="CC13" s="472"/>
      <c r="CD13" s="479" t="s">
        <v>144</v>
      </c>
      <c r="CE13" s="480"/>
      <c r="CF13" s="480"/>
      <c r="CG13" s="480"/>
      <c r="CH13" s="480"/>
      <c r="CI13" s="480"/>
      <c r="CJ13" s="480"/>
      <c r="CK13" s="480"/>
      <c r="CL13" s="480"/>
      <c r="CM13" s="480"/>
      <c r="CN13" s="480"/>
      <c r="CO13" s="480"/>
      <c r="CP13" s="480"/>
      <c r="CQ13" s="480"/>
      <c r="CR13" s="480"/>
      <c r="CS13" s="481"/>
      <c r="CT13" s="440">
        <v>3.7</v>
      </c>
      <c r="CU13" s="441"/>
      <c r="CV13" s="441"/>
      <c r="CW13" s="441"/>
      <c r="CX13" s="441"/>
      <c r="CY13" s="441"/>
      <c r="CZ13" s="441"/>
      <c r="DA13" s="442"/>
      <c r="DB13" s="440">
        <v>3.7</v>
      </c>
      <c r="DC13" s="441"/>
      <c r="DD13" s="441"/>
      <c r="DE13" s="441"/>
      <c r="DF13" s="441"/>
      <c r="DG13" s="441"/>
      <c r="DH13" s="441"/>
      <c r="DI13" s="442"/>
      <c r="DJ13" s="186"/>
      <c r="DK13" s="186"/>
      <c r="DL13" s="186"/>
      <c r="DM13" s="186"/>
      <c r="DN13" s="186"/>
      <c r="DO13" s="186"/>
    </row>
    <row r="14" spans="1:119" ht="18.75" customHeight="1" thickBot="1" x14ac:dyDescent="0.25">
      <c r="A14" s="187"/>
      <c r="B14" s="589"/>
      <c r="C14" s="590"/>
      <c r="D14" s="590"/>
      <c r="E14" s="590"/>
      <c r="F14" s="590"/>
      <c r="G14" s="590"/>
      <c r="H14" s="590"/>
      <c r="I14" s="590"/>
      <c r="J14" s="590"/>
      <c r="K14" s="591"/>
      <c r="L14" s="563" t="s">
        <v>145</v>
      </c>
      <c r="M14" s="607"/>
      <c r="N14" s="607"/>
      <c r="O14" s="607"/>
      <c r="P14" s="607"/>
      <c r="Q14" s="608"/>
      <c r="R14" s="573">
        <v>50353</v>
      </c>
      <c r="S14" s="574"/>
      <c r="T14" s="574"/>
      <c r="U14" s="574"/>
      <c r="V14" s="575"/>
      <c r="W14" s="576"/>
      <c r="X14" s="486"/>
      <c r="Y14" s="486"/>
      <c r="Z14" s="486"/>
      <c r="AA14" s="486"/>
      <c r="AB14" s="487"/>
      <c r="AC14" s="566">
        <v>4.5999999999999996</v>
      </c>
      <c r="AD14" s="567"/>
      <c r="AE14" s="567"/>
      <c r="AF14" s="567"/>
      <c r="AG14" s="568"/>
      <c r="AH14" s="566">
        <v>5.0999999999999996</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146</v>
      </c>
      <c r="CE14" s="477"/>
      <c r="CF14" s="477"/>
      <c r="CG14" s="477"/>
      <c r="CH14" s="477"/>
      <c r="CI14" s="477"/>
      <c r="CJ14" s="477"/>
      <c r="CK14" s="477"/>
      <c r="CL14" s="477"/>
      <c r="CM14" s="477"/>
      <c r="CN14" s="477"/>
      <c r="CO14" s="477"/>
      <c r="CP14" s="477"/>
      <c r="CQ14" s="477"/>
      <c r="CR14" s="477"/>
      <c r="CS14" s="478"/>
      <c r="CT14" s="577" t="s">
        <v>130</v>
      </c>
      <c r="CU14" s="578"/>
      <c r="CV14" s="578"/>
      <c r="CW14" s="578"/>
      <c r="CX14" s="578"/>
      <c r="CY14" s="578"/>
      <c r="CZ14" s="578"/>
      <c r="DA14" s="579"/>
      <c r="DB14" s="577" t="s">
        <v>129</v>
      </c>
      <c r="DC14" s="578"/>
      <c r="DD14" s="578"/>
      <c r="DE14" s="578"/>
      <c r="DF14" s="578"/>
      <c r="DG14" s="578"/>
      <c r="DH14" s="578"/>
      <c r="DI14" s="579"/>
      <c r="DJ14" s="186"/>
      <c r="DK14" s="186"/>
      <c r="DL14" s="186"/>
      <c r="DM14" s="186"/>
      <c r="DN14" s="186"/>
      <c r="DO14" s="186"/>
    </row>
    <row r="15" spans="1:119" ht="18.75" customHeight="1" x14ac:dyDescent="0.2">
      <c r="A15" s="187"/>
      <c r="B15" s="589"/>
      <c r="C15" s="590"/>
      <c r="D15" s="590"/>
      <c r="E15" s="590"/>
      <c r="F15" s="590"/>
      <c r="G15" s="590"/>
      <c r="H15" s="590"/>
      <c r="I15" s="590"/>
      <c r="J15" s="590"/>
      <c r="K15" s="591"/>
      <c r="L15" s="197"/>
      <c r="M15" s="570" t="s">
        <v>147</v>
      </c>
      <c r="N15" s="571"/>
      <c r="O15" s="571"/>
      <c r="P15" s="571"/>
      <c r="Q15" s="572"/>
      <c r="R15" s="573">
        <v>49613</v>
      </c>
      <c r="S15" s="574"/>
      <c r="T15" s="574"/>
      <c r="U15" s="574"/>
      <c r="V15" s="575"/>
      <c r="W15" s="561" t="s">
        <v>148</v>
      </c>
      <c r="X15" s="483"/>
      <c r="Y15" s="483"/>
      <c r="Z15" s="483"/>
      <c r="AA15" s="483"/>
      <c r="AB15" s="484"/>
      <c r="AC15" s="446">
        <v>8958</v>
      </c>
      <c r="AD15" s="447"/>
      <c r="AE15" s="447"/>
      <c r="AF15" s="447"/>
      <c r="AG15" s="448"/>
      <c r="AH15" s="446">
        <v>8964</v>
      </c>
      <c r="AI15" s="447"/>
      <c r="AJ15" s="447"/>
      <c r="AK15" s="447"/>
      <c r="AL15" s="449"/>
      <c r="AM15" s="539"/>
      <c r="AN15" s="444"/>
      <c r="AO15" s="444"/>
      <c r="AP15" s="444"/>
      <c r="AQ15" s="444"/>
      <c r="AR15" s="444"/>
      <c r="AS15" s="444"/>
      <c r="AT15" s="445"/>
      <c r="AU15" s="527"/>
      <c r="AV15" s="528"/>
      <c r="AW15" s="528"/>
      <c r="AX15" s="528"/>
      <c r="AY15" s="462" t="s">
        <v>149</v>
      </c>
      <c r="AZ15" s="463"/>
      <c r="BA15" s="463"/>
      <c r="BB15" s="463"/>
      <c r="BC15" s="463"/>
      <c r="BD15" s="463"/>
      <c r="BE15" s="463"/>
      <c r="BF15" s="463"/>
      <c r="BG15" s="463"/>
      <c r="BH15" s="463"/>
      <c r="BI15" s="463"/>
      <c r="BJ15" s="463"/>
      <c r="BK15" s="463"/>
      <c r="BL15" s="463"/>
      <c r="BM15" s="464"/>
      <c r="BN15" s="465">
        <v>6122094</v>
      </c>
      <c r="BO15" s="466"/>
      <c r="BP15" s="466"/>
      <c r="BQ15" s="466"/>
      <c r="BR15" s="466"/>
      <c r="BS15" s="466"/>
      <c r="BT15" s="466"/>
      <c r="BU15" s="467"/>
      <c r="BV15" s="465">
        <v>5847303</v>
      </c>
      <c r="BW15" s="466"/>
      <c r="BX15" s="466"/>
      <c r="BY15" s="466"/>
      <c r="BZ15" s="466"/>
      <c r="CA15" s="466"/>
      <c r="CB15" s="466"/>
      <c r="CC15" s="467"/>
      <c r="CD15" s="580" t="s">
        <v>150</v>
      </c>
      <c r="CE15" s="581"/>
      <c r="CF15" s="581"/>
      <c r="CG15" s="581"/>
      <c r="CH15" s="581"/>
      <c r="CI15" s="581"/>
      <c r="CJ15" s="581"/>
      <c r="CK15" s="581"/>
      <c r="CL15" s="581"/>
      <c r="CM15" s="581"/>
      <c r="CN15" s="581"/>
      <c r="CO15" s="581"/>
      <c r="CP15" s="581"/>
      <c r="CQ15" s="581"/>
      <c r="CR15" s="581"/>
      <c r="CS15" s="58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9"/>
      <c r="C16" s="590"/>
      <c r="D16" s="590"/>
      <c r="E16" s="590"/>
      <c r="F16" s="590"/>
      <c r="G16" s="590"/>
      <c r="H16" s="590"/>
      <c r="I16" s="590"/>
      <c r="J16" s="590"/>
      <c r="K16" s="591"/>
      <c r="L16" s="563" t="s">
        <v>151</v>
      </c>
      <c r="M16" s="564"/>
      <c r="N16" s="564"/>
      <c r="O16" s="564"/>
      <c r="P16" s="564"/>
      <c r="Q16" s="565"/>
      <c r="R16" s="558" t="s">
        <v>152</v>
      </c>
      <c r="S16" s="559"/>
      <c r="T16" s="559"/>
      <c r="U16" s="559"/>
      <c r="V16" s="560"/>
      <c r="W16" s="576"/>
      <c r="X16" s="486"/>
      <c r="Y16" s="486"/>
      <c r="Z16" s="486"/>
      <c r="AA16" s="486"/>
      <c r="AB16" s="487"/>
      <c r="AC16" s="566">
        <v>35.799999999999997</v>
      </c>
      <c r="AD16" s="567"/>
      <c r="AE16" s="567"/>
      <c r="AF16" s="567"/>
      <c r="AG16" s="568"/>
      <c r="AH16" s="566">
        <v>35.799999999999997</v>
      </c>
      <c r="AI16" s="567"/>
      <c r="AJ16" s="567"/>
      <c r="AK16" s="567"/>
      <c r="AL16" s="569"/>
      <c r="AM16" s="539"/>
      <c r="AN16" s="444"/>
      <c r="AO16" s="444"/>
      <c r="AP16" s="444"/>
      <c r="AQ16" s="444"/>
      <c r="AR16" s="444"/>
      <c r="AS16" s="444"/>
      <c r="AT16" s="445"/>
      <c r="AU16" s="527"/>
      <c r="AV16" s="528"/>
      <c r="AW16" s="528"/>
      <c r="AX16" s="528"/>
      <c r="AY16" s="450" t="s">
        <v>153</v>
      </c>
      <c r="AZ16" s="451"/>
      <c r="BA16" s="451"/>
      <c r="BB16" s="451"/>
      <c r="BC16" s="451"/>
      <c r="BD16" s="451"/>
      <c r="BE16" s="451"/>
      <c r="BF16" s="451"/>
      <c r="BG16" s="451"/>
      <c r="BH16" s="451"/>
      <c r="BI16" s="451"/>
      <c r="BJ16" s="451"/>
      <c r="BK16" s="451"/>
      <c r="BL16" s="451"/>
      <c r="BM16" s="452"/>
      <c r="BN16" s="470">
        <v>9611135</v>
      </c>
      <c r="BO16" s="471"/>
      <c r="BP16" s="471"/>
      <c r="BQ16" s="471"/>
      <c r="BR16" s="471"/>
      <c r="BS16" s="471"/>
      <c r="BT16" s="471"/>
      <c r="BU16" s="472"/>
      <c r="BV16" s="470">
        <v>9241214</v>
      </c>
      <c r="BW16" s="471"/>
      <c r="BX16" s="471"/>
      <c r="BY16" s="471"/>
      <c r="BZ16" s="471"/>
      <c r="CA16" s="471"/>
      <c r="CB16" s="471"/>
      <c r="CC16" s="472"/>
      <c r="CD16" s="201"/>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6"/>
      <c r="DK16" s="186"/>
      <c r="DL16" s="186"/>
      <c r="DM16" s="186"/>
      <c r="DN16" s="186"/>
      <c r="DO16" s="186"/>
    </row>
    <row r="17" spans="1:119" ht="18.75" customHeight="1" thickBot="1" x14ac:dyDescent="0.25">
      <c r="A17" s="187"/>
      <c r="B17" s="592"/>
      <c r="C17" s="593"/>
      <c r="D17" s="593"/>
      <c r="E17" s="593"/>
      <c r="F17" s="593"/>
      <c r="G17" s="593"/>
      <c r="H17" s="593"/>
      <c r="I17" s="593"/>
      <c r="J17" s="593"/>
      <c r="K17" s="594"/>
      <c r="L17" s="202"/>
      <c r="M17" s="555" t="s">
        <v>154</v>
      </c>
      <c r="N17" s="556"/>
      <c r="O17" s="556"/>
      <c r="P17" s="556"/>
      <c r="Q17" s="557"/>
      <c r="R17" s="558" t="s">
        <v>155</v>
      </c>
      <c r="S17" s="559"/>
      <c r="T17" s="559"/>
      <c r="U17" s="559"/>
      <c r="V17" s="560"/>
      <c r="W17" s="561" t="s">
        <v>156</v>
      </c>
      <c r="X17" s="483"/>
      <c r="Y17" s="483"/>
      <c r="Z17" s="483"/>
      <c r="AA17" s="483"/>
      <c r="AB17" s="484"/>
      <c r="AC17" s="446">
        <v>14888</v>
      </c>
      <c r="AD17" s="447"/>
      <c r="AE17" s="447"/>
      <c r="AF17" s="447"/>
      <c r="AG17" s="448"/>
      <c r="AH17" s="446">
        <v>14822</v>
      </c>
      <c r="AI17" s="447"/>
      <c r="AJ17" s="447"/>
      <c r="AK17" s="447"/>
      <c r="AL17" s="449"/>
      <c r="AM17" s="539"/>
      <c r="AN17" s="444"/>
      <c r="AO17" s="444"/>
      <c r="AP17" s="444"/>
      <c r="AQ17" s="444"/>
      <c r="AR17" s="444"/>
      <c r="AS17" s="444"/>
      <c r="AT17" s="445"/>
      <c r="AU17" s="527"/>
      <c r="AV17" s="528"/>
      <c r="AW17" s="528"/>
      <c r="AX17" s="528"/>
      <c r="AY17" s="450" t="s">
        <v>157</v>
      </c>
      <c r="AZ17" s="451"/>
      <c r="BA17" s="451"/>
      <c r="BB17" s="451"/>
      <c r="BC17" s="451"/>
      <c r="BD17" s="451"/>
      <c r="BE17" s="451"/>
      <c r="BF17" s="451"/>
      <c r="BG17" s="451"/>
      <c r="BH17" s="451"/>
      <c r="BI17" s="451"/>
      <c r="BJ17" s="451"/>
      <c r="BK17" s="451"/>
      <c r="BL17" s="451"/>
      <c r="BM17" s="452"/>
      <c r="BN17" s="470">
        <v>7717631</v>
      </c>
      <c r="BO17" s="471"/>
      <c r="BP17" s="471"/>
      <c r="BQ17" s="471"/>
      <c r="BR17" s="471"/>
      <c r="BS17" s="471"/>
      <c r="BT17" s="471"/>
      <c r="BU17" s="472"/>
      <c r="BV17" s="470">
        <v>7429579</v>
      </c>
      <c r="BW17" s="471"/>
      <c r="BX17" s="471"/>
      <c r="BY17" s="471"/>
      <c r="BZ17" s="471"/>
      <c r="CA17" s="471"/>
      <c r="CB17" s="471"/>
      <c r="CC17" s="472"/>
      <c r="CD17" s="201"/>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6"/>
      <c r="DK17" s="186"/>
      <c r="DL17" s="186"/>
      <c r="DM17" s="186"/>
      <c r="DN17" s="186"/>
      <c r="DO17" s="186"/>
    </row>
    <row r="18" spans="1:119" ht="18.75" customHeight="1" thickBot="1" x14ac:dyDescent="0.25">
      <c r="A18" s="187"/>
      <c r="B18" s="532" t="s">
        <v>158</v>
      </c>
      <c r="C18" s="533"/>
      <c r="D18" s="533"/>
      <c r="E18" s="534"/>
      <c r="F18" s="534"/>
      <c r="G18" s="534"/>
      <c r="H18" s="534"/>
      <c r="I18" s="534"/>
      <c r="J18" s="534"/>
      <c r="K18" s="534"/>
      <c r="L18" s="535">
        <v>208.42</v>
      </c>
      <c r="M18" s="535"/>
      <c r="N18" s="535"/>
      <c r="O18" s="535"/>
      <c r="P18" s="535"/>
      <c r="Q18" s="535"/>
      <c r="R18" s="536"/>
      <c r="S18" s="536"/>
      <c r="T18" s="536"/>
      <c r="U18" s="536"/>
      <c r="V18" s="537"/>
      <c r="W18" s="551"/>
      <c r="X18" s="552"/>
      <c r="Y18" s="552"/>
      <c r="Z18" s="552"/>
      <c r="AA18" s="552"/>
      <c r="AB18" s="562"/>
      <c r="AC18" s="434">
        <v>59.6</v>
      </c>
      <c r="AD18" s="435"/>
      <c r="AE18" s="435"/>
      <c r="AF18" s="435"/>
      <c r="AG18" s="538"/>
      <c r="AH18" s="434">
        <v>59.2</v>
      </c>
      <c r="AI18" s="435"/>
      <c r="AJ18" s="435"/>
      <c r="AK18" s="435"/>
      <c r="AL18" s="436"/>
      <c r="AM18" s="539"/>
      <c r="AN18" s="444"/>
      <c r="AO18" s="444"/>
      <c r="AP18" s="444"/>
      <c r="AQ18" s="444"/>
      <c r="AR18" s="444"/>
      <c r="AS18" s="444"/>
      <c r="AT18" s="445"/>
      <c r="AU18" s="527"/>
      <c r="AV18" s="528"/>
      <c r="AW18" s="528"/>
      <c r="AX18" s="528"/>
      <c r="AY18" s="450" t="s">
        <v>159</v>
      </c>
      <c r="AZ18" s="451"/>
      <c r="BA18" s="451"/>
      <c r="BB18" s="451"/>
      <c r="BC18" s="451"/>
      <c r="BD18" s="451"/>
      <c r="BE18" s="451"/>
      <c r="BF18" s="451"/>
      <c r="BG18" s="451"/>
      <c r="BH18" s="451"/>
      <c r="BI18" s="451"/>
      <c r="BJ18" s="451"/>
      <c r="BK18" s="451"/>
      <c r="BL18" s="451"/>
      <c r="BM18" s="452"/>
      <c r="BN18" s="470">
        <v>11917881</v>
      </c>
      <c r="BO18" s="471"/>
      <c r="BP18" s="471"/>
      <c r="BQ18" s="471"/>
      <c r="BR18" s="471"/>
      <c r="BS18" s="471"/>
      <c r="BT18" s="471"/>
      <c r="BU18" s="472"/>
      <c r="BV18" s="470">
        <v>11986332</v>
      </c>
      <c r="BW18" s="471"/>
      <c r="BX18" s="471"/>
      <c r="BY18" s="471"/>
      <c r="BZ18" s="471"/>
      <c r="CA18" s="471"/>
      <c r="CB18" s="471"/>
      <c r="CC18" s="472"/>
      <c r="CD18" s="201"/>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6"/>
      <c r="DK18" s="186"/>
      <c r="DL18" s="186"/>
      <c r="DM18" s="186"/>
      <c r="DN18" s="186"/>
      <c r="DO18" s="186"/>
    </row>
    <row r="19" spans="1:119" ht="18.75" customHeight="1" thickBot="1" x14ac:dyDescent="0.25">
      <c r="A19" s="187"/>
      <c r="B19" s="532" t="s">
        <v>160</v>
      </c>
      <c r="C19" s="533"/>
      <c r="D19" s="533"/>
      <c r="E19" s="534"/>
      <c r="F19" s="534"/>
      <c r="G19" s="534"/>
      <c r="H19" s="534"/>
      <c r="I19" s="534"/>
      <c r="J19" s="534"/>
      <c r="K19" s="534"/>
      <c r="L19" s="540">
        <v>238</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161</v>
      </c>
      <c r="AZ19" s="451"/>
      <c r="BA19" s="451"/>
      <c r="BB19" s="451"/>
      <c r="BC19" s="451"/>
      <c r="BD19" s="451"/>
      <c r="BE19" s="451"/>
      <c r="BF19" s="451"/>
      <c r="BG19" s="451"/>
      <c r="BH19" s="451"/>
      <c r="BI19" s="451"/>
      <c r="BJ19" s="451"/>
      <c r="BK19" s="451"/>
      <c r="BL19" s="451"/>
      <c r="BM19" s="452"/>
      <c r="BN19" s="470">
        <v>14898213</v>
      </c>
      <c r="BO19" s="471"/>
      <c r="BP19" s="471"/>
      <c r="BQ19" s="471"/>
      <c r="BR19" s="471"/>
      <c r="BS19" s="471"/>
      <c r="BT19" s="471"/>
      <c r="BU19" s="472"/>
      <c r="BV19" s="470">
        <v>14279110</v>
      </c>
      <c r="BW19" s="471"/>
      <c r="BX19" s="471"/>
      <c r="BY19" s="471"/>
      <c r="BZ19" s="471"/>
      <c r="CA19" s="471"/>
      <c r="CB19" s="471"/>
      <c r="CC19" s="472"/>
      <c r="CD19" s="201"/>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6"/>
      <c r="DK19" s="186"/>
      <c r="DL19" s="186"/>
      <c r="DM19" s="186"/>
      <c r="DN19" s="186"/>
      <c r="DO19" s="186"/>
    </row>
    <row r="20" spans="1:119" ht="18.75" customHeight="1" thickBot="1" x14ac:dyDescent="0.25">
      <c r="A20" s="187"/>
      <c r="B20" s="532" t="s">
        <v>162</v>
      </c>
      <c r="C20" s="533"/>
      <c r="D20" s="533"/>
      <c r="E20" s="534"/>
      <c r="F20" s="534"/>
      <c r="G20" s="534"/>
      <c r="H20" s="534"/>
      <c r="I20" s="534"/>
      <c r="J20" s="534"/>
      <c r="K20" s="534"/>
      <c r="L20" s="540">
        <v>19443</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1"/>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6"/>
      <c r="DK20" s="186"/>
      <c r="DL20" s="186"/>
      <c r="DM20" s="186"/>
      <c r="DN20" s="186"/>
      <c r="DO20" s="186"/>
    </row>
    <row r="21" spans="1:119" ht="18.75" customHeight="1" x14ac:dyDescent="0.2">
      <c r="A21" s="187"/>
      <c r="B21" s="529" t="s">
        <v>163</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1"/>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6"/>
      <c r="DK21" s="186"/>
      <c r="DL21" s="186"/>
      <c r="DM21" s="186"/>
      <c r="DN21" s="186"/>
      <c r="DO21" s="186"/>
    </row>
    <row r="22" spans="1:119" ht="18.75" customHeight="1" thickBot="1" x14ac:dyDescent="0.25">
      <c r="A22" s="187"/>
      <c r="B22" s="499" t="s">
        <v>164</v>
      </c>
      <c r="C22" s="500"/>
      <c r="D22" s="501"/>
      <c r="E22" s="508" t="s">
        <v>1</v>
      </c>
      <c r="F22" s="483"/>
      <c r="G22" s="483"/>
      <c r="H22" s="483"/>
      <c r="I22" s="483"/>
      <c r="J22" s="483"/>
      <c r="K22" s="484"/>
      <c r="L22" s="508" t="s">
        <v>165</v>
      </c>
      <c r="M22" s="483"/>
      <c r="N22" s="483"/>
      <c r="O22" s="483"/>
      <c r="P22" s="484"/>
      <c r="Q22" s="493" t="s">
        <v>166</v>
      </c>
      <c r="R22" s="494"/>
      <c r="S22" s="494"/>
      <c r="T22" s="494"/>
      <c r="U22" s="494"/>
      <c r="V22" s="509"/>
      <c r="W22" s="511" t="s">
        <v>167</v>
      </c>
      <c r="X22" s="500"/>
      <c r="Y22" s="501"/>
      <c r="Z22" s="508" t="s">
        <v>1</v>
      </c>
      <c r="AA22" s="483"/>
      <c r="AB22" s="483"/>
      <c r="AC22" s="483"/>
      <c r="AD22" s="483"/>
      <c r="AE22" s="483"/>
      <c r="AF22" s="483"/>
      <c r="AG22" s="484"/>
      <c r="AH22" s="482" t="s">
        <v>168</v>
      </c>
      <c r="AI22" s="483"/>
      <c r="AJ22" s="483"/>
      <c r="AK22" s="483"/>
      <c r="AL22" s="484"/>
      <c r="AM22" s="482" t="s">
        <v>169</v>
      </c>
      <c r="AN22" s="488"/>
      <c r="AO22" s="488"/>
      <c r="AP22" s="488"/>
      <c r="AQ22" s="488"/>
      <c r="AR22" s="489"/>
      <c r="AS22" s="493" t="s">
        <v>166</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1"/>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6"/>
      <c r="DK22" s="186"/>
      <c r="DL22" s="186"/>
      <c r="DM22" s="186"/>
      <c r="DN22" s="186"/>
      <c r="DO22" s="186"/>
    </row>
    <row r="23" spans="1:119" ht="18.75" customHeight="1" x14ac:dyDescent="0.2">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170</v>
      </c>
      <c r="AZ23" s="463"/>
      <c r="BA23" s="463"/>
      <c r="BB23" s="463"/>
      <c r="BC23" s="463"/>
      <c r="BD23" s="463"/>
      <c r="BE23" s="463"/>
      <c r="BF23" s="463"/>
      <c r="BG23" s="463"/>
      <c r="BH23" s="463"/>
      <c r="BI23" s="463"/>
      <c r="BJ23" s="463"/>
      <c r="BK23" s="463"/>
      <c r="BL23" s="463"/>
      <c r="BM23" s="464"/>
      <c r="BN23" s="470">
        <v>16519546</v>
      </c>
      <c r="BO23" s="471"/>
      <c r="BP23" s="471"/>
      <c r="BQ23" s="471"/>
      <c r="BR23" s="471"/>
      <c r="BS23" s="471"/>
      <c r="BT23" s="471"/>
      <c r="BU23" s="472"/>
      <c r="BV23" s="470">
        <v>14466192</v>
      </c>
      <c r="BW23" s="471"/>
      <c r="BX23" s="471"/>
      <c r="BY23" s="471"/>
      <c r="BZ23" s="471"/>
      <c r="CA23" s="471"/>
      <c r="CB23" s="471"/>
      <c r="CC23" s="472"/>
      <c r="CD23" s="201"/>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6"/>
      <c r="DK23" s="186"/>
      <c r="DL23" s="186"/>
      <c r="DM23" s="186"/>
      <c r="DN23" s="186"/>
      <c r="DO23" s="186"/>
    </row>
    <row r="24" spans="1:119" ht="18.75" customHeight="1" thickBot="1" x14ac:dyDescent="0.25">
      <c r="A24" s="187"/>
      <c r="B24" s="502"/>
      <c r="C24" s="503"/>
      <c r="D24" s="504"/>
      <c r="E24" s="443" t="s">
        <v>171</v>
      </c>
      <c r="F24" s="444"/>
      <c r="G24" s="444"/>
      <c r="H24" s="444"/>
      <c r="I24" s="444"/>
      <c r="J24" s="444"/>
      <c r="K24" s="445"/>
      <c r="L24" s="446">
        <v>1</v>
      </c>
      <c r="M24" s="447"/>
      <c r="N24" s="447"/>
      <c r="O24" s="447"/>
      <c r="P24" s="448"/>
      <c r="Q24" s="446">
        <v>8800</v>
      </c>
      <c r="R24" s="447"/>
      <c r="S24" s="447"/>
      <c r="T24" s="447"/>
      <c r="U24" s="447"/>
      <c r="V24" s="448"/>
      <c r="W24" s="512"/>
      <c r="X24" s="503"/>
      <c r="Y24" s="504"/>
      <c r="Z24" s="443" t="s">
        <v>172</v>
      </c>
      <c r="AA24" s="444"/>
      <c r="AB24" s="444"/>
      <c r="AC24" s="444"/>
      <c r="AD24" s="444"/>
      <c r="AE24" s="444"/>
      <c r="AF24" s="444"/>
      <c r="AG24" s="445"/>
      <c r="AH24" s="446">
        <v>336</v>
      </c>
      <c r="AI24" s="447"/>
      <c r="AJ24" s="447"/>
      <c r="AK24" s="447"/>
      <c r="AL24" s="448"/>
      <c r="AM24" s="446">
        <v>1012032</v>
      </c>
      <c r="AN24" s="447"/>
      <c r="AO24" s="447"/>
      <c r="AP24" s="447"/>
      <c r="AQ24" s="447"/>
      <c r="AR24" s="448"/>
      <c r="AS24" s="446">
        <v>3012</v>
      </c>
      <c r="AT24" s="447"/>
      <c r="AU24" s="447"/>
      <c r="AV24" s="447"/>
      <c r="AW24" s="447"/>
      <c r="AX24" s="449"/>
      <c r="AY24" s="437" t="s">
        <v>173</v>
      </c>
      <c r="AZ24" s="438"/>
      <c r="BA24" s="438"/>
      <c r="BB24" s="438"/>
      <c r="BC24" s="438"/>
      <c r="BD24" s="438"/>
      <c r="BE24" s="438"/>
      <c r="BF24" s="438"/>
      <c r="BG24" s="438"/>
      <c r="BH24" s="438"/>
      <c r="BI24" s="438"/>
      <c r="BJ24" s="438"/>
      <c r="BK24" s="438"/>
      <c r="BL24" s="438"/>
      <c r="BM24" s="439"/>
      <c r="BN24" s="470">
        <v>13708626</v>
      </c>
      <c r="BO24" s="471"/>
      <c r="BP24" s="471"/>
      <c r="BQ24" s="471"/>
      <c r="BR24" s="471"/>
      <c r="BS24" s="471"/>
      <c r="BT24" s="471"/>
      <c r="BU24" s="472"/>
      <c r="BV24" s="470">
        <v>12189974</v>
      </c>
      <c r="BW24" s="471"/>
      <c r="BX24" s="471"/>
      <c r="BY24" s="471"/>
      <c r="BZ24" s="471"/>
      <c r="CA24" s="471"/>
      <c r="CB24" s="471"/>
      <c r="CC24" s="472"/>
      <c r="CD24" s="201"/>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6"/>
      <c r="DK24" s="186"/>
      <c r="DL24" s="186"/>
      <c r="DM24" s="186"/>
      <c r="DN24" s="186"/>
      <c r="DO24" s="186"/>
    </row>
    <row r="25" spans="1:119" s="186" customFormat="1" ht="18.75" customHeight="1" x14ac:dyDescent="0.2">
      <c r="A25" s="187"/>
      <c r="B25" s="502"/>
      <c r="C25" s="503"/>
      <c r="D25" s="504"/>
      <c r="E25" s="443" t="s">
        <v>174</v>
      </c>
      <c r="F25" s="444"/>
      <c r="G25" s="444"/>
      <c r="H25" s="444"/>
      <c r="I25" s="444"/>
      <c r="J25" s="444"/>
      <c r="K25" s="445"/>
      <c r="L25" s="446">
        <v>1</v>
      </c>
      <c r="M25" s="447"/>
      <c r="N25" s="447"/>
      <c r="O25" s="447"/>
      <c r="P25" s="448"/>
      <c r="Q25" s="446">
        <v>7300</v>
      </c>
      <c r="R25" s="447"/>
      <c r="S25" s="447"/>
      <c r="T25" s="447"/>
      <c r="U25" s="447"/>
      <c r="V25" s="448"/>
      <c r="W25" s="512"/>
      <c r="X25" s="503"/>
      <c r="Y25" s="504"/>
      <c r="Z25" s="443" t="s">
        <v>175</v>
      </c>
      <c r="AA25" s="444"/>
      <c r="AB25" s="444"/>
      <c r="AC25" s="444"/>
      <c r="AD25" s="444"/>
      <c r="AE25" s="444"/>
      <c r="AF25" s="444"/>
      <c r="AG25" s="445"/>
      <c r="AH25" s="446" t="s">
        <v>176</v>
      </c>
      <c r="AI25" s="447"/>
      <c r="AJ25" s="447"/>
      <c r="AK25" s="447"/>
      <c r="AL25" s="448"/>
      <c r="AM25" s="446" t="s">
        <v>176</v>
      </c>
      <c r="AN25" s="447"/>
      <c r="AO25" s="447"/>
      <c r="AP25" s="447"/>
      <c r="AQ25" s="447"/>
      <c r="AR25" s="448"/>
      <c r="AS25" s="446" t="s">
        <v>177</v>
      </c>
      <c r="AT25" s="447"/>
      <c r="AU25" s="447"/>
      <c r="AV25" s="447"/>
      <c r="AW25" s="447"/>
      <c r="AX25" s="449"/>
      <c r="AY25" s="462" t="s">
        <v>178</v>
      </c>
      <c r="AZ25" s="463"/>
      <c r="BA25" s="463"/>
      <c r="BB25" s="463"/>
      <c r="BC25" s="463"/>
      <c r="BD25" s="463"/>
      <c r="BE25" s="463"/>
      <c r="BF25" s="463"/>
      <c r="BG25" s="463"/>
      <c r="BH25" s="463"/>
      <c r="BI25" s="463"/>
      <c r="BJ25" s="463"/>
      <c r="BK25" s="463"/>
      <c r="BL25" s="463"/>
      <c r="BM25" s="464"/>
      <c r="BN25" s="465">
        <v>102415</v>
      </c>
      <c r="BO25" s="466"/>
      <c r="BP25" s="466"/>
      <c r="BQ25" s="466"/>
      <c r="BR25" s="466"/>
      <c r="BS25" s="466"/>
      <c r="BT25" s="466"/>
      <c r="BU25" s="467"/>
      <c r="BV25" s="465">
        <v>371037</v>
      </c>
      <c r="BW25" s="466"/>
      <c r="BX25" s="466"/>
      <c r="BY25" s="466"/>
      <c r="BZ25" s="466"/>
      <c r="CA25" s="466"/>
      <c r="CB25" s="466"/>
      <c r="CC25" s="467"/>
      <c r="CD25" s="201"/>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6" customFormat="1" ht="18.75" customHeight="1" x14ac:dyDescent="0.2">
      <c r="A26" s="187"/>
      <c r="B26" s="502"/>
      <c r="C26" s="503"/>
      <c r="D26" s="504"/>
      <c r="E26" s="443" t="s">
        <v>179</v>
      </c>
      <c r="F26" s="444"/>
      <c r="G26" s="444"/>
      <c r="H26" s="444"/>
      <c r="I26" s="444"/>
      <c r="J26" s="444"/>
      <c r="K26" s="445"/>
      <c r="L26" s="446">
        <v>1</v>
      </c>
      <c r="M26" s="447"/>
      <c r="N26" s="447"/>
      <c r="O26" s="447"/>
      <c r="P26" s="448"/>
      <c r="Q26" s="446">
        <v>6400</v>
      </c>
      <c r="R26" s="447"/>
      <c r="S26" s="447"/>
      <c r="T26" s="447"/>
      <c r="U26" s="447"/>
      <c r="V26" s="448"/>
      <c r="W26" s="512"/>
      <c r="X26" s="503"/>
      <c r="Y26" s="504"/>
      <c r="Z26" s="443" t="s">
        <v>180</v>
      </c>
      <c r="AA26" s="525"/>
      <c r="AB26" s="525"/>
      <c r="AC26" s="525"/>
      <c r="AD26" s="525"/>
      <c r="AE26" s="525"/>
      <c r="AF26" s="525"/>
      <c r="AG26" s="526"/>
      <c r="AH26" s="446">
        <v>14</v>
      </c>
      <c r="AI26" s="447"/>
      <c r="AJ26" s="447"/>
      <c r="AK26" s="447"/>
      <c r="AL26" s="448"/>
      <c r="AM26" s="446">
        <v>46634</v>
      </c>
      <c r="AN26" s="447"/>
      <c r="AO26" s="447"/>
      <c r="AP26" s="447"/>
      <c r="AQ26" s="447"/>
      <c r="AR26" s="448"/>
      <c r="AS26" s="446">
        <v>3331</v>
      </c>
      <c r="AT26" s="447"/>
      <c r="AU26" s="447"/>
      <c r="AV26" s="447"/>
      <c r="AW26" s="447"/>
      <c r="AX26" s="449"/>
      <c r="AY26" s="479" t="s">
        <v>181</v>
      </c>
      <c r="AZ26" s="480"/>
      <c r="BA26" s="480"/>
      <c r="BB26" s="480"/>
      <c r="BC26" s="480"/>
      <c r="BD26" s="480"/>
      <c r="BE26" s="480"/>
      <c r="BF26" s="480"/>
      <c r="BG26" s="480"/>
      <c r="BH26" s="480"/>
      <c r="BI26" s="480"/>
      <c r="BJ26" s="480"/>
      <c r="BK26" s="480"/>
      <c r="BL26" s="480"/>
      <c r="BM26" s="481"/>
      <c r="BN26" s="470">
        <v>120000</v>
      </c>
      <c r="BO26" s="471"/>
      <c r="BP26" s="471"/>
      <c r="BQ26" s="471"/>
      <c r="BR26" s="471"/>
      <c r="BS26" s="471"/>
      <c r="BT26" s="471"/>
      <c r="BU26" s="472"/>
      <c r="BV26" s="470">
        <v>120000</v>
      </c>
      <c r="BW26" s="471"/>
      <c r="BX26" s="471"/>
      <c r="BY26" s="471"/>
      <c r="BZ26" s="471"/>
      <c r="CA26" s="471"/>
      <c r="CB26" s="471"/>
      <c r="CC26" s="472"/>
      <c r="CD26" s="201"/>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5">
      <c r="A27" s="187"/>
      <c r="B27" s="502"/>
      <c r="C27" s="503"/>
      <c r="D27" s="504"/>
      <c r="E27" s="443" t="s">
        <v>182</v>
      </c>
      <c r="F27" s="444"/>
      <c r="G27" s="444"/>
      <c r="H27" s="444"/>
      <c r="I27" s="444"/>
      <c r="J27" s="444"/>
      <c r="K27" s="445"/>
      <c r="L27" s="446">
        <v>1</v>
      </c>
      <c r="M27" s="447"/>
      <c r="N27" s="447"/>
      <c r="O27" s="447"/>
      <c r="P27" s="448"/>
      <c r="Q27" s="446">
        <v>4300</v>
      </c>
      <c r="R27" s="447"/>
      <c r="S27" s="447"/>
      <c r="T27" s="447"/>
      <c r="U27" s="447"/>
      <c r="V27" s="448"/>
      <c r="W27" s="512"/>
      <c r="X27" s="503"/>
      <c r="Y27" s="504"/>
      <c r="Z27" s="443" t="s">
        <v>183</v>
      </c>
      <c r="AA27" s="444"/>
      <c r="AB27" s="444"/>
      <c r="AC27" s="444"/>
      <c r="AD27" s="444"/>
      <c r="AE27" s="444"/>
      <c r="AF27" s="444"/>
      <c r="AG27" s="445"/>
      <c r="AH27" s="446">
        <v>16</v>
      </c>
      <c r="AI27" s="447"/>
      <c r="AJ27" s="447"/>
      <c r="AK27" s="447"/>
      <c r="AL27" s="448"/>
      <c r="AM27" s="446">
        <v>53511</v>
      </c>
      <c r="AN27" s="447"/>
      <c r="AO27" s="447"/>
      <c r="AP27" s="447"/>
      <c r="AQ27" s="447"/>
      <c r="AR27" s="448"/>
      <c r="AS27" s="446">
        <v>3344</v>
      </c>
      <c r="AT27" s="447"/>
      <c r="AU27" s="447"/>
      <c r="AV27" s="447"/>
      <c r="AW27" s="447"/>
      <c r="AX27" s="449"/>
      <c r="AY27" s="476" t="s">
        <v>184</v>
      </c>
      <c r="AZ27" s="477"/>
      <c r="BA27" s="477"/>
      <c r="BB27" s="477"/>
      <c r="BC27" s="477"/>
      <c r="BD27" s="477"/>
      <c r="BE27" s="477"/>
      <c r="BF27" s="477"/>
      <c r="BG27" s="477"/>
      <c r="BH27" s="477"/>
      <c r="BI27" s="477"/>
      <c r="BJ27" s="477"/>
      <c r="BK27" s="477"/>
      <c r="BL27" s="477"/>
      <c r="BM27" s="478"/>
      <c r="BN27" s="473">
        <v>550000</v>
      </c>
      <c r="BO27" s="474"/>
      <c r="BP27" s="474"/>
      <c r="BQ27" s="474"/>
      <c r="BR27" s="474"/>
      <c r="BS27" s="474"/>
      <c r="BT27" s="474"/>
      <c r="BU27" s="475"/>
      <c r="BV27" s="473">
        <v>550000</v>
      </c>
      <c r="BW27" s="474"/>
      <c r="BX27" s="474"/>
      <c r="BY27" s="474"/>
      <c r="BZ27" s="474"/>
      <c r="CA27" s="474"/>
      <c r="CB27" s="474"/>
      <c r="CC27" s="475"/>
      <c r="CD27" s="203"/>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6"/>
      <c r="DK27" s="186"/>
      <c r="DL27" s="186"/>
      <c r="DM27" s="186"/>
      <c r="DN27" s="186"/>
      <c r="DO27" s="186"/>
    </row>
    <row r="28" spans="1:119" ht="18.75" customHeight="1" x14ac:dyDescent="0.2">
      <c r="A28" s="187"/>
      <c r="B28" s="502"/>
      <c r="C28" s="503"/>
      <c r="D28" s="504"/>
      <c r="E28" s="443" t="s">
        <v>185</v>
      </c>
      <c r="F28" s="444"/>
      <c r="G28" s="444"/>
      <c r="H28" s="444"/>
      <c r="I28" s="444"/>
      <c r="J28" s="444"/>
      <c r="K28" s="445"/>
      <c r="L28" s="446">
        <v>1</v>
      </c>
      <c r="M28" s="447"/>
      <c r="N28" s="447"/>
      <c r="O28" s="447"/>
      <c r="P28" s="448"/>
      <c r="Q28" s="446">
        <v>3800</v>
      </c>
      <c r="R28" s="447"/>
      <c r="S28" s="447"/>
      <c r="T28" s="447"/>
      <c r="U28" s="447"/>
      <c r="V28" s="448"/>
      <c r="W28" s="512"/>
      <c r="X28" s="503"/>
      <c r="Y28" s="504"/>
      <c r="Z28" s="443" t="s">
        <v>186</v>
      </c>
      <c r="AA28" s="444"/>
      <c r="AB28" s="444"/>
      <c r="AC28" s="444"/>
      <c r="AD28" s="444"/>
      <c r="AE28" s="444"/>
      <c r="AF28" s="444"/>
      <c r="AG28" s="445"/>
      <c r="AH28" s="446" t="s">
        <v>138</v>
      </c>
      <c r="AI28" s="447"/>
      <c r="AJ28" s="447"/>
      <c r="AK28" s="447"/>
      <c r="AL28" s="448"/>
      <c r="AM28" s="446" t="s">
        <v>138</v>
      </c>
      <c r="AN28" s="447"/>
      <c r="AO28" s="447"/>
      <c r="AP28" s="447"/>
      <c r="AQ28" s="447"/>
      <c r="AR28" s="448"/>
      <c r="AS28" s="446" t="s">
        <v>129</v>
      </c>
      <c r="AT28" s="447"/>
      <c r="AU28" s="447"/>
      <c r="AV28" s="447"/>
      <c r="AW28" s="447"/>
      <c r="AX28" s="449"/>
      <c r="AY28" s="453" t="s">
        <v>187</v>
      </c>
      <c r="AZ28" s="454"/>
      <c r="BA28" s="454"/>
      <c r="BB28" s="455"/>
      <c r="BC28" s="462" t="s">
        <v>47</v>
      </c>
      <c r="BD28" s="463"/>
      <c r="BE28" s="463"/>
      <c r="BF28" s="463"/>
      <c r="BG28" s="463"/>
      <c r="BH28" s="463"/>
      <c r="BI28" s="463"/>
      <c r="BJ28" s="463"/>
      <c r="BK28" s="463"/>
      <c r="BL28" s="463"/>
      <c r="BM28" s="464"/>
      <c r="BN28" s="465">
        <v>7589650</v>
      </c>
      <c r="BO28" s="466"/>
      <c r="BP28" s="466"/>
      <c r="BQ28" s="466"/>
      <c r="BR28" s="466"/>
      <c r="BS28" s="466"/>
      <c r="BT28" s="466"/>
      <c r="BU28" s="467"/>
      <c r="BV28" s="465">
        <v>7624993</v>
      </c>
      <c r="BW28" s="466"/>
      <c r="BX28" s="466"/>
      <c r="BY28" s="466"/>
      <c r="BZ28" s="466"/>
      <c r="CA28" s="466"/>
      <c r="CB28" s="466"/>
      <c r="CC28" s="467"/>
      <c r="CD28" s="201"/>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6"/>
      <c r="DK28" s="186"/>
      <c r="DL28" s="186"/>
      <c r="DM28" s="186"/>
      <c r="DN28" s="186"/>
      <c r="DO28" s="186"/>
    </row>
    <row r="29" spans="1:119" ht="18.75" customHeight="1" x14ac:dyDescent="0.2">
      <c r="A29" s="187"/>
      <c r="B29" s="502"/>
      <c r="C29" s="503"/>
      <c r="D29" s="504"/>
      <c r="E29" s="443" t="s">
        <v>188</v>
      </c>
      <c r="F29" s="444"/>
      <c r="G29" s="444"/>
      <c r="H29" s="444"/>
      <c r="I29" s="444"/>
      <c r="J29" s="444"/>
      <c r="K29" s="445"/>
      <c r="L29" s="446">
        <v>16</v>
      </c>
      <c r="M29" s="447"/>
      <c r="N29" s="447"/>
      <c r="O29" s="447"/>
      <c r="P29" s="448"/>
      <c r="Q29" s="446">
        <v>3600</v>
      </c>
      <c r="R29" s="447"/>
      <c r="S29" s="447"/>
      <c r="T29" s="447"/>
      <c r="U29" s="447"/>
      <c r="V29" s="448"/>
      <c r="W29" s="513"/>
      <c r="X29" s="514"/>
      <c r="Y29" s="515"/>
      <c r="Z29" s="443" t="s">
        <v>189</v>
      </c>
      <c r="AA29" s="444"/>
      <c r="AB29" s="444"/>
      <c r="AC29" s="444"/>
      <c r="AD29" s="444"/>
      <c r="AE29" s="444"/>
      <c r="AF29" s="444"/>
      <c r="AG29" s="445"/>
      <c r="AH29" s="446">
        <v>352</v>
      </c>
      <c r="AI29" s="447"/>
      <c r="AJ29" s="447"/>
      <c r="AK29" s="447"/>
      <c r="AL29" s="448"/>
      <c r="AM29" s="446">
        <v>1065543</v>
      </c>
      <c r="AN29" s="447"/>
      <c r="AO29" s="447"/>
      <c r="AP29" s="447"/>
      <c r="AQ29" s="447"/>
      <c r="AR29" s="448"/>
      <c r="AS29" s="446">
        <v>3027</v>
      </c>
      <c r="AT29" s="447"/>
      <c r="AU29" s="447"/>
      <c r="AV29" s="447"/>
      <c r="AW29" s="447"/>
      <c r="AX29" s="449"/>
      <c r="AY29" s="456"/>
      <c r="AZ29" s="457"/>
      <c r="BA29" s="457"/>
      <c r="BB29" s="458"/>
      <c r="BC29" s="450" t="s">
        <v>190</v>
      </c>
      <c r="BD29" s="451"/>
      <c r="BE29" s="451"/>
      <c r="BF29" s="451"/>
      <c r="BG29" s="451"/>
      <c r="BH29" s="451"/>
      <c r="BI29" s="451"/>
      <c r="BJ29" s="451"/>
      <c r="BK29" s="451"/>
      <c r="BL29" s="451"/>
      <c r="BM29" s="452"/>
      <c r="BN29" s="470">
        <v>505952</v>
      </c>
      <c r="BO29" s="471"/>
      <c r="BP29" s="471"/>
      <c r="BQ29" s="471"/>
      <c r="BR29" s="471"/>
      <c r="BS29" s="471"/>
      <c r="BT29" s="471"/>
      <c r="BU29" s="472"/>
      <c r="BV29" s="470">
        <v>505619</v>
      </c>
      <c r="BW29" s="471"/>
      <c r="BX29" s="471"/>
      <c r="BY29" s="471"/>
      <c r="BZ29" s="471"/>
      <c r="CA29" s="471"/>
      <c r="CB29" s="471"/>
      <c r="CC29" s="472"/>
      <c r="CD29" s="203"/>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6"/>
      <c r="DK29" s="186"/>
      <c r="DL29" s="186"/>
      <c r="DM29" s="186"/>
      <c r="DN29" s="186"/>
      <c r="DO29" s="186"/>
    </row>
    <row r="30" spans="1:119" ht="18.75" customHeight="1" thickBot="1" x14ac:dyDescent="0.25">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191</v>
      </c>
      <c r="X30" s="523"/>
      <c r="Y30" s="523"/>
      <c r="Z30" s="523"/>
      <c r="AA30" s="523"/>
      <c r="AB30" s="523"/>
      <c r="AC30" s="523"/>
      <c r="AD30" s="523"/>
      <c r="AE30" s="523"/>
      <c r="AF30" s="523"/>
      <c r="AG30" s="524"/>
      <c r="AH30" s="434">
        <v>95.9</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49</v>
      </c>
      <c r="BD30" s="438"/>
      <c r="BE30" s="438"/>
      <c r="BF30" s="438"/>
      <c r="BG30" s="438"/>
      <c r="BH30" s="438"/>
      <c r="BI30" s="438"/>
      <c r="BJ30" s="438"/>
      <c r="BK30" s="438"/>
      <c r="BL30" s="438"/>
      <c r="BM30" s="439"/>
      <c r="BN30" s="473">
        <v>2273340</v>
      </c>
      <c r="BO30" s="474"/>
      <c r="BP30" s="474"/>
      <c r="BQ30" s="474"/>
      <c r="BR30" s="474"/>
      <c r="BS30" s="474"/>
      <c r="BT30" s="474"/>
      <c r="BU30" s="475"/>
      <c r="BV30" s="473">
        <v>2394418</v>
      </c>
      <c r="BW30" s="474"/>
      <c r="BX30" s="474"/>
      <c r="BY30" s="474"/>
      <c r="BZ30" s="474"/>
      <c r="CA30" s="474"/>
      <c r="CB30" s="474"/>
      <c r="CC30" s="47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3" t="s">
        <v>198</v>
      </c>
      <c r="D33" s="433"/>
      <c r="E33" s="432" t="s">
        <v>199</v>
      </c>
      <c r="F33" s="432"/>
      <c r="G33" s="432"/>
      <c r="H33" s="432"/>
      <c r="I33" s="432"/>
      <c r="J33" s="432"/>
      <c r="K33" s="432"/>
      <c r="L33" s="432"/>
      <c r="M33" s="432"/>
      <c r="N33" s="432"/>
      <c r="O33" s="432"/>
      <c r="P33" s="432"/>
      <c r="Q33" s="432"/>
      <c r="R33" s="432"/>
      <c r="S33" s="432"/>
      <c r="T33" s="216"/>
      <c r="U33" s="433" t="s">
        <v>200</v>
      </c>
      <c r="V33" s="433"/>
      <c r="W33" s="432" t="s">
        <v>201</v>
      </c>
      <c r="X33" s="432"/>
      <c r="Y33" s="432"/>
      <c r="Z33" s="432"/>
      <c r="AA33" s="432"/>
      <c r="AB33" s="432"/>
      <c r="AC33" s="432"/>
      <c r="AD33" s="432"/>
      <c r="AE33" s="432"/>
      <c r="AF33" s="432"/>
      <c r="AG33" s="432"/>
      <c r="AH33" s="432"/>
      <c r="AI33" s="432"/>
      <c r="AJ33" s="432"/>
      <c r="AK33" s="432"/>
      <c r="AL33" s="216"/>
      <c r="AM33" s="433" t="s">
        <v>202</v>
      </c>
      <c r="AN33" s="433"/>
      <c r="AO33" s="432" t="s">
        <v>203</v>
      </c>
      <c r="AP33" s="432"/>
      <c r="AQ33" s="432"/>
      <c r="AR33" s="432"/>
      <c r="AS33" s="432"/>
      <c r="AT33" s="432"/>
      <c r="AU33" s="432"/>
      <c r="AV33" s="432"/>
      <c r="AW33" s="432"/>
      <c r="AX33" s="432"/>
      <c r="AY33" s="432"/>
      <c r="AZ33" s="432"/>
      <c r="BA33" s="432"/>
      <c r="BB33" s="432"/>
      <c r="BC33" s="432"/>
      <c r="BD33" s="217"/>
      <c r="BE33" s="432" t="s">
        <v>204</v>
      </c>
      <c r="BF33" s="432"/>
      <c r="BG33" s="432" t="s">
        <v>205</v>
      </c>
      <c r="BH33" s="432"/>
      <c r="BI33" s="432"/>
      <c r="BJ33" s="432"/>
      <c r="BK33" s="432"/>
      <c r="BL33" s="432"/>
      <c r="BM33" s="432"/>
      <c r="BN33" s="432"/>
      <c r="BO33" s="432"/>
      <c r="BP33" s="432"/>
      <c r="BQ33" s="432"/>
      <c r="BR33" s="432"/>
      <c r="BS33" s="432"/>
      <c r="BT33" s="432"/>
      <c r="BU33" s="432"/>
      <c r="BV33" s="217"/>
      <c r="BW33" s="433" t="s">
        <v>204</v>
      </c>
      <c r="BX33" s="433"/>
      <c r="BY33" s="432" t="s">
        <v>206</v>
      </c>
      <c r="BZ33" s="432"/>
      <c r="CA33" s="432"/>
      <c r="CB33" s="432"/>
      <c r="CC33" s="432"/>
      <c r="CD33" s="432"/>
      <c r="CE33" s="432"/>
      <c r="CF33" s="432"/>
      <c r="CG33" s="432"/>
      <c r="CH33" s="432"/>
      <c r="CI33" s="432"/>
      <c r="CJ33" s="432"/>
      <c r="CK33" s="432"/>
      <c r="CL33" s="432"/>
      <c r="CM33" s="432"/>
      <c r="CN33" s="216"/>
      <c r="CO33" s="433" t="s">
        <v>200</v>
      </c>
      <c r="CP33" s="433"/>
      <c r="CQ33" s="432" t="s">
        <v>207</v>
      </c>
      <c r="CR33" s="432"/>
      <c r="CS33" s="432"/>
      <c r="CT33" s="432"/>
      <c r="CU33" s="432"/>
      <c r="CV33" s="432"/>
      <c r="CW33" s="432"/>
      <c r="CX33" s="432"/>
      <c r="CY33" s="432"/>
      <c r="CZ33" s="432"/>
      <c r="DA33" s="432"/>
      <c r="DB33" s="432"/>
      <c r="DC33" s="432"/>
      <c r="DD33" s="432"/>
      <c r="DE33" s="432"/>
      <c r="DF33" s="216"/>
      <c r="DG33" s="431" t="s">
        <v>208</v>
      </c>
      <c r="DH33" s="431"/>
      <c r="DI33" s="218"/>
      <c r="DJ33" s="186"/>
      <c r="DK33" s="186"/>
      <c r="DL33" s="186"/>
      <c r="DM33" s="186"/>
      <c r="DN33" s="186"/>
      <c r="DO33" s="186"/>
    </row>
    <row r="34" spans="1:119" ht="32.25" customHeight="1" x14ac:dyDescent="0.2">
      <c r="A34" s="187"/>
      <c r="B34" s="213"/>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9">
        <f>IF(W34="","",MAX(C34:D43)+1)</f>
        <v>4</v>
      </c>
      <c r="V34" s="429"/>
      <c r="W34" s="428" t="str">
        <f>IF('各会計、関係団体の財政状況及び健全化判断比率'!B28="","",'各会計、関係団体の財政状況及び健全化判断比率'!B28)</f>
        <v>国民健康保険（事業勘定）特別会計</v>
      </c>
      <c r="X34" s="428"/>
      <c r="Y34" s="428"/>
      <c r="Z34" s="428"/>
      <c r="AA34" s="428"/>
      <c r="AB34" s="428"/>
      <c r="AC34" s="428"/>
      <c r="AD34" s="428"/>
      <c r="AE34" s="428"/>
      <c r="AF34" s="428"/>
      <c r="AG34" s="428"/>
      <c r="AH34" s="428"/>
      <c r="AI34" s="428"/>
      <c r="AJ34" s="428"/>
      <c r="AK34" s="428"/>
      <c r="AL34" s="214"/>
      <c r="AM34" s="429">
        <f>IF(AO34="","",MAX(C34:D43,U34:V43)+1)</f>
        <v>9</v>
      </c>
      <c r="AN34" s="429"/>
      <c r="AO34" s="428" t="str">
        <f>IF('各会計、関係団体の財政状況及び健全化判断比率'!B33="","",'各会計、関係団体の財政状況及び健全化判断比率'!B33)</f>
        <v>簡易水道事業会計</v>
      </c>
      <c r="AP34" s="428"/>
      <c r="AQ34" s="428"/>
      <c r="AR34" s="428"/>
      <c r="AS34" s="428"/>
      <c r="AT34" s="428"/>
      <c r="AU34" s="428"/>
      <c r="AV34" s="428"/>
      <c r="AW34" s="428"/>
      <c r="AX34" s="428"/>
      <c r="AY34" s="428"/>
      <c r="AZ34" s="428"/>
      <c r="BA34" s="428"/>
      <c r="BB34" s="428"/>
      <c r="BC34" s="428"/>
      <c r="BD34" s="214"/>
      <c r="BE34" s="429">
        <f>IF(BG34="","",MAX(C34:D43,U34:V43,AM34:AN43)+1)</f>
        <v>11</v>
      </c>
      <c r="BF34" s="429"/>
      <c r="BG34" s="428" t="str">
        <f>IF('各会計、関係団体の財政状況及び健全化判断比率'!B35="","",'各会計、関係団体の財政状況及び健全化判断比率'!B35)</f>
        <v>太陽光発電事業特別会計</v>
      </c>
      <c r="BH34" s="428"/>
      <c r="BI34" s="428"/>
      <c r="BJ34" s="428"/>
      <c r="BK34" s="428"/>
      <c r="BL34" s="428"/>
      <c r="BM34" s="428"/>
      <c r="BN34" s="428"/>
      <c r="BO34" s="428"/>
      <c r="BP34" s="428"/>
      <c r="BQ34" s="428"/>
      <c r="BR34" s="428"/>
      <c r="BS34" s="428"/>
      <c r="BT34" s="428"/>
      <c r="BU34" s="428"/>
      <c r="BV34" s="214"/>
      <c r="BW34" s="429">
        <f>IF(BY34="","",MAX(C34:D43,U34:V43,AM34:AN43,BE34:BF43)+1)</f>
        <v>15</v>
      </c>
      <c r="BX34" s="429"/>
      <c r="BY34" s="428" t="str">
        <f>IF('各会計、関係団体の財政状況及び健全化判断比率'!B68="","",'各会計、関係団体の財政状況及び健全化判断比率'!B68)</f>
        <v>群馬県後期高齢者医療広域連合（一般会計）</v>
      </c>
      <c r="BZ34" s="428"/>
      <c r="CA34" s="428"/>
      <c r="CB34" s="428"/>
      <c r="CC34" s="428"/>
      <c r="CD34" s="428"/>
      <c r="CE34" s="428"/>
      <c r="CF34" s="428"/>
      <c r="CG34" s="428"/>
      <c r="CH34" s="428"/>
      <c r="CI34" s="428"/>
      <c r="CJ34" s="428"/>
      <c r="CK34" s="428"/>
      <c r="CL34" s="428"/>
      <c r="CM34" s="428"/>
      <c r="CN34" s="214"/>
      <c r="CO34" s="429">
        <f>IF(CQ34="","",MAX(C34:D43,U34:V43,AM34:AN43,BE34:BF43,BW34:BX43)+1)</f>
        <v>21</v>
      </c>
      <c r="CP34" s="429"/>
      <c r="CQ34" s="428" t="str">
        <f>IF('各会計、関係団体の財政状況及び健全化判断比率'!BS7="","",'各会計、関係団体の財政状況及び健全化判断比率'!BS7)</f>
        <v>浅原体験村</v>
      </c>
      <c r="CR34" s="428"/>
      <c r="CS34" s="428"/>
      <c r="CT34" s="428"/>
      <c r="CU34" s="428"/>
      <c r="CV34" s="428"/>
      <c r="CW34" s="428"/>
      <c r="CX34" s="428"/>
      <c r="CY34" s="428"/>
      <c r="CZ34" s="428"/>
      <c r="DA34" s="428"/>
      <c r="DB34" s="428"/>
      <c r="DC34" s="428"/>
      <c r="DD34" s="428"/>
      <c r="DE34" s="428"/>
      <c r="DF34" s="211"/>
      <c r="DG34" s="430" t="str">
        <f>IF('各会計、関係団体の財政状況及び健全化判断比率'!BR7="","",'各会計、関係団体の財政状況及び健全化判断比率'!BR7)</f>
        <v/>
      </c>
      <c r="DH34" s="430"/>
      <c r="DI34" s="218"/>
      <c r="DJ34" s="186"/>
      <c r="DK34" s="186"/>
      <c r="DL34" s="186"/>
      <c r="DM34" s="186"/>
      <c r="DN34" s="186"/>
      <c r="DO34" s="186"/>
    </row>
    <row r="35" spans="1:119" ht="32.25" customHeight="1" x14ac:dyDescent="0.2">
      <c r="A35" s="187"/>
      <c r="B35" s="213"/>
      <c r="C35" s="429">
        <f>IF(E35="","",C34+1)</f>
        <v>2</v>
      </c>
      <c r="D35" s="429"/>
      <c r="E35" s="428" t="str">
        <f>IF('各会計、関係団体の財政状況及び健全化判断比率'!B8="","",'各会計、関係団体の財政状況及び健全化判断比率'!B8)</f>
        <v>鉄道経営対策事業特別会計</v>
      </c>
      <c r="F35" s="428"/>
      <c r="G35" s="428"/>
      <c r="H35" s="428"/>
      <c r="I35" s="428"/>
      <c r="J35" s="428"/>
      <c r="K35" s="428"/>
      <c r="L35" s="428"/>
      <c r="M35" s="428"/>
      <c r="N35" s="428"/>
      <c r="O35" s="428"/>
      <c r="P35" s="428"/>
      <c r="Q35" s="428"/>
      <c r="R35" s="428"/>
      <c r="S35" s="428"/>
      <c r="T35" s="214"/>
      <c r="U35" s="429">
        <f>IF(W35="","",U34+1)</f>
        <v>5</v>
      </c>
      <c r="V35" s="429"/>
      <c r="W35" s="428" t="str">
        <f>IF('各会計、関係団体の財政状況及び健全化判断比率'!B29="","",'各会計、関係団体の財政状況及び健全化判断比率'!B29)</f>
        <v>国民健康保険（診療所勘定）特別会計</v>
      </c>
      <c r="X35" s="428"/>
      <c r="Y35" s="428"/>
      <c r="Z35" s="428"/>
      <c r="AA35" s="428"/>
      <c r="AB35" s="428"/>
      <c r="AC35" s="428"/>
      <c r="AD35" s="428"/>
      <c r="AE35" s="428"/>
      <c r="AF35" s="428"/>
      <c r="AG35" s="428"/>
      <c r="AH35" s="428"/>
      <c r="AI35" s="428"/>
      <c r="AJ35" s="428"/>
      <c r="AK35" s="428"/>
      <c r="AL35" s="214"/>
      <c r="AM35" s="429">
        <f t="shared" ref="AM35:AM43" si="0">IF(AO35="","",AM34+1)</f>
        <v>10</v>
      </c>
      <c r="AN35" s="429"/>
      <c r="AO35" s="428" t="str">
        <f>IF('各会計、関係団体の財政状況及び健全化判断比率'!B34="","",'各会計、関係団体の財政状況及び健全化判断比率'!B34)</f>
        <v>公共下水道事業会計</v>
      </c>
      <c r="AP35" s="428"/>
      <c r="AQ35" s="428"/>
      <c r="AR35" s="428"/>
      <c r="AS35" s="428"/>
      <c r="AT35" s="428"/>
      <c r="AU35" s="428"/>
      <c r="AV35" s="428"/>
      <c r="AW35" s="428"/>
      <c r="AX35" s="428"/>
      <c r="AY35" s="428"/>
      <c r="AZ35" s="428"/>
      <c r="BA35" s="428"/>
      <c r="BB35" s="428"/>
      <c r="BC35" s="428"/>
      <c r="BD35" s="214"/>
      <c r="BE35" s="429">
        <f t="shared" ref="BE35:BE43" si="1">IF(BG35="","",BE34+1)</f>
        <v>12</v>
      </c>
      <c r="BF35" s="429"/>
      <c r="BG35" s="428" t="str">
        <f>IF('各会計、関係団体の財政状況及び健全化判断比率'!B36="","",'各会計、関係団体の財政状況及び健全化判断比率'!B36)</f>
        <v>戸別浄化槽事業特別会計</v>
      </c>
      <c r="BH35" s="428"/>
      <c r="BI35" s="428"/>
      <c r="BJ35" s="428"/>
      <c r="BK35" s="428"/>
      <c r="BL35" s="428"/>
      <c r="BM35" s="428"/>
      <c r="BN35" s="428"/>
      <c r="BO35" s="428"/>
      <c r="BP35" s="428"/>
      <c r="BQ35" s="428"/>
      <c r="BR35" s="428"/>
      <c r="BS35" s="428"/>
      <c r="BT35" s="428"/>
      <c r="BU35" s="428"/>
      <c r="BV35" s="214"/>
      <c r="BW35" s="429">
        <f t="shared" ref="BW35:BW43" si="2">IF(BY35="","",BW34+1)</f>
        <v>16</v>
      </c>
      <c r="BX35" s="429"/>
      <c r="BY35" s="428" t="str">
        <f>IF('各会計、関係団体の財政状況及び健全化判断比率'!B69="","",'各会計、関係団体の財政状況及び健全化判断比率'!B69)</f>
        <v>群馬県後期高齢者医療広域連合（事業会計）</v>
      </c>
      <c r="BZ35" s="428"/>
      <c r="CA35" s="428"/>
      <c r="CB35" s="428"/>
      <c r="CC35" s="428"/>
      <c r="CD35" s="428"/>
      <c r="CE35" s="428"/>
      <c r="CF35" s="428"/>
      <c r="CG35" s="428"/>
      <c r="CH35" s="428"/>
      <c r="CI35" s="428"/>
      <c r="CJ35" s="428"/>
      <c r="CK35" s="428"/>
      <c r="CL35" s="428"/>
      <c r="CM35" s="428"/>
      <c r="CN35" s="214"/>
      <c r="CO35" s="429" t="str">
        <f t="shared" ref="CO35:CO43" si="3">IF(CQ35="","",CO34+1)</f>
        <v/>
      </c>
      <c r="CP35" s="429"/>
      <c r="CQ35" s="428" t="str">
        <f>IF('各会計、関係団体の財政状況及び健全化判断比率'!BS8="","",'各会計、関係団体の財政状況及び健全化判断比率'!BS8)</f>
        <v/>
      </c>
      <c r="CR35" s="428"/>
      <c r="CS35" s="428"/>
      <c r="CT35" s="428"/>
      <c r="CU35" s="428"/>
      <c r="CV35" s="428"/>
      <c r="CW35" s="428"/>
      <c r="CX35" s="428"/>
      <c r="CY35" s="428"/>
      <c r="CZ35" s="428"/>
      <c r="DA35" s="428"/>
      <c r="DB35" s="428"/>
      <c r="DC35" s="428"/>
      <c r="DD35" s="428"/>
      <c r="DE35" s="428"/>
      <c r="DF35" s="211"/>
      <c r="DG35" s="430" t="str">
        <f>IF('各会計、関係団体の財政状況及び健全化判断比率'!BR8="","",'各会計、関係団体の財政状況及び健全化判断比率'!BR8)</f>
        <v/>
      </c>
      <c r="DH35" s="430"/>
      <c r="DI35" s="218"/>
      <c r="DJ35" s="186"/>
      <c r="DK35" s="186"/>
      <c r="DL35" s="186"/>
      <c r="DM35" s="186"/>
      <c r="DN35" s="186"/>
      <c r="DO35" s="186"/>
    </row>
    <row r="36" spans="1:119" ht="32.25" customHeight="1" x14ac:dyDescent="0.2">
      <c r="A36" s="187"/>
      <c r="B36" s="213"/>
      <c r="C36" s="429">
        <f>IF(E36="","",C35+1)</f>
        <v>3</v>
      </c>
      <c r="D36" s="429"/>
      <c r="E36" s="428" t="str">
        <f>IF('各会計、関係団体の財政状況及び健全化判断比率'!B9="","",'各会計、関係団体の財政状況及び健全化判断比率'!B9)</f>
        <v>富弘美術館事業特別会計</v>
      </c>
      <c r="F36" s="428"/>
      <c r="G36" s="428"/>
      <c r="H36" s="428"/>
      <c r="I36" s="428"/>
      <c r="J36" s="428"/>
      <c r="K36" s="428"/>
      <c r="L36" s="428"/>
      <c r="M36" s="428"/>
      <c r="N36" s="428"/>
      <c r="O36" s="428"/>
      <c r="P36" s="428"/>
      <c r="Q36" s="428"/>
      <c r="R36" s="428"/>
      <c r="S36" s="428"/>
      <c r="T36" s="214"/>
      <c r="U36" s="429">
        <f t="shared" ref="U36:U43" si="4">IF(W36="","",U35+1)</f>
        <v>6</v>
      </c>
      <c r="V36" s="429"/>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9" t="str">
        <f t="shared" si="0"/>
        <v/>
      </c>
      <c r="AN36" s="429"/>
      <c r="AO36" s="428"/>
      <c r="AP36" s="428"/>
      <c r="AQ36" s="428"/>
      <c r="AR36" s="428"/>
      <c r="AS36" s="428"/>
      <c r="AT36" s="428"/>
      <c r="AU36" s="428"/>
      <c r="AV36" s="428"/>
      <c r="AW36" s="428"/>
      <c r="AX36" s="428"/>
      <c r="AY36" s="428"/>
      <c r="AZ36" s="428"/>
      <c r="BA36" s="428"/>
      <c r="BB36" s="428"/>
      <c r="BC36" s="428"/>
      <c r="BD36" s="214"/>
      <c r="BE36" s="429">
        <f t="shared" si="1"/>
        <v>13</v>
      </c>
      <c r="BF36" s="429"/>
      <c r="BG36" s="428" t="str">
        <f>IF('各会計、関係団体の財政状況及び健全化判断比率'!B37="","",'各会計、関係団体の財政状況及び健全化判断比率'!B37)</f>
        <v>農業集落排水事業特別会計</v>
      </c>
      <c r="BH36" s="428"/>
      <c r="BI36" s="428"/>
      <c r="BJ36" s="428"/>
      <c r="BK36" s="428"/>
      <c r="BL36" s="428"/>
      <c r="BM36" s="428"/>
      <c r="BN36" s="428"/>
      <c r="BO36" s="428"/>
      <c r="BP36" s="428"/>
      <c r="BQ36" s="428"/>
      <c r="BR36" s="428"/>
      <c r="BS36" s="428"/>
      <c r="BT36" s="428"/>
      <c r="BU36" s="428"/>
      <c r="BV36" s="214"/>
      <c r="BW36" s="429">
        <f t="shared" si="2"/>
        <v>17</v>
      </c>
      <c r="BX36" s="429"/>
      <c r="BY36" s="428" t="str">
        <f>IF('各会計、関係団体の財政状況及び健全化判断比率'!B70="","",'各会計、関係団体の財政状況及び健全化判断比率'!B70)</f>
        <v>桐生地域医療組合</v>
      </c>
      <c r="BZ36" s="428"/>
      <c r="CA36" s="428"/>
      <c r="CB36" s="428"/>
      <c r="CC36" s="428"/>
      <c r="CD36" s="428"/>
      <c r="CE36" s="428"/>
      <c r="CF36" s="428"/>
      <c r="CG36" s="428"/>
      <c r="CH36" s="428"/>
      <c r="CI36" s="428"/>
      <c r="CJ36" s="428"/>
      <c r="CK36" s="428"/>
      <c r="CL36" s="428"/>
      <c r="CM36" s="428"/>
      <c r="CN36" s="214"/>
      <c r="CO36" s="429" t="str">
        <f t="shared" si="3"/>
        <v/>
      </c>
      <c r="CP36" s="429"/>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F36" s="211"/>
      <c r="DG36" s="430" t="str">
        <f>IF('各会計、関係団体の財政状況及び健全化判断比率'!BR9="","",'各会計、関係団体の財政状況及び健全化判断比率'!BR9)</f>
        <v/>
      </c>
      <c r="DH36" s="430"/>
      <c r="DI36" s="218"/>
      <c r="DJ36" s="186"/>
      <c r="DK36" s="186"/>
      <c r="DL36" s="186"/>
      <c r="DM36" s="186"/>
      <c r="DN36" s="186"/>
      <c r="DO36" s="186"/>
    </row>
    <row r="37" spans="1:119" ht="32.25" customHeight="1" x14ac:dyDescent="0.2">
      <c r="A37" s="187"/>
      <c r="B37" s="213"/>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4"/>
      <c r="U37" s="429">
        <f t="shared" si="4"/>
        <v>7</v>
      </c>
      <c r="V37" s="429"/>
      <c r="W37" s="428" t="str">
        <f>IF('各会計、関係団体の財政状況及び健全化判断比率'!B31="","",'各会計、関係団体の財政状況及び健全化判断比率'!B31)</f>
        <v>介護保険（保険事業勘定）特別会計</v>
      </c>
      <c r="X37" s="428"/>
      <c r="Y37" s="428"/>
      <c r="Z37" s="428"/>
      <c r="AA37" s="428"/>
      <c r="AB37" s="428"/>
      <c r="AC37" s="428"/>
      <c r="AD37" s="428"/>
      <c r="AE37" s="428"/>
      <c r="AF37" s="428"/>
      <c r="AG37" s="428"/>
      <c r="AH37" s="428"/>
      <c r="AI37" s="428"/>
      <c r="AJ37" s="428"/>
      <c r="AK37" s="428"/>
      <c r="AL37" s="214"/>
      <c r="AM37" s="429" t="str">
        <f t="shared" si="0"/>
        <v/>
      </c>
      <c r="AN37" s="429"/>
      <c r="AO37" s="428"/>
      <c r="AP37" s="428"/>
      <c r="AQ37" s="428"/>
      <c r="AR37" s="428"/>
      <c r="AS37" s="428"/>
      <c r="AT37" s="428"/>
      <c r="AU37" s="428"/>
      <c r="AV37" s="428"/>
      <c r="AW37" s="428"/>
      <c r="AX37" s="428"/>
      <c r="AY37" s="428"/>
      <c r="AZ37" s="428"/>
      <c r="BA37" s="428"/>
      <c r="BB37" s="428"/>
      <c r="BC37" s="428"/>
      <c r="BD37" s="214"/>
      <c r="BE37" s="429">
        <f t="shared" si="1"/>
        <v>14</v>
      </c>
      <c r="BF37" s="429"/>
      <c r="BG37" s="428" t="str">
        <f>IF('各会計、関係団体の財政状況及び健全化判断比率'!B38="","",'各会計、関係団体の財政状況及び健全化判断比率'!B38)</f>
        <v>企業用地整備事業特別会計</v>
      </c>
      <c r="BH37" s="428"/>
      <c r="BI37" s="428"/>
      <c r="BJ37" s="428"/>
      <c r="BK37" s="428"/>
      <c r="BL37" s="428"/>
      <c r="BM37" s="428"/>
      <c r="BN37" s="428"/>
      <c r="BO37" s="428"/>
      <c r="BP37" s="428"/>
      <c r="BQ37" s="428"/>
      <c r="BR37" s="428"/>
      <c r="BS37" s="428"/>
      <c r="BT37" s="428"/>
      <c r="BU37" s="428"/>
      <c r="BV37" s="214"/>
      <c r="BW37" s="429">
        <f t="shared" si="2"/>
        <v>18</v>
      </c>
      <c r="BX37" s="429"/>
      <c r="BY37" s="428" t="str">
        <f>IF('各会計、関係団体の財政状況及び健全化判断比率'!B71="","",'各会計、関係団体の財政状況及び健全化判断比率'!B71)</f>
        <v>群馬県市町村総合事務組合</v>
      </c>
      <c r="BZ37" s="428"/>
      <c r="CA37" s="428"/>
      <c r="CB37" s="428"/>
      <c r="CC37" s="428"/>
      <c r="CD37" s="428"/>
      <c r="CE37" s="428"/>
      <c r="CF37" s="428"/>
      <c r="CG37" s="428"/>
      <c r="CH37" s="428"/>
      <c r="CI37" s="428"/>
      <c r="CJ37" s="428"/>
      <c r="CK37" s="428"/>
      <c r="CL37" s="428"/>
      <c r="CM37" s="428"/>
      <c r="CN37" s="214"/>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11"/>
      <c r="DG37" s="430" t="str">
        <f>IF('各会計、関係団体の財政状況及び健全化判断比率'!BR10="","",'各会計、関係団体の財政状況及び健全化判断比率'!BR10)</f>
        <v/>
      </c>
      <c r="DH37" s="430"/>
      <c r="DI37" s="218"/>
      <c r="DJ37" s="186"/>
      <c r="DK37" s="186"/>
      <c r="DL37" s="186"/>
      <c r="DM37" s="186"/>
      <c r="DN37" s="186"/>
      <c r="DO37" s="186"/>
    </row>
    <row r="38" spans="1:119" ht="32.25" customHeight="1" x14ac:dyDescent="0.2">
      <c r="A38" s="187"/>
      <c r="B38" s="213"/>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4"/>
      <c r="U38" s="429">
        <f t="shared" si="4"/>
        <v>8</v>
      </c>
      <c r="V38" s="429"/>
      <c r="W38" s="428" t="str">
        <f>IF('各会計、関係団体の財政状況及び健全化判断比率'!B32="","",'各会計、関係団体の財政状況及び健全化判断比率'!B32)</f>
        <v>競艇事業特別会計</v>
      </c>
      <c r="X38" s="428"/>
      <c r="Y38" s="428"/>
      <c r="Z38" s="428"/>
      <c r="AA38" s="428"/>
      <c r="AB38" s="428"/>
      <c r="AC38" s="428"/>
      <c r="AD38" s="428"/>
      <c r="AE38" s="428"/>
      <c r="AF38" s="428"/>
      <c r="AG38" s="428"/>
      <c r="AH38" s="428"/>
      <c r="AI38" s="428"/>
      <c r="AJ38" s="428"/>
      <c r="AK38" s="428"/>
      <c r="AL38" s="214"/>
      <c r="AM38" s="429" t="str">
        <f t="shared" si="0"/>
        <v/>
      </c>
      <c r="AN38" s="429"/>
      <c r="AO38" s="428"/>
      <c r="AP38" s="428"/>
      <c r="AQ38" s="428"/>
      <c r="AR38" s="428"/>
      <c r="AS38" s="428"/>
      <c r="AT38" s="428"/>
      <c r="AU38" s="428"/>
      <c r="AV38" s="428"/>
      <c r="AW38" s="428"/>
      <c r="AX38" s="428"/>
      <c r="AY38" s="428"/>
      <c r="AZ38" s="428"/>
      <c r="BA38" s="428"/>
      <c r="BB38" s="428"/>
      <c r="BC38" s="428"/>
      <c r="BD38" s="214"/>
      <c r="BE38" s="429" t="str">
        <f t="shared" si="1"/>
        <v/>
      </c>
      <c r="BF38" s="429"/>
      <c r="BG38" s="428"/>
      <c r="BH38" s="428"/>
      <c r="BI38" s="428"/>
      <c r="BJ38" s="428"/>
      <c r="BK38" s="428"/>
      <c r="BL38" s="428"/>
      <c r="BM38" s="428"/>
      <c r="BN38" s="428"/>
      <c r="BO38" s="428"/>
      <c r="BP38" s="428"/>
      <c r="BQ38" s="428"/>
      <c r="BR38" s="428"/>
      <c r="BS38" s="428"/>
      <c r="BT38" s="428"/>
      <c r="BU38" s="428"/>
      <c r="BV38" s="214"/>
      <c r="BW38" s="429">
        <f t="shared" si="2"/>
        <v>19</v>
      </c>
      <c r="BX38" s="429"/>
      <c r="BY38" s="428" t="str">
        <f>IF('各会計、関係団体の財政状況及び健全化判断比率'!B72="","",'各会計、関係団体の財政状況及び健全化判断比率'!B72)</f>
        <v>群馬県市町村会館管理組合</v>
      </c>
      <c r="BZ38" s="428"/>
      <c r="CA38" s="428"/>
      <c r="CB38" s="428"/>
      <c r="CC38" s="428"/>
      <c r="CD38" s="428"/>
      <c r="CE38" s="428"/>
      <c r="CF38" s="428"/>
      <c r="CG38" s="428"/>
      <c r="CH38" s="428"/>
      <c r="CI38" s="428"/>
      <c r="CJ38" s="428"/>
      <c r="CK38" s="428"/>
      <c r="CL38" s="428"/>
      <c r="CM38" s="428"/>
      <c r="CN38" s="214"/>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11"/>
      <c r="DG38" s="430" t="str">
        <f>IF('各会計、関係団体の財政状況及び健全化判断比率'!BR11="","",'各会計、関係団体の財政状況及び健全化判断比率'!BR11)</f>
        <v/>
      </c>
      <c r="DH38" s="430"/>
      <c r="DI38" s="218"/>
      <c r="DJ38" s="186"/>
      <c r="DK38" s="186"/>
      <c r="DL38" s="186"/>
      <c r="DM38" s="186"/>
      <c r="DN38" s="186"/>
      <c r="DO38" s="186"/>
    </row>
    <row r="39" spans="1:119" ht="32.25" customHeight="1" x14ac:dyDescent="0.2">
      <c r="A39" s="187"/>
      <c r="B39" s="213"/>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9" t="str">
        <f t="shared" si="4"/>
        <v/>
      </c>
      <c r="V39" s="429"/>
      <c r="W39" s="428"/>
      <c r="X39" s="428"/>
      <c r="Y39" s="428"/>
      <c r="Z39" s="428"/>
      <c r="AA39" s="428"/>
      <c r="AB39" s="428"/>
      <c r="AC39" s="428"/>
      <c r="AD39" s="428"/>
      <c r="AE39" s="428"/>
      <c r="AF39" s="428"/>
      <c r="AG39" s="428"/>
      <c r="AH39" s="428"/>
      <c r="AI39" s="428"/>
      <c r="AJ39" s="428"/>
      <c r="AK39" s="428"/>
      <c r="AL39" s="214"/>
      <c r="AM39" s="429" t="str">
        <f t="shared" si="0"/>
        <v/>
      </c>
      <c r="AN39" s="429"/>
      <c r="AO39" s="428"/>
      <c r="AP39" s="428"/>
      <c r="AQ39" s="428"/>
      <c r="AR39" s="428"/>
      <c r="AS39" s="428"/>
      <c r="AT39" s="428"/>
      <c r="AU39" s="428"/>
      <c r="AV39" s="428"/>
      <c r="AW39" s="428"/>
      <c r="AX39" s="428"/>
      <c r="AY39" s="428"/>
      <c r="AZ39" s="428"/>
      <c r="BA39" s="428"/>
      <c r="BB39" s="428"/>
      <c r="BC39" s="428"/>
      <c r="BD39" s="214"/>
      <c r="BE39" s="429" t="str">
        <f t="shared" si="1"/>
        <v/>
      </c>
      <c r="BF39" s="429"/>
      <c r="BG39" s="428"/>
      <c r="BH39" s="428"/>
      <c r="BI39" s="428"/>
      <c r="BJ39" s="428"/>
      <c r="BK39" s="428"/>
      <c r="BL39" s="428"/>
      <c r="BM39" s="428"/>
      <c r="BN39" s="428"/>
      <c r="BO39" s="428"/>
      <c r="BP39" s="428"/>
      <c r="BQ39" s="428"/>
      <c r="BR39" s="428"/>
      <c r="BS39" s="428"/>
      <c r="BT39" s="428"/>
      <c r="BU39" s="428"/>
      <c r="BV39" s="214"/>
      <c r="BW39" s="429">
        <f t="shared" si="2"/>
        <v>20</v>
      </c>
      <c r="BX39" s="429"/>
      <c r="BY39" s="428" t="str">
        <f>IF('各会計、関係団体の財政状況及び健全化判断比率'!B73="","",'各会計、関係団体の財政状況及び健全化判断比率'!B73)</f>
        <v>群馬東部水道企業団</v>
      </c>
      <c r="BZ39" s="428"/>
      <c r="CA39" s="428"/>
      <c r="CB39" s="428"/>
      <c r="CC39" s="428"/>
      <c r="CD39" s="428"/>
      <c r="CE39" s="428"/>
      <c r="CF39" s="428"/>
      <c r="CG39" s="428"/>
      <c r="CH39" s="428"/>
      <c r="CI39" s="428"/>
      <c r="CJ39" s="428"/>
      <c r="CK39" s="428"/>
      <c r="CL39" s="428"/>
      <c r="CM39" s="428"/>
      <c r="CN39" s="214"/>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11"/>
      <c r="DG39" s="430" t="str">
        <f>IF('各会計、関係団体の財政状況及び健全化判断比率'!BR12="","",'各会計、関係団体の財政状況及び健全化判断比率'!BR12)</f>
        <v/>
      </c>
      <c r="DH39" s="430"/>
      <c r="DI39" s="218"/>
      <c r="DJ39" s="186"/>
      <c r="DK39" s="186"/>
      <c r="DL39" s="186"/>
      <c r="DM39" s="186"/>
      <c r="DN39" s="186"/>
      <c r="DO39" s="186"/>
    </row>
    <row r="40" spans="1:119" ht="32.25" customHeight="1" x14ac:dyDescent="0.2">
      <c r="A40" s="187"/>
      <c r="B40" s="213"/>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9" t="str">
        <f t="shared" si="4"/>
        <v/>
      </c>
      <c r="V40" s="429"/>
      <c r="W40" s="428"/>
      <c r="X40" s="428"/>
      <c r="Y40" s="428"/>
      <c r="Z40" s="428"/>
      <c r="AA40" s="428"/>
      <c r="AB40" s="428"/>
      <c r="AC40" s="428"/>
      <c r="AD40" s="428"/>
      <c r="AE40" s="428"/>
      <c r="AF40" s="428"/>
      <c r="AG40" s="428"/>
      <c r="AH40" s="428"/>
      <c r="AI40" s="428"/>
      <c r="AJ40" s="428"/>
      <c r="AK40" s="428"/>
      <c r="AL40" s="214"/>
      <c r="AM40" s="429" t="str">
        <f t="shared" si="0"/>
        <v/>
      </c>
      <c r="AN40" s="429"/>
      <c r="AO40" s="428"/>
      <c r="AP40" s="428"/>
      <c r="AQ40" s="428"/>
      <c r="AR40" s="428"/>
      <c r="AS40" s="428"/>
      <c r="AT40" s="428"/>
      <c r="AU40" s="428"/>
      <c r="AV40" s="428"/>
      <c r="AW40" s="428"/>
      <c r="AX40" s="428"/>
      <c r="AY40" s="428"/>
      <c r="AZ40" s="428"/>
      <c r="BA40" s="428"/>
      <c r="BB40" s="428"/>
      <c r="BC40" s="428"/>
      <c r="BD40" s="214"/>
      <c r="BE40" s="429" t="str">
        <f t="shared" si="1"/>
        <v/>
      </c>
      <c r="BF40" s="429"/>
      <c r="BG40" s="428"/>
      <c r="BH40" s="428"/>
      <c r="BI40" s="428"/>
      <c r="BJ40" s="428"/>
      <c r="BK40" s="428"/>
      <c r="BL40" s="428"/>
      <c r="BM40" s="428"/>
      <c r="BN40" s="428"/>
      <c r="BO40" s="428"/>
      <c r="BP40" s="428"/>
      <c r="BQ40" s="428"/>
      <c r="BR40" s="428"/>
      <c r="BS40" s="428"/>
      <c r="BT40" s="428"/>
      <c r="BU40" s="428"/>
      <c r="BV40" s="214"/>
      <c r="BW40" s="429" t="str">
        <f t="shared" si="2"/>
        <v/>
      </c>
      <c r="BX40" s="429"/>
      <c r="BY40" s="428" t="str">
        <f>IF('各会計、関係団体の財政状況及び健全化判断比率'!B74="","",'各会計、関係団体の財政状況及び健全化判断比率'!B74)</f>
        <v/>
      </c>
      <c r="BZ40" s="428"/>
      <c r="CA40" s="428"/>
      <c r="CB40" s="428"/>
      <c r="CC40" s="428"/>
      <c r="CD40" s="428"/>
      <c r="CE40" s="428"/>
      <c r="CF40" s="428"/>
      <c r="CG40" s="428"/>
      <c r="CH40" s="428"/>
      <c r="CI40" s="428"/>
      <c r="CJ40" s="428"/>
      <c r="CK40" s="428"/>
      <c r="CL40" s="428"/>
      <c r="CM40" s="428"/>
      <c r="CN40" s="214"/>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11"/>
      <c r="DG40" s="430" t="str">
        <f>IF('各会計、関係団体の財政状況及び健全化判断比率'!BR13="","",'各会計、関係団体の財政状況及び健全化判断比率'!BR13)</f>
        <v/>
      </c>
      <c r="DH40" s="430"/>
      <c r="DI40" s="218"/>
      <c r="DJ40" s="186"/>
      <c r="DK40" s="186"/>
      <c r="DL40" s="186"/>
      <c r="DM40" s="186"/>
      <c r="DN40" s="186"/>
      <c r="DO40" s="186"/>
    </row>
    <row r="41" spans="1:119" ht="32.25" customHeight="1" x14ac:dyDescent="0.2">
      <c r="A41" s="187"/>
      <c r="B41" s="213"/>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9" t="str">
        <f t="shared" si="4"/>
        <v/>
      </c>
      <c r="V41" s="429"/>
      <c r="W41" s="428"/>
      <c r="X41" s="428"/>
      <c r="Y41" s="428"/>
      <c r="Z41" s="428"/>
      <c r="AA41" s="428"/>
      <c r="AB41" s="428"/>
      <c r="AC41" s="428"/>
      <c r="AD41" s="428"/>
      <c r="AE41" s="428"/>
      <c r="AF41" s="428"/>
      <c r="AG41" s="428"/>
      <c r="AH41" s="428"/>
      <c r="AI41" s="428"/>
      <c r="AJ41" s="428"/>
      <c r="AK41" s="428"/>
      <c r="AL41" s="214"/>
      <c r="AM41" s="429" t="str">
        <f t="shared" si="0"/>
        <v/>
      </c>
      <c r="AN41" s="429"/>
      <c r="AO41" s="428"/>
      <c r="AP41" s="428"/>
      <c r="AQ41" s="428"/>
      <c r="AR41" s="428"/>
      <c r="AS41" s="428"/>
      <c r="AT41" s="428"/>
      <c r="AU41" s="428"/>
      <c r="AV41" s="428"/>
      <c r="AW41" s="428"/>
      <c r="AX41" s="428"/>
      <c r="AY41" s="428"/>
      <c r="AZ41" s="428"/>
      <c r="BA41" s="428"/>
      <c r="BB41" s="428"/>
      <c r="BC41" s="428"/>
      <c r="BD41" s="214"/>
      <c r="BE41" s="429" t="str">
        <f t="shared" si="1"/>
        <v/>
      </c>
      <c r="BF41" s="429"/>
      <c r="BG41" s="428"/>
      <c r="BH41" s="428"/>
      <c r="BI41" s="428"/>
      <c r="BJ41" s="428"/>
      <c r="BK41" s="428"/>
      <c r="BL41" s="428"/>
      <c r="BM41" s="428"/>
      <c r="BN41" s="428"/>
      <c r="BO41" s="428"/>
      <c r="BP41" s="428"/>
      <c r="BQ41" s="428"/>
      <c r="BR41" s="428"/>
      <c r="BS41" s="428"/>
      <c r="BT41" s="428"/>
      <c r="BU41" s="428"/>
      <c r="BV41" s="214"/>
      <c r="BW41" s="429" t="str">
        <f t="shared" si="2"/>
        <v/>
      </c>
      <c r="BX41" s="429"/>
      <c r="BY41" s="428" t="str">
        <f>IF('各会計、関係団体の財政状況及び健全化判断比率'!B75="","",'各会計、関係団体の財政状況及び健全化判断比率'!B75)</f>
        <v/>
      </c>
      <c r="BZ41" s="428"/>
      <c r="CA41" s="428"/>
      <c r="CB41" s="428"/>
      <c r="CC41" s="428"/>
      <c r="CD41" s="428"/>
      <c r="CE41" s="428"/>
      <c r="CF41" s="428"/>
      <c r="CG41" s="428"/>
      <c r="CH41" s="428"/>
      <c r="CI41" s="428"/>
      <c r="CJ41" s="428"/>
      <c r="CK41" s="428"/>
      <c r="CL41" s="428"/>
      <c r="CM41" s="428"/>
      <c r="CN41" s="214"/>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11"/>
      <c r="DG41" s="430" t="str">
        <f>IF('各会計、関係団体の財政状況及び健全化判断比率'!BR14="","",'各会計、関係団体の財政状況及び健全化判断比率'!BR14)</f>
        <v/>
      </c>
      <c r="DH41" s="430"/>
      <c r="DI41" s="218"/>
      <c r="DJ41" s="186"/>
      <c r="DK41" s="186"/>
      <c r="DL41" s="186"/>
      <c r="DM41" s="186"/>
      <c r="DN41" s="186"/>
      <c r="DO41" s="186"/>
    </row>
    <row r="42" spans="1:119" ht="32.25" customHeight="1" x14ac:dyDescent="0.2">
      <c r="A42" s="186"/>
      <c r="B42" s="213"/>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9" t="str">
        <f t="shared" si="4"/>
        <v/>
      </c>
      <c r="V42" s="429"/>
      <c r="W42" s="428"/>
      <c r="X42" s="428"/>
      <c r="Y42" s="428"/>
      <c r="Z42" s="428"/>
      <c r="AA42" s="428"/>
      <c r="AB42" s="428"/>
      <c r="AC42" s="428"/>
      <c r="AD42" s="428"/>
      <c r="AE42" s="428"/>
      <c r="AF42" s="428"/>
      <c r="AG42" s="428"/>
      <c r="AH42" s="428"/>
      <c r="AI42" s="428"/>
      <c r="AJ42" s="428"/>
      <c r="AK42" s="428"/>
      <c r="AL42" s="214"/>
      <c r="AM42" s="429" t="str">
        <f t="shared" si="0"/>
        <v/>
      </c>
      <c r="AN42" s="429"/>
      <c r="AO42" s="428"/>
      <c r="AP42" s="428"/>
      <c r="AQ42" s="428"/>
      <c r="AR42" s="428"/>
      <c r="AS42" s="428"/>
      <c r="AT42" s="428"/>
      <c r="AU42" s="428"/>
      <c r="AV42" s="428"/>
      <c r="AW42" s="428"/>
      <c r="AX42" s="428"/>
      <c r="AY42" s="428"/>
      <c r="AZ42" s="428"/>
      <c r="BA42" s="428"/>
      <c r="BB42" s="428"/>
      <c r="BC42" s="428"/>
      <c r="BD42" s="214"/>
      <c r="BE42" s="429" t="str">
        <f t="shared" si="1"/>
        <v/>
      </c>
      <c r="BF42" s="429"/>
      <c r="BG42" s="428"/>
      <c r="BH42" s="428"/>
      <c r="BI42" s="428"/>
      <c r="BJ42" s="428"/>
      <c r="BK42" s="428"/>
      <c r="BL42" s="428"/>
      <c r="BM42" s="428"/>
      <c r="BN42" s="428"/>
      <c r="BO42" s="428"/>
      <c r="BP42" s="428"/>
      <c r="BQ42" s="428"/>
      <c r="BR42" s="428"/>
      <c r="BS42" s="428"/>
      <c r="BT42" s="428"/>
      <c r="BU42" s="428"/>
      <c r="BV42" s="214"/>
      <c r="BW42" s="429" t="str">
        <f t="shared" si="2"/>
        <v/>
      </c>
      <c r="BX42" s="429"/>
      <c r="BY42" s="428" t="str">
        <f>IF('各会計、関係団体の財政状況及び健全化判断比率'!B76="","",'各会計、関係団体の財政状況及び健全化判断比率'!B76)</f>
        <v/>
      </c>
      <c r="BZ42" s="428"/>
      <c r="CA42" s="428"/>
      <c r="CB42" s="428"/>
      <c r="CC42" s="428"/>
      <c r="CD42" s="428"/>
      <c r="CE42" s="428"/>
      <c r="CF42" s="428"/>
      <c r="CG42" s="428"/>
      <c r="CH42" s="428"/>
      <c r="CI42" s="428"/>
      <c r="CJ42" s="428"/>
      <c r="CK42" s="428"/>
      <c r="CL42" s="428"/>
      <c r="CM42" s="428"/>
      <c r="CN42" s="214"/>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11"/>
      <c r="DG42" s="430" t="str">
        <f>IF('各会計、関係団体の財政状況及び健全化判断比率'!BR15="","",'各会計、関係団体の財政状況及び健全化判断比率'!BR15)</f>
        <v/>
      </c>
      <c r="DH42" s="430"/>
      <c r="DI42" s="218"/>
      <c r="DJ42" s="186"/>
      <c r="DK42" s="186"/>
      <c r="DL42" s="186"/>
      <c r="DM42" s="186"/>
      <c r="DN42" s="186"/>
      <c r="DO42" s="186"/>
    </row>
    <row r="43" spans="1:119" ht="32.25" customHeight="1" x14ac:dyDescent="0.2">
      <c r="A43" s="186"/>
      <c r="B43" s="213"/>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9" t="str">
        <f t="shared" si="4"/>
        <v/>
      </c>
      <c r="V43" s="429"/>
      <c r="W43" s="428"/>
      <c r="X43" s="428"/>
      <c r="Y43" s="428"/>
      <c r="Z43" s="428"/>
      <c r="AA43" s="428"/>
      <c r="AB43" s="428"/>
      <c r="AC43" s="428"/>
      <c r="AD43" s="428"/>
      <c r="AE43" s="428"/>
      <c r="AF43" s="428"/>
      <c r="AG43" s="428"/>
      <c r="AH43" s="428"/>
      <c r="AI43" s="428"/>
      <c r="AJ43" s="428"/>
      <c r="AK43" s="428"/>
      <c r="AL43" s="214"/>
      <c r="AM43" s="429" t="str">
        <f t="shared" si="0"/>
        <v/>
      </c>
      <c r="AN43" s="429"/>
      <c r="AO43" s="428"/>
      <c r="AP43" s="428"/>
      <c r="AQ43" s="428"/>
      <c r="AR43" s="428"/>
      <c r="AS43" s="428"/>
      <c r="AT43" s="428"/>
      <c r="AU43" s="428"/>
      <c r="AV43" s="428"/>
      <c r="AW43" s="428"/>
      <c r="AX43" s="428"/>
      <c r="AY43" s="428"/>
      <c r="AZ43" s="428"/>
      <c r="BA43" s="428"/>
      <c r="BB43" s="428"/>
      <c r="BC43" s="428"/>
      <c r="BD43" s="214"/>
      <c r="BE43" s="429" t="str">
        <f t="shared" si="1"/>
        <v/>
      </c>
      <c r="BF43" s="429"/>
      <c r="BG43" s="428"/>
      <c r="BH43" s="428"/>
      <c r="BI43" s="428"/>
      <c r="BJ43" s="428"/>
      <c r="BK43" s="428"/>
      <c r="BL43" s="428"/>
      <c r="BM43" s="428"/>
      <c r="BN43" s="428"/>
      <c r="BO43" s="428"/>
      <c r="BP43" s="428"/>
      <c r="BQ43" s="428"/>
      <c r="BR43" s="428"/>
      <c r="BS43" s="428"/>
      <c r="BT43" s="428"/>
      <c r="BU43" s="428"/>
      <c r="BV43" s="214"/>
      <c r="BW43" s="429" t="str">
        <f t="shared" si="2"/>
        <v/>
      </c>
      <c r="BX43" s="429"/>
      <c r="BY43" s="428" t="str">
        <f>IF('各会計、関係団体の財政状況及び健全化判断比率'!B77="","",'各会計、関係団体の財政状況及び健全化判断比率'!B77)</f>
        <v/>
      </c>
      <c r="BZ43" s="428"/>
      <c r="CA43" s="428"/>
      <c r="CB43" s="428"/>
      <c r="CC43" s="428"/>
      <c r="CD43" s="428"/>
      <c r="CE43" s="428"/>
      <c r="CF43" s="428"/>
      <c r="CG43" s="428"/>
      <c r="CH43" s="428"/>
      <c r="CI43" s="428"/>
      <c r="CJ43" s="428"/>
      <c r="CK43" s="428"/>
      <c r="CL43" s="428"/>
      <c r="CM43" s="428"/>
      <c r="CN43" s="214"/>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30" t="str">
        <f>IF('各会計、関係団体の財政状況及び健全化判断比率'!BR16="","",'各会計、関係団体の財政状況及び健全化判断比率'!BR16)</f>
        <v/>
      </c>
      <c r="DH43" s="43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ZqveCm/XV7LbYI/CfoJqYLYuoc9APIrX2jxWBdtI/I0T48Smeyp7AkEUk9DaB4u9+Y1RXa8vvvji0plGcOmH8Q==" saltValue="sWxnDPFCGUa6FVrG0v5C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2" t="s">
        <v>584</v>
      </c>
      <c r="D34" s="1252"/>
      <c r="E34" s="1253"/>
      <c r="F34" s="32">
        <v>10.38</v>
      </c>
      <c r="G34" s="33">
        <v>8.0299999999999994</v>
      </c>
      <c r="H34" s="33">
        <v>8.74</v>
      </c>
      <c r="I34" s="33">
        <v>7.88</v>
      </c>
      <c r="J34" s="34">
        <v>10.83</v>
      </c>
      <c r="K34" s="22"/>
      <c r="L34" s="22"/>
      <c r="M34" s="22"/>
      <c r="N34" s="22"/>
      <c r="O34" s="22"/>
      <c r="P34" s="22"/>
    </row>
    <row r="35" spans="1:16" ht="39" customHeight="1" x14ac:dyDescent="0.2">
      <c r="A35" s="22"/>
      <c r="B35" s="35"/>
      <c r="C35" s="1246" t="s">
        <v>585</v>
      </c>
      <c r="D35" s="1247"/>
      <c r="E35" s="1248"/>
      <c r="F35" s="36">
        <v>3</v>
      </c>
      <c r="G35" s="37">
        <v>2.84</v>
      </c>
      <c r="H35" s="37">
        <v>2.62</v>
      </c>
      <c r="I35" s="37">
        <v>2.71</v>
      </c>
      <c r="J35" s="38">
        <v>2.2400000000000002</v>
      </c>
      <c r="K35" s="22"/>
      <c r="L35" s="22"/>
      <c r="M35" s="22"/>
      <c r="N35" s="22"/>
      <c r="O35" s="22"/>
      <c r="P35" s="22"/>
    </row>
    <row r="36" spans="1:16" ht="39" customHeight="1" x14ac:dyDescent="0.2">
      <c r="A36" s="22"/>
      <c r="B36" s="35"/>
      <c r="C36" s="1246" t="s">
        <v>586</v>
      </c>
      <c r="D36" s="1247"/>
      <c r="E36" s="1248"/>
      <c r="F36" s="36">
        <v>0.22</v>
      </c>
      <c r="G36" s="37">
        <v>0.99</v>
      </c>
      <c r="H36" s="37">
        <v>0.49</v>
      </c>
      <c r="I36" s="37">
        <v>0.19</v>
      </c>
      <c r="J36" s="38">
        <v>1.08</v>
      </c>
      <c r="K36" s="22"/>
      <c r="L36" s="22"/>
      <c r="M36" s="22"/>
      <c r="N36" s="22"/>
      <c r="O36" s="22"/>
      <c r="P36" s="22"/>
    </row>
    <row r="37" spans="1:16" ht="39" customHeight="1" x14ac:dyDescent="0.2">
      <c r="A37" s="22"/>
      <c r="B37" s="35"/>
      <c r="C37" s="1246" t="s">
        <v>587</v>
      </c>
      <c r="D37" s="1247"/>
      <c r="E37" s="1248"/>
      <c r="F37" s="36" t="s">
        <v>532</v>
      </c>
      <c r="G37" s="37" t="s">
        <v>532</v>
      </c>
      <c r="H37" s="37" t="s">
        <v>532</v>
      </c>
      <c r="I37" s="37" t="s">
        <v>532</v>
      </c>
      <c r="J37" s="38">
        <v>0.97</v>
      </c>
      <c r="K37" s="22"/>
      <c r="L37" s="22"/>
      <c r="M37" s="22"/>
      <c r="N37" s="22"/>
      <c r="O37" s="22"/>
      <c r="P37" s="22"/>
    </row>
    <row r="38" spans="1:16" ht="39" customHeight="1" x14ac:dyDescent="0.2">
      <c r="A38" s="22"/>
      <c r="B38" s="35"/>
      <c r="C38" s="1246" t="s">
        <v>588</v>
      </c>
      <c r="D38" s="1247"/>
      <c r="E38" s="1248"/>
      <c r="F38" s="36">
        <v>0.32</v>
      </c>
      <c r="G38" s="37">
        <v>0.31</v>
      </c>
      <c r="H38" s="37">
        <v>0.32</v>
      </c>
      <c r="I38" s="37">
        <v>0.31</v>
      </c>
      <c r="J38" s="38">
        <v>0.3</v>
      </c>
      <c r="K38" s="22"/>
      <c r="L38" s="22"/>
      <c r="M38" s="22"/>
      <c r="N38" s="22"/>
      <c r="O38" s="22"/>
      <c r="P38" s="22"/>
    </row>
    <row r="39" spans="1:16" ht="39" customHeight="1" x14ac:dyDescent="0.2">
      <c r="A39" s="22"/>
      <c r="B39" s="35"/>
      <c r="C39" s="1246" t="s">
        <v>589</v>
      </c>
      <c r="D39" s="1247"/>
      <c r="E39" s="1248"/>
      <c r="F39" s="36" t="s">
        <v>532</v>
      </c>
      <c r="G39" s="37" t="s">
        <v>532</v>
      </c>
      <c r="H39" s="37" t="s">
        <v>532</v>
      </c>
      <c r="I39" s="37" t="s">
        <v>532</v>
      </c>
      <c r="J39" s="38">
        <v>0.2</v>
      </c>
      <c r="K39" s="22"/>
      <c r="L39" s="22"/>
      <c r="M39" s="22"/>
      <c r="N39" s="22"/>
      <c r="O39" s="22"/>
      <c r="P39" s="22"/>
    </row>
    <row r="40" spans="1:16" ht="39" customHeight="1" x14ac:dyDescent="0.2">
      <c r="A40" s="22"/>
      <c r="B40" s="35"/>
      <c r="C40" s="1246" t="s">
        <v>590</v>
      </c>
      <c r="D40" s="1247"/>
      <c r="E40" s="1248"/>
      <c r="F40" s="36">
        <v>1.05</v>
      </c>
      <c r="G40" s="37">
        <v>0.64</v>
      </c>
      <c r="H40" s="37">
        <v>0.75</v>
      </c>
      <c r="I40" s="37">
        <v>0.79</v>
      </c>
      <c r="J40" s="38">
        <v>0.19</v>
      </c>
      <c r="K40" s="22"/>
      <c r="L40" s="22"/>
      <c r="M40" s="22"/>
      <c r="N40" s="22"/>
      <c r="O40" s="22"/>
      <c r="P40" s="22"/>
    </row>
    <row r="41" spans="1:16" ht="39" customHeight="1" x14ac:dyDescent="0.2">
      <c r="A41" s="22"/>
      <c r="B41" s="35"/>
      <c r="C41" s="1246" t="s">
        <v>591</v>
      </c>
      <c r="D41" s="1247"/>
      <c r="E41" s="1248"/>
      <c r="F41" s="36">
        <v>0.13</v>
      </c>
      <c r="G41" s="37">
        <v>0.08</v>
      </c>
      <c r="H41" s="37">
        <v>0.01</v>
      </c>
      <c r="I41" s="37">
        <v>0.03</v>
      </c>
      <c r="J41" s="38">
        <v>7.0000000000000007E-2</v>
      </c>
      <c r="K41" s="22"/>
      <c r="L41" s="22"/>
      <c r="M41" s="22"/>
      <c r="N41" s="22"/>
      <c r="O41" s="22"/>
      <c r="P41" s="22"/>
    </row>
    <row r="42" spans="1:16" ht="39" customHeight="1" x14ac:dyDescent="0.2">
      <c r="A42" s="22"/>
      <c r="B42" s="39"/>
      <c r="C42" s="1246" t="s">
        <v>592</v>
      </c>
      <c r="D42" s="1247"/>
      <c r="E42" s="1248"/>
      <c r="F42" s="36" t="s">
        <v>532</v>
      </c>
      <c r="G42" s="37" t="s">
        <v>532</v>
      </c>
      <c r="H42" s="37" t="s">
        <v>532</v>
      </c>
      <c r="I42" s="37" t="s">
        <v>532</v>
      </c>
      <c r="J42" s="38" t="s">
        <v>532</v>
      </c>
      <c r="K42" s="22"/>
      <c r="L42" s="22"/>
      <c r="M42" s="22"/>
      <c r="N42" s="22"/>
      <c r="O42" s="22"/>
      <c r="P42" s="22"/>
    </row>
    <row r="43" spans="1:16" ht="39" customHeight="1" thickBot="1" x14ac:dyDescent="0.25">
      <c r="A43" s="22"/>
      <c r="B43" s="40"/>
      <c r="C43" s="1249" t="s">
        <v>593</v>
      </c>
      <c r="D43" s="1250"/>
      <c r="E43" s="1251"/>
      <c r="F43" s="41">
        <v>0.83</v>
      </c>
      <c r="G43" s="42">
        <v>0.62</v>
      </c>
      <c r="H43" s="42">
        <v>0.39</v>
      </c>
      <c r="I43" s="42">
        <v>0.34</v>
      </c>
      <c r="J43" s="43">
        <v>0.16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epVOkDB74Jcv5ea3apx13RBqe7gC/RheFdjjUkb2aR/QpnLkeBWwjBN8NrlD1X1opTvyqGQJrNKan1mJlgcWw==" saltValue="NAwHoJBPxuA6+TnHKmQ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72" t="s">
        <v>10</v>
      </c>
      <c r="C45" s="1273"/>
      <c r="D45" s="58"/>
      <c r="E45" s="1278" t="s">
        <v>11</v>
      </c>
      <c r="F45" s="1278"/>
      <c r="G45" s="1278"/>
      <c r="H45" s="1278"/>
      <c r="I45" s="1278"/>
      <c r="J45" s="1279"/>
      <c r="K45" s="59">
        <v>1506</v>
      </c>
      <c r="L45" s="60">
        <v>1423</v>
      </c>
      <c r="M45" s="60">
        <v>1374</v>
      </c>
      <c r="N45" s="60">
        <v>1336</v>
      </c>
      <c r="O45" s="61">
        <v>1355</v>
      </c>
      <c r="P45" s="48"/>
      <c r="Q45" s="48"/>
      <c r="R45" s="48"/>
      <c r="S45" s="48"/>
      <c r="T45" s="48"/>
      <c r="U45" s="48"/>
    </row>
    <row r="46" spans="1:21" ht="30.75" customHeight="1" x14ac:dyDescent="0.2">
      <c r="A46" s="48"/>
      <c r="B46" s="1274"/>
      <c r="C46" s="1275"/>
      <c r="D46" s="62"/>
      <c r="E46" s="1256" t="s">
        <v>12</v>
      </c>
      <c r="F46" s="1256"/>
      <c r="G46" s="1256"/>
      <c r="H46" s="1256"/>
      <c r="I46" s="1256"/>
      <c r="J46" s="1257"/>
      <c r="K46" s="63" t="s">
        <v>532</v>
      </c>
      <c r="L46" s="64" t="s">
        <v>532</v>
      </c>
      <c r="M46" s="64" t="s">
        <v>532</v>
      </c>
      <c r="N46" s="64" t="s">
        <v>532</v>
      </c>
      <c r="O46" s="65" t="s">
        <v>532</v>
      </c>
      <c r="P46" s="48"/>
      <c r="Q46" s="48"/>
      <c r="R46" s="48"/>
      <c r="S46" s="48"/>
      <c r="T46" s="48"/>
      <c r="U46" s="48"/>
    </row>
    <row r="47" spans="1:21" ht="30.75" customHeight="1" x14ac:dyDescent="0.2">
      <c r="A47" s="48"/>
      <c r="B47" s="1274"/>
      <c r="C47" s="1275"/>
      <c r="D47" s="62"/>
      <c r="E47" s="1256" t="s">
        <v>13</v>
      </c>
      <c r="F47" s="1256"/>
      <c r="G47" s="1256"/>
      <c r="H47" s="1256"/>
      <c r="I47" s="1256"/>
      <c r="J47" s="1257"/>
      <c r="K47" s="63" t="s">
        <v>532</v>
      </c>
      <c r="L47" s="64" t="s">
        <v>532</v>
      </c>
      <c r="M47" s="64" t="s">
        <v>532</v>
      </c>
      <c r="N47" s="64" t="s">
        <v>532</v>
      </c>
      <c r="O47" s="65" t="s">
        <v>532</v>
      </c>
      <c r="P47" s="48"/>
      <c r="Q47" s="48"/>
      <c r="R47" s="48"/>
      <c r="S47" s="48"/>
      <c r="T47" s="48"/>
      <c r="U47" s="48"/>
    </row>
    <row r="48" spans="1:21" ht="30.75" customHeight="1" x14ac:dyDescent="0.2">
      <c r="A48" s="48"/>
      <c r="B48" s="1274"/>
      <c r="C48" s="1275"/>
      <c r="D48" s="62"/>
      <c r="E48" s="1256" t="s">
        <v>14</v>
      </c>
      <c r="F48" s="1256"/>
      <c r="G48" s="1256"/>
      <c r="H48" s="1256"/>
      <c r="I48" s="1256"/>
      <c r="J48" s="1257"/>
      <c r="K48" s="63">
        <v>439</v>
      </c>
      <c r="L48" s="64">
        <v>410</v>
      </c>
      <c r="M48" s="64">
        <v>439</v>
      </c>
      <c r="N48" s="64">
        <v>444</v>
      </c>
      <c r="O48" s="65">
        <v>433</v>
      </c>
      <c r="P48" s="48"/>
      <c r="Q48" s="48"/>
      <c r="R48" s="48"/>
      <c r="S48" s="48"/>
      <c r="T48" s="48"/>
      <c r="U48" s="48"/>
    </row>
    <row r="49" spans="1:21" ht="30.75" customHeight="1" x14ac:dyDescent="0.2">
      <c r="A49" s="48"/>
      <c r="B49" s="1274"/>
      <c r="C49" s="1275"/>
      <c r="D49" s="62"/>
      <c r="E49" s="1256" t="s">
        <v>15</v>
      </c>
      <c r="F49" s="1256"/>
      <c r="G49" s="1256"/>
      <c r="H49" s="1256"/>
      <c r="I49" s="1256"/>
      <c r="J49" s="1257"/>
      <c r="K49" s="63">
        <v>80</v>
      </c>
      <c r="L49" s="64">
        <v>74</v>
      </c>
      <c r="M49" s="64">
        <v>68</v>
      </c>
      <c r="N49" s="64">
        <v>69</v>
      </c>
      <c r="O49" s="65">
        <v>28</v>
      </c>
      <c r="P49" s="48"/>
      <c r="Q49" s="48"/>
      <c r="R49" s="48"/>
      <c r="S49" s="48"/>
      <c r="T49" s="48"/>
      <c r="U49" s="48"/>
    </row>
    <row r="50" spans="1:21" ht="30.75" customHeight="1" x14ac:dyDescent="0.2">
      <c r="A50" s="48"/>
      <c r="B50" s="1274"/>
      <c r="C50" s="1275"/>
      <c r="D50" s="62"/>
      <c r="E50" s="1256" t="s">
        <v>16</v>
      </c>
      <c r="F50" s="1256"/>
      <c r="G50" s="1256"/>
      <c r="H50" s="1256"/>
      <c r="I50" s="1256"/>
      <c r="J50" s="1257"/>
      <c r="K50" s="63">
        <v>1</v>
      </c>
      <c r="L50" s="64">
        <v>1</v>
      </c>
      <c r="M50" s="64">
        <v>0</v>
      </c>
      <c r="N50" s="64">
        <v>0</v>
      </c>
      <c r="O50" s="65" t="s">
        <v>532</v>
      </c>
      <c r="P50" s="48"/>
      <c r="Q50" s="48"/>
      <c r="R50" s="48"/>
      <c r="S50" s="48"/>
      <c r="T50" s="48"/>
      <c r="U50" s="48"/>
    </row>
    <row r="51" spans="1:21" ht="30.75" customHeight="1" x14ac:dyDescent="0.2">
      <c r="A51" s="48"/>
      <c r="B51" s="1276"/>
      <c r="C51" s="1277"/>
      <c r="D51" s="66"/>
      <c r="E51" s="1256" t="s">
        <v>17</v>
      </c>
      <c r="F51" s="1256"/>
      <c r="G51" s="1256"/>
      <c r="H51" s="1256"/>
      <c r="I51" s="1256"/>
      <c r="J51" s="1257"/>
      <c r="K51" s="63" t="s">
        <v>532</v>
      </c>
      <c r="L51" s="64" t="s">
        <v>532</v>
      </c>
      <c r="M51" s="64" t="s">
        <v>532</v>
      </c>
      <c r="N51" s="64" t="s">
        <v>532</v>
      </c>
      <c r="O51" s="65" t="s">
        <v>532</v>
      </c>
      <c r="P51" s="48"/>
      <c r="Q51" s="48"/>
      <c r="R51" s="48"/>
      <c r="S51" s="48"/>
      <c r="T51" s="48"/>
      <c r="U51" s="48"/>
    </row>
    <row r="52" spans="1:21" ht="30.75" customHeight="1" x14ac:dyDescent="0.2">
      <c r="A52" s="48"/>
      <c r="B52" s="1254" t="s">
        <v>18</v>
      </c>
      <c r="C52" s="1255"/>
      <c r="D52" s="66"/>
      <c r="E52" s="1256" t="s">
        <v>19</v>
      </c>
      <c r="F52" s="1256"/>
      <c r="G52" s="1256"/>
      <c r="H52" s="1256"/>
      <c r="I52" s="1256"/>
      <c r="J52" s="1257"/>
      <c r="K52" s="63">
        <v>1582</v>
      </c>
      <c r="L52" s="64">
        <v>1544</v>
      </c>
      <c r="M52" s="64">
        <v>1500</v>
      </c>
      <c r="N52" s="64">
        <v>1447</v>
      </c>
      <c r="O52" s="65">
        <v>1441</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444</v>
      </c>
      <c r="L53" s="69">
        <v>364</v>
      </c>
      <c r="M53" s="69">
        <v>381</v>
      </c>
      <c r="N53" s="69">
        <v>402</v>
      </c>
      <c r="O53" s="70">
        <v>375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3">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62" t="s">
        <v>24</v>
      </c>
      <c r="C57" s="1263"/>
      <c r="D57" s="1266" t="s">
        <v>25</v>
      </c>
      <c r="E57" s="1267"/>
      <c r="F57" s="1267"/>
      <c r="G57" s="1267"/>
      <c r="H57" s="1267"/>
      <c r="I57" s="1267"/>
      <c r="J57" s="1268"/>
      <c r="K57" s="83"/>
      <c r="L57" s="84"/>
      <c r="M57" s="84"/>
      <c r="N57" s="84"/>
      <c r="O57" s="85"/>
    </row>
    <row r="58" spans="1:21" ht="31.5" customHeight="1" thickBot="1" x14ac:dyDescent="0.25">
      <c r="B58" s="1264"/>
      <c r="C58" s="1265"/>
      <c r="D58" s="1269" t="s">
        <v>26</v>
      </c>
      <c r="E58" s="1270"/>
      <c r="F58" s="1270"/>
      <c r="G58" s="1270"/>
      <c r="H58" s="1270"/>
      <c r="I58" s="1270"/>
      <c r="J58" s="1271"/>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CJnr61vNWGxNbUxvht/B1xmIaZR0DbuyxbWM28YsyebnEihS0fIH9ISV4/SBlqEgSMDUWB50xjMj/Kop5UNw==" saltValue="S+eo1vCOiT4KsNABBlAF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574</v>
      </c>
      <c r="J40" s="100" t="s">
        <v>575</v>
      </c>
      <c r="K40" s="100" t="s">
        <v>576</v>
      </c>
      <c r="L40" s="100" t="s">
        <v>577</v>
      </c>
      <c r="M40" s="101" t="s">
        <v>578</v>
      </c>
    </row>
    <row r="41" spans="2:13" ht="27.75" customHeight="1" x14ac:dyDescent="0.2">
      <c r="B41" s="1292" t="s">
        <v>29</v>
      </c>
      <c r="C41" s="1293"/>
      <c r="D41" s="102"/>
      <c r="E41" s="1294" t="s">
        <v>30</v>
      </c>
      <c r="F41" s="1294"/>
      <c r="G41" s="1294"/>
      <c r="H41" s="1295"/>
      <c r="I41" s="103">
        <v>13925</v>
      </c>
      <c r="J41" s="104">
        <v>13977</v>
      </c>
      <c r="K41" s="104">
        <v>14040</v>
      </c>
      <c r="L41" s="104">
        <v>14466</v>
      </c>
      <c r="M41" s="105">
        <v>16520</v>
      </c>
    </row>
    <row r="42" spans="2:13" ht="27.75" customHeight="1" x14ac:dyDescent="0.2">
      <c r="B42" s="1282"/>
      <c r="C42" s="1283"/>
      <c r="D42" s="106"/>
      <c r="E42" s="1286" t="s">
        <v>31</v>
      </c>
      <c r="F42" s="1286"/>
      <c r="G42" s="1286"/>
      <c r="H42" s="1287"/>
      <c r="I42" s="107">
        <v>3</v>
      </c>
      <c r="J42" s="108">
        <v>3</v>
      </c>
      <c r="K42" s="108">
        <v>3</v>
      </c>
      <c r="L42" s="108">
        <v>2</v>
      </c>
      <c r="M42" s="109" t="s">
        <v>532</v>
      </c>
    </row>
    <row r="43" spans="2:13" ht="27.75" customHeight="1" x14ac:dyDescent="0.2">
      <c r="B43" s="1282"/>
      <c r="C43" s="1283"/>
      <c r="D43" s="106"/>
      <c r="E43" s="1286" t="s">
        <v>32</v>
      </c>
      <c r="F43" s="1286"/>
      <c r="G43" s="1286"/>
      <c r="H43" s="1287"/>
      <c r="I43" s="107">
        <v>6074</v>
      </c>
      <c r="J43" s="108">
        <v>5976</v>
      </c>
      <c r="K43" s="108">
        <v>6059</v>
      </c>
      <c r="L43" s="108">
        <v>5865</v>
      </c>
      <c r="M43" s="109">
        <v>5689</v>
      </c>
    </row>
    <row r="44" spans="2:13" ht="27.75" customHeight="1" x14ac:dyDescent="0.2">
      <c r="B44" s="1282"/>
      <c r="C44" s="1283"/>
      <c r="D44" s="106"/>
      <c r="E44" s="1286" t="s">
        <v>33</v>
      </c>
      <c r="F44" s="1286"/>
      <c r="G44" s="1286"/>
      <c r="H44" s="1287"/>
      <c r="I44" s="107">
        <v>276</v>
      </c>
      <c r="J44" s="108">
        <v>221</v>
      </c>
      <c r="K44" s="108">
        <v>168</v>
      </c>
      <c r="L44" s="108">
        <v>134</v>
      </c>
      <c r="M44" s="109">
        <v>117</v>
      </c>
    </row>
    <row r="45" spans="2:13" ht="27.75" customHeight="1" x14ac:dyDescent="0.2">
      <c r="B45" s="1282"/>
      <c r="C45" s="1283"/>
      <c r="D45" s="106"/>
      <c r="E45" s="1286" t="s">
        <v>34</v>
      </c>
      <c r="F45" s="1286"/>
      <c r="G45" s="1286"/>
      <c r="H45" s="1287"/>
      <c r="I45" s="107">
        <v>2968</v>
      </c>
      <c r="J45" s="108">
        <v>2917</v>
      </c>
      <c r="K45" s="108">
        <v>2743</v>
      </c>
      <c r="L45" s="108">
        <v>2665</v>
      </c>
      <c r="M45" s="109">
        <v>2711</v>
      </c>
    </row>
    <row r="46" spans="2:13" ht="27.75" customHeight="1" x14ac:dyDescent="0.2">
      <c r="B46" s="1282"/>
      <c r="C46" s="1283"/>
      <c r="D46" s="110"/>
      <c r="E46" s="1286" t="s">
        <v>35</v>
      </c>
      <c r="F46" s="1286"/>
      <c r="G46" s="1286"/>
      <c r="H46" s="1287"/>
      <c r="I46" s="107">
        <v>33</v>
      </c>
      <c r="J46" s="108">
        <v>13</v>
      </c>
      <c r="K46" s="108">
        <v>9</v>
      </c>
      <c r="L46" s="108">
        <v>11</v>
      </c>
      <c r="M46" s="109">
        <v>16</v>
      </c>
    </row>
    <row r="47" spans="2:13" ht="27.75" customHeight="1" x14ac:dyDescent="0.2">
      <c r="B47" s="1282"/>
      <c r="C47" s="1283"/>
      <c r="D47" s="111"/>
      <c r="E47" s="1296" t="s">
        <v>36</v>
      </c>
      <c r="F47" s="1297"/>
      <c r="G47" s="1297"/>
      <c r="H47" s="1298"/>
      <c r="I47" s="107" t="s">
        <v>532</v>
      </c>
      <c r="J47" s="108" t="s">
        <v>532</v>
      </c>
      <c r="K47" s="108" t="s">
        <v>532</v>
      </c>
      <c r="L47" s="108" t="s">
        <v>532</v>
      </c>
      <c r="M47" s="109" t="s">
        <v>532</v>
      </c>
    </row>
    <row r="48" spans="2:13" ht="27.75" customHeight="1" x14ac:dyDescent="0.2">
      <c r="B48" s="1282"/>
      <c r="C48" s="1283"/>
      <c r="D48" s="106"/>
      <c r="E48" s="1286" t="s">
        <v>37</v>
      </c>
      <c r="F48" s="1286"/>
      <c r="G48" s="1286"/>
      <c r="H48" s="1287"/>
      <c r="I48" s="107" t="s">
        <v>532</v>
      </c>
      <c r="J48" s="108" t="s">
        <v>532</v>
      </c>
      <c r="K48" s="108" t="s">
        <v>532</v>
      </c>
      <c r="L48" s="108" t="s">
        <v>532</v>
      </c>
      <c r="M48" s="109" t="s">
        <v>532</v>
      </c>
    </row>
    <row r="49" spans="2:13" ht="27.75" customHeight="1" x14ac:dyDescent="0.2">
      <c r="B49" s="1284"/>
      <c r="C49" s="1285"/>
      <c r="D49" s="106"/>
      <c r="E49" s="1286" t="s">
        <v>38</v>
      </c>
      <c r="F49" s="1286"/>
      <c r="G49" s="1286"/>
      <c r="H49" s="1287"/>
      <c r="I49" s="107" t="s">
        <v>532</v>
      </c>
      <c r="J49" s="108" t="s">
        <v>532</v>
      </c>
      <c r="K49" s="108" t="s">
        <v>532</v>
      </c>
      <c r="L49" s="108" t="s">
        <v>532</v>
      </c>
      <c r="M49" s="109" t="s">
        <v>532</v>
      </c>
    </row>
    <row r="50" spans="2:13" ht="27.75" customHeight="1" x14ac:dyDescent="0.2">
      <c r="B50" s="1280" t="s">
        <v>39</v>
      </c>
      <c r="C50" s="1281"/>
      <c r="D50" s="112"/>
      <c r="E50" s="1286" t="s">
        <v>40</v>
      </c>
      <c r="F50" s="1286"/>
      <c r="G50" s="1286"/>
      <c r="H50" s="1287"/>
      <c r="I50" s="107">
        <v>14728</v>
      </c>
      <c r="J50" s="108">
        <v>14530</v>
      </c>
      <c r="K50" s="108">
        <v>14148</v>
      </c>
      <c r="L50" s="108">
        <v>13608</v>
      </c>
      <c r="M50" s="109">
        <v>13660</v>
      </c>
    </row>
    <row r="51" spans="2:13" ht="27.75" customHeight="1" x14ac:dyDescent="0.2">
      <c r="B51" s="1282"/>
      <c r="C51" s="1283"/>
      <c r="D51" s="106"/>
      <c r="E51" s="1286" t="s">
        <v>41</v>
      </c>
      <c r="F51" s="1286"/>
      <c r="G51" s="1286"/>
      <c r="H51" s="1287"/>
      <c r="I51" s="107">
        <v>79</v>
      </c>
      <c r="J51" s="108">
        <v>58</v>
      </c>
      <c r="K51" s="108">
        <v>36</v>
      </c>
      <c r="L51" s="108">
        <v>15</v>
      </c>
      <c r="M51" s="109">
        <v>11</v>
      </c>
    </row>
    <row r="52" spans="2:13" ht="27.75" customHeight="1" x14ac:dyDescent="0.2">
      <c r="B52" s="1284"/>
      <c r="C52" s="1285"/>
      <c r="D52" s="106"/>
      <c r="E52" s="1286" t="s">
        <v>42</v>
      </c>
      <c r="F52" s="1286"/>
      <c r="G52" s="1286"/>
      <c r="H52" s="1287"/>
      <c r="I52" s="107">
        <v>15906</v>
      </c>
      <c r="J52" s="108">
        <v>16058</v>
      </c>
      <c r="K52" s="108">
        <v>16060</v>
      </c>
      <c r="L52" s="108">
        <v>16064</v>
      </c>
      <c r="M52" s="109">
        <v>17406</v>
      </c>
    </row>
    <row r="53" spans="2:13" ht="27.75" customHeight="1" thickBot="1" x14ac:dyDescent="0.25">
      <c r="B53" s="1288" t="s">
        <v>43</v>
      </c>
      <c r="C53" s="1289"/>
      <c r="D53" s="113"/>
      <c r="E53" s="1290" t="s">
        <v>44</v>
      </c>
      <c r="F53" s="1290"/>
      <c r="G53" s="1290"/>
      <c r="H53" s="1291"/>
      <c r="I53" s="114">
        <v>-7434</v>
      </c>
      <c r="J53" s="115">
        <v>-7540</v>
      </c>
      <c r="K53" s="115">
        <v>-7221</v>
      </c>
      <c r="L53" s="115">
        <v>-6545</v>
      </c>
      <c r="M53" s="116">
        <v>-6024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3KOiKloVb5EXaKd9iiHFe3dQCAqXEo69ZY3dm93N2wRetPRBkw0aa3ZanP6AfRMuAu1ly7OCzpq507OmB4z7Q==" saltValue="1bivlt9hcl4SdNyVYd0g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576</v>
      </c>
      <c r="G54" s="125" t="s">
        <v>577</v>
      </c>
      <c r="H54" s="126" t="s">
        <v>578</v>
      </c>
    </row>
    <row r="55" spans="2:8" ht="52.5" customHeight="1" x14ac:dyDescent="0.2">
      <c r="B55" s="127"/>
      <c r="C55" s="1307" t="s">
        <v>47</v>
      </c>
      <c r="D55" s="1307"/>
      <c r="E55" s="1308"/>
      <c r="F55" s="128">
        <v>8141</v>
      </c>
      <c r="G55" s="128">
        <v>7625</v>
      </c>
      <c r="H55" s="129">
        <v>7590</v>
      </c>
    </row>
    <row r="56" spans="2:8" ht="52.5" customHeight="1" x14ac:dyDescent="0.2">
      <c r="B56" s="130"/>
      <c r="C56" s="1309" t="s">
        <v>48</v>
      </c>
      <c r="D56" s="1309"/>
      <c r="E56" s="1310"/>
      <c r="F56" s="131">
        <v>505</v>
      </c>
      <c r="G56" s="131">
        <v>506</v>
      </c>
      <c r="H56" s="132">
        <v>506</v>
      </c>
    </row>
    <row r="57" spans="2:8" ht="53.25" customHeight="1" x14ac:dyDescent="0.2">
      <c r="B57" s="130"/>
      <c r="C57" s="1311" t="s">
        <v>49</v>
      </c>
      <c r="D57" s="1311"/>
      <c r="E57" s="1312"/>
      <c r="F57" s="133">
        <v>2437</v>
      </c>
      <c r="G57" s="133">
        <v>2394</v>
      </c>
      <c r="H57" s="134">
        <v>2273</v>
      </c>
    </row>
    <row r="58" spans="2:8" ht="45.75" customHeight="1" x14ac:dyDescent="0.2">
      <c r="B58" s="135"/>
      <c r="C58" s="1299" t="s">
        <v>610</v>
      </c>
      <c r="D58" s="1300"/>
      <c r="E58" s="1301"/>
      <c r="F58" s="136">
        <v>653</v>
      </c>
      <c r="G58" s="136">
        <v>655</v>
      </c>
      <c r="H58" s="137">
        <v>656</v>
      </c>
    </row>
    <row r="59" spans="2:8" ht="45.75" customHeight="1" x14ac:dyDescent="0.2">
      <c r="B59" s="135"/>
      <c r="C59" s="1299" t="s">
        <v>611</v>
      </c>
      <c r="D59" s="1300"/>
      <c r="E59" s="1301"/>
      <c r="F59" s="136">
        <v>647</v>
      </c>
      <c r="G59" s="136">
        <v>596</v>
      </c>
      <c r="H59" s="137">
        <v>499</v>
      </c>
    </row>
    <row r="60" spans="2:8" ht="45.75" customHeight="1" x14ac:dyDescent="0.2">
      <c r="B60" s="135"/>
      <c r="C60" s="1299" t="s">
        <v>613</v>
      </c>
      <c r="D60" s="1300"/>
      <c r="E60" s="1301"/>
      <c r="F60" s="136">
        <v>379</v>
      </c>
      <c r="G60" s="136">
        <v>380</v>
      </c>
      <c r="H60" s="137">
        <v>379</v>
      </c>
    </row>
    <row r="61" spans="2:8" ht="45.75" customHeight="1" x14ac:dyDescent="0.2">
      <c r="B61" s="135"/>
      <c r="C61" s="1299" t="s">
        <v>612</v>
      </c>
      <c r="D61" s="1300"/>
      <c r="E61" s="1301"/>
      <c r="F61" s="136">
        <v>419</v>
      </c>
      <c r="G61" s="136">
        <v>398</v>
      </c>
      <c r="H61" s="137">
        <v>369</v>
      </c>
    </row>
    <row r="62" spans="2:8" ht="45.75" customHeight="1" thickBot="1" x14ac:dyDescent="0.25">
      <c r="B62" s="138"/>
      <c r="C62" s="1302" t="s">
        <v>614</v>
      </c>
      <c r="D62" s="1303"/>
      <c r="E62" s="1304"/>
      <c r="F62" s="139">
        <v>126</v>
      </c>
      <c r="G62" s="139">
        <v>126</v>
      </c>
      <c r="H62" s="140">
        <v>126</v>
      </c>
    </row>
    <row r="63" spans="2:8" ht="52.5" customHeight="1" thickBot="1" x14ac:dyDescent="0.25">
      <c r="B63" s="141"/>
      <c r="C63" s="1305" t="s">
        <v>50</v>
      </c>
      <c r="D63" s="1305"/>
      <c r="E63" s="1306"/>
      <c r="F63" s="142">
        <v>11083</v>
      </c>
      <c r="G63" s="142">
        <v>10525</v>
      </c>
      <c r="H63" s="143">
        <v>10369</v>
      </c>
    </row>
    <row r="64" spans="2:8" ht="15" customHeight="1" x14ac:dyDescent="0.2"/>
  </sheetData>
  <sheetProtection algorithmName="SHA-512" hashValue="UCyOANkeW5gcIoSV4YYe9y3jdnM87MJMSh2IVUA7GCS8GDoHtvA9PZWElf/GqWxidjDnJIRb8h2p1/Zacv/4PQ==" saltValue="foea3zrD1NyciCjI202T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ZM160"/>
  <sheetViews>
    <sheetView zoomScale="75" zoomScaleNormal="75" workbookViewId="0"/>
  </sheetViews>
  <sheetFormatPr defaultColWidth="0" defaultRowHeight="13.5" customHeight="1" zeroHeight="1" x14ac:dyDescent="0.2"/>
  <cols>
    <col min="1" max="1" width="6.36328125" style="390" customWidth="1"/>
    <col min="2" max="107" width="2.453125" style="390" customWidth="1"/>
    <col min="108" max="108" width="6.08984375" style="400" customWidth="1"/>
    <col min="109" max="109" width="5.90625" style="399"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393"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2"/>
      <c r="DG4" s="392"/>
      <c r="DH4" s="392"/>
      <c r="DI4" s="392"/>
      <c r="DJ4" s="392"/>
      <c r="DK4" s="392"/>
      <c r="DL4" s="392"/>
      <c r="DM4" s="392"/>
      <c r="DN4" s="392"/>
      <c r="DO4" s="392"/>
      <c r="DP4" s="392"/>
      <c r="DQ4" s="392"/>
      <c r="DR4" s="392"/>
      <c r="DS4" s="392"/>
      <c r="DT4" s="392"/>
      <c r="DU4" s="392"/>
      <c r="DV4" s="392"/>
      <c r="DW4" s="392"/>
    </row>
    <row r="5" spans="1:143" s="393"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2"/>
      <c r="DG5" s="392"/>
      <c r="DH5" s="392"/>
      <c r="DI5" s="392"/>
      <c r="DJ5" s="392"/>
      <c r="DK5" s="392"/>
      <c r="DL5" s="392"/>
      <c r="DM5" s="392"/>
      <c r="DN5" s="392"/>
      <c r="DO5" s="392"/>
      <c r="DP5" s="392"/>
      <c r="DQ5" s="392"/>
      <c r="DR5" s="392"/>
      <c r="DS5" s="392"/>
      <c r="DT5" s="392"/>
      <c r="DU5" s="392"/>
      <c r="DV5" s="392"/>
      <c r="DW5" s="392"/>
    </row>
    <row r="6" spans="1:143" s="393"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2"/>
      <c r="DG6" s="392"/>
      <c r="DH6" s="392"/>
      <c r="DI6" s="392"/>
      <c r="DJ6" s="392"/>
      <c r="DK6" s="392"/>
      <c r="DL6" s="392"/>
      <c r="DM6" s="392"/>
      <c r="DN6" s="392"/>
      <c r="DO6" s="392"/>
      <c r="DP6" s="392"/>
      <c r="DQ6" s="392"/>
      <c r="DR6" s="392"/>
      <c r="DS6" s="392"/>
      <c r="DT6" s="392"/>
      <c r="DU6" s="392"/>
      <c r="DV6" s="392"/>
      <c r="DW6" s="392"/>
    </row>
    <row r="7" spans="1:143" s="393"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2"/>
      <c r="DG7" s="392"/>
      <c r="DH7" s="392"/>
      <c r="DI7" s="392"/>
      <c r="DJ7" s="392"/>
      <c r="DK7" s="392"/>
      <c r="DL7" s="392"/>
      <c r="DM7" s="392"/>
      <c r="DN7" s="392"/>
      <c r="DO7" s="392"/>
      <c r="DP7" s="392"/>
      <c r="DQ7" s="392"/>
      <c r="DR7" s="392"/>
      <c r="DS7" s="392"/>
      <c r="DT7" s="392"/>
      <c r="DU7" s="392"/>
      <c r="DV7" s="392"/>
      <c r="DW7" s="392"/>
    </row>
    <row r="8" spans="1:143" s="393"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2"/>
      <c r="DG8" s="392"/>
      <c r="DH8" s="392"/>
      <c r="DI8" s="392"/>
      <c r="DJ8" s="392"/>
      <c r="DK8" s="392"/>
      <c r="DL8" s="392"/>
      <c r="DM8" s="392"/>
      <c r="DN8" s="392"/>
      <c r="DO8" s="392"/>
      <c r="DP8" s="392"/>
      <c r="DQ8" s="392"/>
      <c r="DR8" s="392"/>
      <c r="DS8" s="392"/>
      <c r="DT8" s="392"/>
      <c r="DU8" s="392"/>
      <c r="DV8" s="392"/>
      <c r="DW8" s="392"/>
    </row>
    <row r="9" spans="1:143" s="393"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2"/>
      <c r="DG9" s="392"/>
      <c r="DH9" s="392"/>
      <c r="DI9" s="392"/>
      <c r="DJ9" s="392"/>
      <c r="DK9" s="392"/>
      <c r="DL9" s="392"/>
      <c r="DM9" s="392"/>
      <c r="DN9" s="392"/>
      <c r="DO9" s="392"/>
      <c r="DP9" s="392"/>
      <c r="DQ9" s="392"/>
      <c r="DR9" s="392"/>
      <c r="DS9" s="392"/>
      <c r="DT9" s="392"/>
      <c r="DU9" s="392"/>
      <c r="DV9" s="392"/>
      <c r="DW9" s="392"/>
    </row>
    <row r="10" spans="1:143" s="393"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392"/>
      <c r="DG10" s="392"/>
      <c r="DH10" s="392"/>
      <c r="DI10" s="392"/>
      <c r="DJ10" s="392"/>
      <c r="DK10" s="392"/>
      <c r="DL10" s="392"/>
      <c r="DM10" s="392"/>
      <c r="DN10" s="392"/>
      <c r="DO10" s="392"/>
      <c r="DP10" s="392"/>
      <c r="DQ10" s="392"/>
      <c r="DR10" s="392"/>
      <c r="DS10" s="392"/>
      <c r="DT10" s="392"/>
      <c r="DU10" s="392"/>
      <c r="DV10" s="392"/>
      <c r="DW10" s="392"/>
      <c r="EM10" s="393" t="s">
        <v>616</v>
      </c>
    </row>
    <row r="11" spans="1:143" s="393"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2"/>
      <c r="DG11" s="392"/>
      <c r="DH11" s="392"/>
      <c r="DI11" s="392"/>
      <c r="DJ11" s="392"/>
      <c r="DK11" s="392"/>
      <c r="DL11" s="392"/>
      <c r="DM11" s="392"/>
      <c r="DN11" s="392"/>
      <c r="DO11" s="392"/>
      <c r="DP11" s="392"/>
      <c r="DQ11" s="392"/>
      <c r="DR11" s="392"/>
      <c r="DS11" s="392"/>
      <c r="DT11" s="392"/>
      <c r="DU11" s="392"/>
      <c r="DV11" s="392"/>
      <c r="DW11" s="392"/>
    </row>
    <row r="12" spans="1:143" s="393"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2"/>
      <c r="DG12" s="392"/>
      <c r="DH12" s="392"/>
      <c r="DI12" s="392"/>
      <c r="DJ12" s="392"/>
      <c r="DK12" s="392"/>
      <c r="DL12" s="392"/>
      <c r="DM12" s="392"/>
      <c r="DN12" s="392"/>
      <c r="DO12" s="392"/>
      <c r="DP12" s="392"/>
      <c r="DQ12" s="392"/>
      <c r="DR12" s="392"/>
      <c r="DS12" s="392"/>
      <c r="DT12" s="392"/>
      <c r="DU12" s="392"/>
      <c r="DV12" s="392"/>
      <c r="DW12" s="392"/>
      <c r="EM12" s="393" t="s">
        <v>616</v>
      </c>
    </row>
    <row r="13" spans="1:143" s="393"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2"/>
      <c r="DG13" s="392"/>
      <c r="DH13" s="392"/>
      <c r="DI13" s="392"/>
      <c r="DJ13" s="392"/>
      <c r="DK13" s="392"/>
      <c r="DL13" s="392"/>
      <c r="DM13" s="392"/>
      <c r="DN13" s="392"/>
      <c r="DO13" s="392"/>
      <c r="DP13" s="392"/>
      <c r="DQ13" s="392"/>
      <c r="DR13" s="392"/>
      <c r="DS13" s="392"/>
      <c r="DT13" s="392"/>
      <c r="DU13" s="392"/>
      <c r="DV13" s="392"/>
      <c r="DW13" s="392"/>
    </row>
    <row r="14" spans="1:143" s="393"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2"/>
      <c r="DG14" s="392"/>
      <c r="DH14" s="392"/>
      <c r="DI14" s="392"/>
      <c r="DJ14" s="392"/>
      <c r="DK14" s="392"/>
      <c r="DL14" s="392"/>
      <c r="DM14" s="392"/>
      <c r="DN14" s="392"/>
      <c r="DO14" s="392"/>
      <c r="DP14" s="392"/>
      <c r="DQ14" s="392"/>
      <c r="DR14" s="392"/>
      <c r="DS14" s="392"/>
      <c r="DT14" s="392"/>
      <c r="DU14" s="392"/>
      <c r="DV14" s="392"/>
      <c r="DW14" s="392"/>
    </row>
    <row r="15" spans="1:143" s="393"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392"/>
      <c r="DG15" s="392"/>
      <c r="DH15" s="392"/>
      <c r="DI15" s="392"/>
      <c r="DJ15" s="392"/>
      <c r="DK15" s="392"/>
      <c r="DL15" s="392"/>
      <c r="DM15" s="392"/>
      <c r="DN15" s="392"/>
      <c r="DO15" s="392"/>
      <c r="DP15" s="392"/>
      <c r="DQ15" s="392"/>
      <c r="DR15" s="392"/>
      <c r="DS15" s="392"/>
      <c r="DT15" s="392"/>
      <c r="DU15" s="392"/>
      <c r="DV15" s="392"/>
      <c r="DW15" s="392"/>
    </row>
    <row r="16" spans="1:143" s="393"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2"/>
      <c r="DG16" s="392"/>
      <c r="DH16" s="392"/>
      <c r="DI16" s="392"/>
      <c r="DJ16" s="392"/>
      <c r="DK16" s="392"/>
      <c r="DL16" s="392"/>
      <c r="DM16" s="392"/>
      <c r="DN16" s="392"/>
      <c r="DO16" s="392"/>
      <c r="DP16" s="392"/>
      <c r="DQ16" s="392"/>
      <c r="DR16" s="392"/>
      <c r="DS16" s="392"/>
      <c r="DT16" s="392"/>
      <c r="DU16" s="392"/>
      <c r="DV16" s="392"/>
      <c r="DW16" s="392"/>
    </row>
    <row r="17" spans="1:351" s="393"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2"/>
      <c r="DG17" s="392"/>
      <c r="DH17" s="392"/>
      <c r="DI17" s="392"/>
      <c r="DJ17" s="392"/>
      <c r="DK17" s="392"/>
      <c r="DL17" s="392"/>
      <c r="DM17" s="392"/>
      <c r="DN17" s="392"/>
      <c r="DO17" s="392"/>
      <c r="DP17" s="392"/>
      <c r="DQ17" s="392"/>
      <c r="DR17" s="392"/>
      <c r="DS17" s="392"/>
      <c r="DT17" s="392"/>
      <c r="DU17" s="392"/>
      <c r="DV17" s="392"/>
      <c r="DW17" s="392"/>
    </row>
    <row r="18" spans="1:351" s="393"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2"/>
      <c r="DG18" s="392"/>
      <c r="DH18" s="392"/>
      <c r="DI18" s="392"/>
      <c r="DJ18" s="392"/>
      <c r="DK18" s="392"/>
      <c r="DL18" s="392"/>
      <c r="DM18" s="392"/>
      <c r="DN18" s="392"/>
      <c r="DO18" s="392"/>
      <c r="DP18" s="392"/>
      <c r="DQ18" s="392"/>
      <c r="DR18" s="392"/>
      <c r="DS18" s="392"/>
      <c r="DT18" s="392"/>
      <c r="DU18" s="392"/>
      <c r="DV18" s="392"/>
      <c r="DW18" s="392"/>
    </row>
    <row r="19" spans="1:351" ht="13" x14ac:dyDescent="0.2">
      <c r="DD19" s="390"/>
      <c r="DE19" s="390"/>
    </row>
    <row r="20" spans="1:351" ht="13" x14ac:dyDescent="0.2">
      <c r="DD20" s="390"/>
      <c r="DE20" s="390"/>
    </row>
    <row r="21" spans="1:351" ht="16.5" x14ac:dyDescent="0.2">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0"/>
      <c r="MM21" s="398"/>
    </row>
    <row r="22" spans="1:351" ht="16.5" x14ac:dyDescent="0.2">
      <c r="B22" s="399"/>
      <c r="MM22" s="398"/>
    </row>
    <row r="23" spans="1:351" ht="13" x14ac:dyDescent="0.2">
      <c r="B23" s="399"/>
    </row>
    <row r="24" spans="1:351" ht="13" x14ac:dyDescent="0.2">
      <c r="B24" s="399"/>
    </row>
    <row r="25" spans="1:351" ht="13" x14ac:dyDescent="0.2">
      <c r="B25" s="399"/>
    </row>
    <row r="26" spans="1:351" ht="13" x14ac:dyDescent="0.2">
      <c r="B26" s="399"/>
    </row>
    <row r="27" spans="1:351" ht="13" x14ac:dyDescent="0.2">
      <c r="B27" s="399"/>
    </row>
    <row r="28" spans="1:351" ht="13" x14ac:dyDescent="0.2">
      <c r="B28" s="399"/>
    </row>
    <row r="29" spans="1:351" ht="13" x14ac:dyDescent="0.2">
      <c r="B29" s="399"/>
    </row>
    <row r="30" spans="1:351" ht="13" x14ac:dyDescent="0.2">
      <c r="B30" s="399"/>
    </row>
    <row r="31" spans="1:351" ht="13" x14ac:dyDescent="0.2">
      <c r="B31" s="399"/>
    </row>
    <row r="32" spans="1:351" ht="13" x14ac:dyDescent="0.2">
      <c r="B32" s="399"/>
    </row>
    <row r="33" spans="2:109" ht="13" x14ac:dyDescent="0.2">
      <c r="B33" s="399"/>
    </row>
    <row r="34" spans="2:109" ht="13" x14ac:dyDescent="0.2">
      <c r="B34" s="399"/>
    </row>
    <row r="35" spans="2:109" ht="13" x14ac:dyDescent="0.2">
      <c r="B35" s="399"/>
    </row>
    <row r="36" spans="2:109" ht="13" x14ac:dyDescent="0.2">
      <c r="B36" s="399"/>
    </row>
    <row r="37" spans="2:109" ht="13" x14ac:dyDescent="0.2">
      <c r="B37" s="399"/>
    </row>
    <row r="38" spans="2:109" ht="13" x14ac:dyDescent="0.2">
      <c r="B38" s="399"/>
    </row>
    <row r="39" spans="2:109" ht="13" x14ac:dyDescent="0.2">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ht="13" x14ac:dyDescent="0.2">
      <c r="B40" s="404"/>
      <c r="DD40" s="404"/>
      <c r="DE40" s="390"/>
    </row>
    <row r="41" spans="2:109" ht="16.5" x14ac:dyDescent="0.2">
      <c r="B41" s="405"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ht="13" x14ac:dyDescent="0.2">
      <c r="B42" s="399"/>
      <c r="G42" s="406"/>
      <c r="I42" s="407"/>
      <c r="J42" s="407"/>
      <c r="K42" s="407"/>
      <c r="AM42" s="406"/>
      <c r="AN42" s="406" t="s">
        <v>618</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2">
      <c r="B43" s="399"/>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 x14ac:dyDescent="0.2">
      <c r="B44" s="39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 x14ac:dyDescent="0.2">
      <c r="B45" s="39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 x14ac:dyDescent="0.2">
      <c r="B46" s="39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 x14ac:dyDescent="0.2">
      <c r="B47" s="39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 x14ac:dyDescent="0.2">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ht="13" x14ac:dyDescent="0.2">
      <c r="B49" s="399"/>
      <c r="AN49" s="390" t="s">
        <v>620</v>
      </c>
    </row>
    <row r="50" spans="1:109" ht="13" x14ac:dyDescent="0.2">
      <c r="B50" s="399"/>
      <c r="G50" s="1322"/>
      <c r="H50" s="1322"/>
      <c r="I50" s="1322"/>
      <c r="J50" s="1322"/>
      <c r="K50" s="409"/>
      <c r="L50" s="409"/>
      <c r="M50" s="410"/>
      <c r="N50" s="410"/>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574</v>
      </c>
      <c r="BQ50" s="1326"/>
      <c r="BR50" s="1326"/>
      <c r="BS50" s="1326"/>
      <c r="BT50" s="1326"/>
      <c r="BU50" s="1326"/>
      <c r="BV50" s="1326"/>
      <c r="BW50" s="1326"/>
      <c r="BX50" s="1326" t="s">
        <v>575</v>
      </c>
      <c r="BY50" s="1326"/>
      <c r="BZ50" s="1326"/>
      <c r="CA50" s="1326"/>
      <c r="CB50" s="1326"/>
      <c r="CC50" s="1326"/>
      <c r="CD50" s="1326"/>
      <c r="CE50" s="1326"/>
      <c r="CF50" s="1326" t="s">
        <v>576</v>
      </c>
      <c r="CG50" s="1326"/>
      <c r="CH50" s="1326"/>
      <c r="CI50" s="1326"/>
      <c r="CJ50" s="1326"/>
      <c r="CK50" s="1326"/>
      <c r="CL50" s="1326"/>
      <c r="CM50" s="1326"/>
      <c r="CN50" s="1326" t="s">
        <v>577</v>
      </c>
      <c r="CO50" s="1326"/>
      <c r="CP50" s="1326"/>
      <c r="CQ50" s="1326"/>
      <c r="CR50" s="1326"/>
      <c r="CS50" s="1326"/>
      <c r="CT50" s="1326"/>
      <c r="CU50" s="1326"/>
      <c r="CV50" s="1326" t="s">
        <v>578</v>
      </c>
      <c r="CW50" s="1326"/>
      <c r="CX50" s="1326"/>
      <c r="CY50" s="1326"/>
      <c r="CZ50" s="1326"/>
      <c r="DA50" s="1326"/>
      <c r="DB50" s="1326"/>
      <c r="DC50" s="1326"/>
    </row>
    <row r="51" spans="1:109" ht="13.5" customHeight="1" x14ac:dyDescent="0.2">
      <c r="B51" s="399"/>
      <c r="G51" s="1331"/>
      <c r="H51" s="1331"/>
      <c r="I51" s="1331"/>
      <c r="J51" s="1331"/>
      <c r="K51" s="1329"/>
      <c r="L51" s="1329"/>
      <c r="M51" s="1329"/>
      <c r="N51" s="1329"/>
      <c r="AM51" s="408"/>
      <c r="AN51" s="1330" t="s">
        <v>621</v>
      </c>
      <c r="AO51" s="1330"/>
      <c r="AP51" s="1330"/>
      <c r="AQ51" s="1330"/>
      <c r="AR51" s="1330"/>
      <c r="AS51" s="1330"/>
      <c r="AT51" s="1330"/>
      <c r="AU51" s="1330"/>
      <c r="AV51" s="1330"/>
      <c r="AW51" s="1330"/>
      <c r="AX51" s="1330"/>
      <c r="AY51" s="1330"/>
      <c r="AZ51" s="1330"/>
      <c r="BA51" s="1330"/>
      <c r="BB51" s="1330" t="s">
        <v>622</v>
      </c>
      <c r="BC51" s="1330"/>
      <c r="BD51" s="1330"/>
      <c r="BE51" s="1330"/>
      <c r="BF51" s="1330"/>
      <c r="BG51" s="1330"/>
      <c r="BH51" s="1330"/>
      <c r="BI51" s="1330"/>
      <c r="BJ51" s="1330"/>
      <c r="BK51" s="1330"/>
      <c r="BL51" s="1330"/>
      <c r="BM51" s="1330"/>
      <c r="BN51" s="1330"/>
      <c r="BO51" s="1330"/>
      <c r="BP51" s="1328"/>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7"/>
      <c r="CW51" s="1328"/>
      <c r="CX51" s="1328"/>
      <c r="CY51" s="1328"/>
      <c r="CZ51" s="1328"/>
      <c r="DA51" s="1328"/>
      <c r="DB51" s="1328"/>
      <c r="DC51" s="1328"/>
    </row>
    <row r="52" spans="1:109" ht="13" x14ac:dyDescent="0.2">
      <c r="B52" s="399"/>
      <c r="G52" s="1331"/>
      <c r="H52" s="1331"/>
      <c r="I52" s="1331"/>
      <c r="J52" s="1331"/>
      <c r="K52" s="1329"/>
      <c r="L52" s="1329"/>
      <c r="M52" s="1329"/>
      <c r="N52" s="1329"/>
      <c r="AM52" s="408"/>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ht="13" x14ac:dyDescent="0.2">
      <c r="A53" s="407"/>
      <c r="B53" s="399"/>
      <c r="G53" s="1331"/>
      <c r="H53" s="1331"/>
      <c r="I53" s="1322"/>
      <c r="J53" s="1322"/>
      <c r="K53" s="1329"/>
      <c r="L53" s="1329"/>
      <c r="M53" s="1329"/>
      <c r="N53" s="1329"/>
      <c r="AM53" s="408"/>
      <c r="AN53" s="1330"/>
      <c r="AO53" s="1330"/>
      <c r="AP53" s="1330"/>
      <c r="AQ53" s="1330"/>
      <c r="AR53" s="1330"/>
      <c r="AS53" s="1330"/>
      <c r="AT53" s="1330"/>
      <c r="AU53" s="1330"/>
      <c r="AV53" s="1330"/>
      <c r="AW53" s="1330"/>
      <c r="AX53" s="1330"/>
      <c r="AY53" s="1330"/>
      <c r="AZ53" s="1330"/>
      <c r="BA53" s="1330"/>
      <c r="BB53" s="1330" t="s">
        <v>623</v>
      </c>
      <c r="BC53" s="1330"/>
      <c r="BD53" s="1330"/>
      <c r="BE53" s="1330"/>
      <c r="BF53" s="1330"/>
      <c r="BG53" s="1330"/>
      <c r="BH53" s="1330"/>
      <c r="BI53" s="1330"/>
      <c r="BJ53" s="1330"/>
      <c r="BK53" s="1330"/>
      <c r="BL53" s="1330"/>
      <c r="BM53" s="1330"/>
      <c r="BN53" s="1330"/>
      <c r="BO53" s="1330"/>
      <c r="BP53" s="1328">
        <v>67.3</v>
      </c>
      <c r="BQ53" s="1328"/>
      <c r="BR53" s="1328"/>
      <c r="BS53" s="1328"/>
      <c r="BT53" s="1328"/>
      <c r="BU53" s="1328"/>
      <c r="BV53" s="1328"/>
      <c r="BW53" s="1328"/>
      <c r="BX53" s="1328">
        <v>69.3</v>
      </c>
      <c r="BY53" s="1328"/>
      <c r="BZ53" s="1328"/>
      <c r="CA53" s="1328"/>
      <c r="CB53" s="1328"/>
      <c r="CC53" s="1328"/>
      <c r="CD53" s="1328"/>
      <c r="CE53" s="1328"/>
      <c r="CF53" s="1328">
        <v>70.7</v>
      </c>
      <c r="CG53" s="1328"/>
      <c r="CH53" s="1328"/>
      <c r="CI53" s="1328"/>
      <c r="CJ53" s="1328"/>
      <c r="CK53" s="1328"/>
      <c r="CL53" s="1328"/>
      <c r="CM53" s="1328"/>
      <c r="CN53" s="1328">
        <v>71.900000000000006</v>
      </c>
      <c r="CO53" s="1328"/>
      <c r="CP53" s="1328"/>
      <c r="CQ53" s="1328"/>
      <c r="CR53" s="1328"/>
      <c r="CS53" s="1328"/>
      <c r="CT53" s="1328"/>
      <c r="CU53" s="1328"/>
      <c r="CV53" s="1327"/>
      <c r="CW53" s="1328"/>
      <c r="CX53" s="1328"/>
      <c r="CY53" s="1328"/>
      <c r="CZ53" s="1328"/>
      <c r="DA53" s="1328"/>
      <c r="DB53" s="1328"/>
      <c r="DC53" s="1328"/>
    </row>
    <row r="54" spans="1:109" ht="13" x14ac:dyDescent="0.2">
      <c r="A54" s="407"/>
      <c r="B54" s="399"/>
      <c r="G54" s="1331"/>
      <c r="H54" s="1331"/>
      <c r="I54" s="1322"/>
      <c r="J54" s="1322"/>
      <c r="K54" s="1329"/>
      <c r="L54" s="1329"/>
      <c r="M54" s="1329"/>
      <c r="N54" s="1329"/>
      <c r="AM54" s="408"/>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ht="13" x14ac:dyDescent="0.2">
      <c r="A55" s="407"/>
      <c r="B55" s="399"/>
      <c r="G55" s="1322"/>
      <c r="H55" s="1322"/>
      <c r="I55" s="1322"/>
      <c r="J55" s="1322"/>
      <c r="K55" s="1329"/>
      <c r="L55" s="1329"/>
      <c r="M55" s="1329"/>
      <c r="N55" s="1329"/>
      <c r="AN55" s="1326" t="s">
        <v>624</v>
      </c>
      <c r="AO55" s="1326"/>
      <c r="AP55" s="1326"/>
      <c r="AQ55" s="1326"/>
      <c r="AR55" s="1326"/>
      <c r="AS55" s="1326"/>
      <c r="AT55" s="1326"/>
      <c r="AU55" s="1326"/>
      <c r="AV55" s="1326"/>
      <c r="AW55" s="1326"/>
      <c r="AX55" s="1326"/>
      <c r="AY55" s="1326"/>
      <c r="AZ55" s="1326"/>
      <c r="BA55" s="1326"/>
      <c r="BB55" s="1330" t="s">
        <v>622</v>
      </c>
      <c r="BC55" s="1330"/>
      <c r="BD55" s="1330"/>
      <c r="BE55" s="1330"/>
      <c r="BF55" s="1330"/>
      <c r="BG55" s="1330"/>
      <c r="BH55" s="1330"/>
      <c r="BI55" s="1330"/>
      <c r="BJ55" s="1330"/>
      <c r="BK55" s="1330"/>
      <c r="BL55" s="1330"/>
      <c r="BM55" s="1330"/>
      <c r="BN55" s="1330"/>
      <c r="BO55" s="1330"/>
      <c r="BP55" s="1328">
        <v>33.1</v>
      </c>
      <c r="BQ55" s="1328"/>
      <c r="BR55" s="1328"/>
      <c r="BS55" s="1328"/>
      <c r="BT55" s="1328"/>
      <c r="BU55" s="1328"/>
      <c r="BV55" s="1328"/>
      <c r="BW55" s="1328"/>
      <c r="BX55" s="1328">
        <v>31.3</v>
      </c>
      <c r="BY55" s="1328"/>
      <c r="BZ55" s="1328"/>
      <c r="CA55" s="1328"/>
      <c r="CB55" s="1328"/>
      <c r="CC55" s="1328"/>
      <c r="CD55" s="1328"/>
      <c r="CE55" s="1328"/>
      <c r="CF55" s="1328">
        <v>25.3</v>
      </c>
      <c r="CG55" s="1328"/>
      <c r="CH55" s="1328"/>
      <c r="CI55" s="1328"/>
      <c r="CJ55" s="1328"/>
      <c r="CK55" s="1328"/>
      <c r="CL55" s="1328"/>
      <c r="CM55" s="1328"/>
      <c r="CN55" s="1328">
        <v>25.5</v>
      </c>
      <c r="CO55" s="1328"/>
      <c r="CP55" s="1328"/>
      <c r="CQ55" s="1328"/>
      <c r="CR55" s="1328"/>
      <c r="CS55" s="1328"/>
      <c r="CT55" s="1328"/>
      <c r="CU55" s="1328"/>
      <c r="CV55" s="1327"/>
      <c r="CW55" s="1328"/>
      <c r="CX55" s="1328"/>
      <c r="CY55" s="1328"/>
      <c r="CZ55" s="1328"/>
      <c r="DA55" s="1328"/>
      <c r="DB55" s="1328"/>
      <c r="DC55" s="1328"/>
    </row>
    <row r="56" spans="1:109" ht="13" x14ac:dyDescent="0.2">
      <c r="A56" s="407"/>
      <c r="B56" s="399"/>
      <c r="G56" s="1322"/>
      <c r="H56" s="1322"/>
      <c r="I56" s="1322"/>
      <c r="J56" s="1322"/>
      <c r="K56" s="1329"/>
      <c r="L56" s="1329"/>
      <c r="M56" s="1329"/>
      <c r="N56" s="1329"/>
      <c r="AN56" s="1326"/>
      <c r="AO56" s="1326"/>
      <c r="AP56" s="1326"/>
      <c r="AQ56" s="1326"/>
      <c r="AR56" s="1326"/>
      <c r="AS56" s="1326"/>
      <c r="AT56" s="1326"/>
      <c r="AU56" s="1326"/>
      <c r="AV56" s="1326"/>
      <c r="AW56" s="1326"/>
      <c r="AX56" s="1326"/>
      <c r="AY56" s="1326"/>
      <c r="AZ56" s="1326"/>
      <c r="BA56" s="1326"/>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7" customFormat="1" ht="13" x14ac:dyDescent="0.2">
      <c r="B57" s="411"/>
      <c r="G57" s="1322"/>
      <c r="H57" s="1322"/>
      <c r="I57" s="1332"/>
      <c r="J57" s="1332"/>
      <c r="K57" s="1329"/>
      <c r="L57" s="1329"/>
      <c r="M57" s="1329"/>
      <c r="N57" s="1329"/>
      <c r="AM57" s="390"/>
      <c r="AN57" s="1326"/>
      <c r="AO57" s="1326"/>
      <c r="AP57" s="1326"/>
      <c r="AQ57" s="1326"/>
      <c r="AR57" s="1326"/>
      <c r="AS57" s="1326"/>
      <c r="AT57" s="1326"/>
      <c r="AU57" s="1326"/>
      <c r="AV57" s="1326"/>
      <c r="AW57" s="1326"/>
      <c r="AX57" s="1326"/>
      <c r="AY57" s="1326"/>
      <c r="AZ57" s="1326"/>
      <c r="BA57" s="1326"/>
      <c r="BB57" s="1330" t="s">
        <v>623</v>
      </c>
      <c r="BC57" s="1330"/>
      <c r="BD57" s="1330"/>
      <c r="BE57" s="1330"/>
      <c r="BF57" s="1330"/>
      <c r="BG57" s="1330"/>
      <c r="BH57" s="1330"/>
      <c r="BI57" s="1330"/>
      <c r="BJ57" s="1330"/>
      <c r="BK57" s="1330"/>
      <c r="BL57" s="1330"/>
      <c r="BM57" s="1330"/>
      <c r="BN57" s="1330"/>
      <c r="BO57" s="1330"/>
      <c r="BP57" s="1328">
        <v>57.2</v>
      </c>
      <c r="BQ57" s="1328"/>
      <c r="BR57" s="1328"/>
      <c r="BS57" s="1328"/>
      <c r="BT57" s="1328"/>
      <c r="BU57" s="1328"/>
      <c r="BV57" s="1328"/>
      <c r="BW57" s="1328"/>
      <c r="BX57" s="1328">
        <v>58.5</v>
      </c>
      <c r="BY57" s="1328"/>
      <c r="BZ57" s="1328"/>
      <c r="CA57" s="1328"/>
      <c r="CB57" s="1328"/>
      <c r="CC57" s="1328"/>
      <c r="CD57" s="1328"/>
      <c r="CE57" s="1328"/>
      <c r="CF57" s="1328">
        <v>59.8</v>
      </c>
      <c r="CG57" s="1328"/>
      <c r="CH57" s="1328"/>
      <c r="CI57" s="1328"/>
      <c r="CJ57" s="1328"/>
      <c r="CK57" s="1328"/>
      <c r="CL57" s="1328"/>
      <c r="CM57" s="1328"/>
      <c r="CN57" s="1328">
        <v>61.1</v>
      </c>
      <c r="CO57" s="1328"/>
      <c r="CP57" s="1328"/>
      <c r="CQ57" s="1328"/>
      <c r="CR57" s="1328"/>
      <c r="CS57" s="1328"/>
      <c r="CT57" s="1328"/>
      <c r="CU57" s="1328"/>
      <c r="CV57" s="1327"/>
      <c r="CW57" s="1328"/>
      <c r="CX57" s="1328"/>
      <c r="CY57" s="1328"/>
      <c r="CZ57" s="1328"/>
      <c r="DA57" s="1328"/>
      <c r="DB57" s="1328"/>
      <c r="DC57" s="1328"/>
      <c r="DD57" s="412"/>
      <c r="DE57" s="411"/>
    </row>
    <row r="58" spans="1:109" s="407" customFormat="1" ht="13" x14ac:dyDescent="0.2">
      <c r="A58" s="390"/>
      <c r="B58" s="411"/>
      <c r="G58" s="1322"/>
      <c r="H58" s="1322"/>
      <c r="I58" s="1332"/>
      <c r="J58" s="1332"/>
      <c r="K58" s="1329"/>
      <c r="L58" s="1329"/>
      <c r="M58" s="1329"/>
      <c r="N58" s="1329"/>
      <c r="AM58" s="390"/>
      <c r="AN58" s="1326"/>
      <c r="AO58" s="1326"/>
      <c r="AP58" s="1326"/>
      <c r="AQ58" s="1326"/>
      <c r="AR58" s="1326"/>
      <c r="AS58" s="1326"/>
      <c r="AT58" s="1326"/>
      <c r="AU58" s="1326"/>
      <c r="AV58" s="1326"/>
      <c r="AW58" s="1326"/>
      <c r="AX58" s="1326"/>
      <c r="AY58" s="1326"/>
      <c r="AZ58" s="1326"/>
      <c r="BA58" s="1326"/>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2"/>
      <c r="DE58" s="411"/>
    </row>
    <row r="59" spans="1:109" s="407" customFormat="1" ht="13" x14ac:dyDescent="0.2">
      <c r="A59" s="390"/>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ht="13" x14ac:dyDescent="0.2">
      <c r="A60" s="390"/>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ht="13" x14ac:dyDescent="0.2">
      <c r="A61" s="390"/>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ht="13" x14ac:dyDescent="0.2">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0"/>
    </row>
    <row r="63" spans="1:109" ht="16.5" x14ac:dyDescent="0.2">
      <c r="B63" s="418" t="s">
        <v>625</v>
      </c>
    </row>
    <row r="64" spans="1:109" ht="13" x14ac:dyDescent="0.2">
      <c r="B64" s="399"/>
      <c r="G64" s="406"/>
      <c r="I64" s="419"/>
      <c r="J64" s="419"/>
      <c r="K64" s="419"/>
      <c r="L64" s="419"/>
      <c r="M64" s="419"/>
      <c r="N64" s="420"/>
      <c r="AM64" s="406"/>
      <c r="AN64" s="406" t="s">
        <v>618</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ht="13" x14ac:dyDescent="0.2">
      <c r="B65" s="399"/>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 x14ac:dyDescent="0.2">
      <c r="B66" s="39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 x14ac:dyDescent="0.2">
      <c r="B67" s="39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 x14ac:dyDescent="0.2">
      <c r="B68" s="39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 x14ac:dyDescent="0.2">
      <c r="B69" s="39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 x14ac:dyDescent="0.2">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ht="13" x14ac:dyDescent="0.2">
      <c r="B71" s="399"/>
      <c r="G71" s="424"/>
      <c r="I71" s="425"/>
      <c r="J71" s="422"/>
      <c r="K71" s="422"/>
      <c r="L71" s="423"/>
      <c r="M71" s="422"/>
      <c r="N71" s="423"/>
      <c r="AM71" s="424"/>
      <c r="AN71" s="390" t="s">
        <v>620</v>
      </c>
    </row>
    <row r="72" spans="2:107" ht="13" x14ac:dyDescent="0.2">
      <c r="B72" s="399"/>
      <c r="G72" s="1322"/>
      <c r="H72" s="1322"/>
      <c r="I72" s="1322"/>
      <c r="J72" s="1322"/>
      <c r="K72" s="409"/>
      <c r="L72" s="409"/>
      <c r="M72" s="410"/>
      <c r="N72" s="410"/>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574</v>
      </c>
      <c r="BQ72" s="1326"/>
      <c r="BR72" s="1326"/>
      <c r="BS72" s="1326"/>
      <c r="BT72" s="1326"/>
      <c r="BU72" s="1326"/>
      <c r="BV72" s="1326"/>
      <c r="BW72" s="1326"/>
      <c r="BX72" s="1326" t="s">
        <v>575</v>
      </c>
      <c r="BY72" s="1326"/>
      <c r="BZ72" s="1326"/>
      <c r="CA72" s="1326"/>
      <c r="CB72" s="1326"/>
      <c r="CC72" s="1326"/>
      <c r="CD72" s="1326"/>
      <c r="CE72" s="1326"/>
      <c r="CF72" s="1326" t="s">
        <v>576</v>
      </c>
      <c r="CG72" s="1326"/>
      <c r="CH72" s="1326"/>
      <c r="CI72" s="1326"/>
      <c r="CJ72" s="1326"/>
      <c r="CK72" s="1326"/>
      <c r="CL72" s="1326"/>
      <c r="CM72" s="1326"/>
      <c r="CN72" s="1326" t="s">
        <v>577</v>
      </c>
      <c r="CO72" s="1326"/>
      <c r="CP72" s="1326"/>
      <c r="CQ72" s="1326"/>
      <c r="CR72" s="1326"/>
      <c r="CS72" s="1326"/>
      <c r="CT72" s="1326"/>
      <c r="CU72" s="1326"/>
      <c r="CV72" s="1326" t="s">
        <v>578</v>
      </c>
      <c r="CW72" s="1326"/>
      <c r="CX72" s="1326"/>
      <c r="CY72" s="1326"/>
      <c r="CZ72" s="1326"/>
      <c r="DA72" s="1326"/>
      <c r="DB72" s="1326"/>
      <c r="DC72" s="1326"/>
    </row>
    <row r="73" spans="2:107" ht="13" x14ac:dyDescent="0.2">
      <c r="B73" s="399"/>
      <c r="G73" s="1331"/>
      <c r="H73" s="1331"/>
      <c r="I73" s="1331"/>
      <c r="J73" s="1331"/>
      <c r="K73" s="1333"/>
      <c r="L73" s="1333"/>
      <c r="M73" s="1333"/>
      <c r="N73" s="1333"/>
      <c r="AM73" s="408"/>
      <c r="AN73" s="1330" t="s">
        <v>621</v>
      </c>
      <c r="AO73" s="1330"/>
      <c r="AP73" s="1330"/>
      <c r="AQ73" s="1330"/>
      <c r="AR73" s="1330"/>
      <c r="AS73" s="1330"/>
      <c r="AT73" s="1330"/>
      <c r="AU73" s="1330"/>
      <c r="AV73" s="1330"/>
      <c r="AW73" s="1330"/>
      <c r="AX73" s="1330"/>
      <c r="AY73" s="1330"/>
      <c r="AZ73" s="1330"/>
      <c r="BA73" s="1330"/>
      <c r="BB73" s="1330" t="s">
        <v>622</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ht="13" x14ac:dyDescent="0.2">
      <c r="B74" s="399"/>
      <c r="G74" s="1331"/>
      <c r="H74" s="1331"/>
      <c r="I74" s="1331"/>
      <c r="J74" s="1331"/>
      <c r="K74" s="1333"/>
      <c r="L74" s="1333"/>
      <c r="M74" s="1333"/>
      <c r="N74" s="1333"/>
      <c r="AM74" s="408"/>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ht="13" x14ac:dyDescent="0.2">
      <c r="B75" s="399"/>
      <c r="G75" s="1331"/>
      <c r="H75" s="1331"/>
      <c r="I75" s="1322"/>
      <c r="J75" s="1322"/>
      <c r="K75" s="1329"/>
      <c r="L75" s="1329"/>
      <c r="M75" s="1329"/>
      <c r="N75" s="1329"/>
      <c r="AM75" s="408"/>
      <c r="AN75" s="1330"/>
      <c r="AO75" s="1330"/>
      <c r="AP75" s="1330"/>
      <c r="AQ75" s="1330"/>
      <c r="AR75" s="1330"/>
      <c r="AS75" s="1330"/>
      <c r="AT75" s="1330"/>
      <c r="AU75" s="1330"/>
      <c r="AV75" s="1330"/>
      <c r="AW75" s="1330"/>
      <c r="AX75" s="1330"/>
      <c r="AY75" s="1330"/>
      <c r="AZ75" s="1330"/>
      <c r="BA75" s="1330"/>
      <c r="BB75" s="1330" t="s">
        <v>627</v>
      </c>
      <c r="BC75" s="1330"/>
      <c r="BD75" s="1330"/>
      <c r="BE75" s="1330"/>
      <c r="BF75" s="1330"/>
      <c r="BG75" s="1330"/>
      <c r="BH75" s="1330"/>
      <c r="BI75" s="1330"/>
      <c r="BJ75" s="1330"/>
      <c r="BK75" s="1330"/>
      <c r="BL75" s="1330"/>
      <c r="BM75" s="1330"/>
      <c r="BN75" s="1330"/>
      <c r="BO75" s="1330"/>
      <c r="BP75" s="1328">
        <v>4</v>
      </c>
      <c r="BQ75" s="1328"/>
      <c r="BR75" s="1328"/>
      <c r="BS75" s="1328"/>
      <c r="BT75" s="1328"/>
      <c r="BU75" s="1328"/>
      <c r="BV75" s="1328"/>
      <c r="BW75" s="1328"/>
      <c r="BX75" s="1328">
        <v>3.9</v>
      </c>
      <c r="BY75" s="1328"/>
      <c r="BZ75" s="1328"/>
      <c r="CA75" s="1328"/>
      <c r="CB75" s="1328"/>
      <c r="CC75" s="1328"/>
      <c r="CD75" s="1328"/>
      <c r="CE75" s="1328"/>
      <c r="CF75" s="1328">
        <v>3.8</v>
      </c>
      <c r="CG75" s="1328"/>
      <c r="CH75" s="1328"/>
      <c r="CI75" s="1328"/>
      <c r="CJ75" s="1328"/>
      <c r="CK75" s="1328"/>
      <c r="CL75" s="1328"/>
      <c r="CM75" s="1328"/>
      <c r="CN75" s="1328">
        <v>3.7</v>
      </c>
      <c r="CO75" s="1328"/>
      <c r="CP75" s="1328"/>
      <c r="CQ75" s="1328"/>
      <c r="CR75" s="1328"/>
      <c r="CS75" s="1328"/>
      <c r="CT75" s="1328"/>
      <c r="CU75" s="1328"/>
      <c r="CV75" s="1328">
        <v>3.7</v>
      </c>
      <c r="CW75" s="1328"/>
      <c r="CX75" s="1328"/>
      <c r="CY75" s="1328"/>
      <c r="CZ75" s="1328"/>
      <c r="DA75" s="1328"/>
      <c r="DB75" s="1328"/>
      <c r="DC75" s="1328"/>
    </row>
    <row r="76" spans="2:107" ht="13" x14ac:dyDescent="0.2">
      <c r="B76" s="399"/>
      <c r="G76" s="1331"/>
      <c r="H76" s="1331"/>
      <c r="I76" s="1322"/>
      <c r="J76" s="1322"/>
      <c r="K76" s="1329"/>
      <c r="L76" s="1329"/>
      <c r="M76" s="1329"/>
      <c r="N76" s="1329"/>
      <c r="AM76" s="408"/>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ht="13" x14ac:dyDescent="0.2">
      <c r="B77" s="399"/>
      <c r="G77" s="1322"/>
      <c r="H77" s="1322"/>
      <c r="I77" s="1322"/>
      <c r="J77" s="1322"/>
      <c r="K77" s="1333"/>
      <c r="L77" s="1333"/>
      <c r="M77" s="1333"/>
      <c r="N77" s="1333"/>
      <c r="AN77" s="1326" t="s">
        <v>624</v>
      </c>
      <c r="AO77" s="1326"/>
      <c r="AP77" s="1326"/>
      <c r="AQ77" s="1326"/>
      <c r="AR77" s="1326"/>
      <c r="AS77" s="1326"/>
      <c r="AT77" s="1326"/>
      <c r="AU77" s="1326"/>
      <c r="AV77" s="1326"/>
      <c r="AW77" s="1326"/>
      <c r="AX77" s="1326"/>
      <c r="AY77" s="1326"/>
      <c r="AZ77" s="1326"/>
      <c r="BA77" s="1326"/>
      <c r="BB77" s="1330" t="s">
        <v>622</v>
      </c>
      <c r="BC77" s="1330"/>
      <c r="BD77" s="1330"/>
      <c r="BE77" s="1330"/>
      <c r="BF77" s="1330"/>
      <c r="BG77" s="1330"/>
      <c r="BH77" s="1330"/>
      <c r="BI77" s="1330"/>
      <c r="BJ77" s="1330"/>
      <c r="BK77" s="1330"/>
      <c r="BL77" s="1330"/>
      <c r="BM77" s="1330"/>
      <c r="BN77" s="1330"/>
      <c r="BO77" s="1330"/>
      <c r="BP77" s="1328">
        <v>33.1</v>
      </c>
      <c r="BQ77" s="1328"/>
      <c r="BR77" s="1328"/>
      <c r="BS77" s="1328"/>
      <c r="BT77" s="1328"/>
      <c r="BU77" s="1328"/>
      <c r="BV77" s="1328"/>
      <c r="BW77" s="1328"/>
      <c r="BX77" s="1328">
        <v>31.3</v>
      </c>
      <c r="BY77" s="1328"/>
      <c r="BZ77" s="1328"/>
      <c r="CA77" s="1328"/>
      <c r="CB77" s="1328"/>
      <c r="CC77" s="1328"/>
      <c r="CD77" s="1328"/>
      <c r="CE77" s="1328"/>
      <c r="CF77" s="1328">
        <v>25.3</v>
      </c>
      <c r="CG77" s="1328"/>
      <c r="CH77" s="1328"/>
      <c r="CI77" s="1328"/>
      <c r="CJ77" s="1328"/>
      <c r="CK77" s="1328"/>
      <c r="CL77" s="1328"/>
      <c r="CM77" s="1328"/>
      <c r="CN77" s="1328">
        <v>25.5</v>
      </c>
      <c r="CO77" s="1328"/>
      <c r="CP77" s="1328"/>
      <c r="CQ77" s="1328"/>
      <c r="CR77" s="1328"/>
      <c r="CS77" s="1328"/>
      <c r="CT77" s="1328"/>
      <c r="CU77" s="1328"/>
      <c r="CV77" s="1328">
        <v>37.299999999999997</v>
      </c>
      <c r="CW77" s="1328"/>
      <c r="CX77" s="1328"/>
      <c r="CY77" s="1328"/>
      <c r="CZ77" s="1328"/>
      <c r="DA77" s="1328"/>
      <c r="DB77" s="1328"/>
      <c r="DC77" s="1328"/>
    </row>
    <row r="78" spans="2:107" ht="13" x14ac:dyDescent="0.2">
      <c r="B78" s="399"/>
      <c r="G78" s="1322"/>
      <c r="H78" s="1322"/>
      <c r="I78" s="1322"/>
      <c r="J78" s="1322"/>
      <c r="K78" s="1333"/>
      <c r="L78" s="1333"/>
      <c r="M78" s="1333"/>
      <c r="N78" s="1333"/>
      <c r="AN78" s="1326"/>
      <c r="AO78" s="1326"/>
      <c r="AP78" s="1326"/>
      <c r="AQ78" s="1326"/>
      <c r="AR78" s="1326"/>
      <c r="AS78" s="1326"/>
      <c r="AT78" s="1326"/>
      <c r="AU78" s="1326"/>
      <c r="AV78" s="1326"/>
      <c r="AW78" s="1326"/>
      <c r="AX78" s="1326"/>
      <c r="AY78" s="1326"/>
      <c r="AZ78" s="1326"/>
      <c r="BA78" s="1326"/>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ht="13" x14ac:dyDescent="0.2">
      <c r="B79" s="399"/>
      <c r="G79" s="1322"/>
      <c r="H79" s="1322"/>
      <c r="I79" s="1332"/>
      <c r="J79" s="1332"/>
      <c r="K79" s="1334"/>
      <c r="L79" s="1334"/>
      <c r="M79" s="1334"/>
      <c r="N79" s="1334"/>
      <c r="AN79" s="1326"/>
      <c r="AO79" s="1326"/>
      <c r="AP79" s="1326"/>
      <c r="AQ79" s="1326"/>
      <c r="AR79" s="1326"/>
      <c r="AS79" s="1326"/>
      <c r="AT79" s="1326"/>
      <c r="AU79" s="1326"/>
      <c r="AV79" s="1326"/>
      <c r="AW79" s="1326"/>
      <c r="AX79" s="1326"/>
      <c r="AY79" s="1326"/>
      <c r="AZ79" s="1326"/>
      <c r="BA79" s="1326"/>
      <c r="BB79" s="1330" t="s">
        <v>627</v>
      </c>
      <c r="BC79" s="1330"/>
      <c r="BD79" s="1330"/>
      <c r="BE79" s="1330"/>
      <c r="BF79" s="1330"/>
      <c r="BG79" s="1330"/>
      <c r="BH79" s="1330"/>
      <c r="BI79" s="1330"/>
      <c r="BJ79" s="1330"/>
      <c r="BK79" s="1330"/>
      <c r="BL79" s="1330"/>
      <c r="BM79" s="1330"/>
      <c r="BN79" s="1330"/>
      <c r="BO79" s="1330"/>
      <c r="BP79" s="1328">
        <v>7.5</v>
      </c>
      <c r="BQ79" s="1328"/>
      <c r="BR79" s="1328"/>
      <c r="BS79" s="1328"/>
      <c r="BT79" s="1328"/>
      <c r="BU79" s="1328"/>
      <c r="BV79" s="1328"/>
      <c r="BW79" s="1328"/>
      <c r="BX79" s="1328">
        <v>7.2</v>
      </c>
      <c r="BY79" s="1328"/>
      <c r="BZ79" s="1328"/>
      <c r="CA79" s="1328"/>
      <c r="CB79" s="1328"/>
      <c r="CC79" s="1328"/>
      <c r="CD79" s="1328"/>
      <c r="CE79" s="1328"/>
      <c r="CF79" s="1328">
        <v>6.9</v>
      </c>
      <c r="CG79" s="1328"/>
      <c r="CH79" s="1328"/>
      <c r="CI79" s="1328"/>
      <c r="CJ79" s="1328"/>
      <c r="CK79" s="1328"/>
      <c r="CL79" s="1328"/>
      <c r="CM79" s="1328"/>
      <c r="CN79" s="1328">
        <v>6.6</v>
      </c>
      <c r="CO79" s="1328"/>
      <c r="CP79" s="1328"/>
      <c r="CQ79" s="1328"/>
      <c r="CR79" s="1328"/>
      <c r="CS79" s="1328"/>
      <c r="CT79" s="1328"/>
      <c r="CU79" s="1328"/>
      <c r="CV79" s="1328">
        <v>8.6</v>
      </c>
      <c r="CW79" s="1328"/>
      <c r="CX79" s="1328"/>
      <c r="CY79" s="1328"/>
      <c r="CZ79" s="1328"/>
      <c r="DA79" s="1328"/>
      <c r="DB79" s="1328"/>
      <c r="DC79" s="1328"/>
    </row>
    <row r="80" spans="2:107" ht="13" x14ac:dyDescent="0.2">
      <c r="B80" s="399"/>
      <c r="G80" s="1322"/>
      <c r="H80" s="1322"/>
      <c r="I80" s="1332"/>
      <c r="J80" s="1332"/>
      <c r="K80" s="1334"/>
      <c r="L80" s="1334"/>
      <c r="M80" s="1334"/>
      <c r="N80" s="1334"/>
      <c r="AN80" s="1326"/>
      <c r="AO80" s="1326"/>
      <c r="AP80" s="1326"/>
      <c r="AQ80" s="1326"/>
      <c r="AR80" s="1326"/>
      <c r="AS80" s="1326"/>
      <c r="AT80" s="1326"/>
      <c r="AU80" s="1326"/>
      <c r="AV80" s="1326"/>
      <c r="AW80" s="1326"/>
      <c r="AX80" s="1326"/>
      <c r="AY80" s="1326"/>
      <c r="AZ80" s="1326"/>
      <c r="BA80" s="1326"/>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ht="13" x14ac:dyDescent="0.2">
      <c r="B81" s="399"/>
    </row>
    <row r="82" spans="2:109" ht="16.5" x14ac:dyDescent="0.2">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ht="13" x14ac:dyDescent="0.2">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7"/>
      <c r="AQ87" s="427"/>
      <c r="BC87" s="427"/>
      <c r="BO87" s="427"/>
      <c r="CA87" s="427"/>
      <c r="CM87" s="427"/>
      <c r="CY87" s="427"/>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25"/>
  <sheetViews>
    <sheetView zoomScale="75" zoomScaleNormal="75" workbookViewId="0">
      <selection activeCell="B3" sqref="B3"/>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25"/>
  <sheetViews>
    <sheetView topLeftCell="A93" zoomScale="75" zoomScaleNormal="7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571</v>
      </c>
      <c r="G2" s="157"/>
      <c r="H2" s="158"/>
    </row>
    <row r="3" spans="1:8" x14ac:dyDescent="0.2">
      <c r="A3" s="154" t="s">
        <v>564</v>
      </c>
      <c r="B3" s="159"/>
      <c r="C3" s="160"/>
      <c r="D3" s="161">
        <v>31977</v>
      </c>
      <c r="E3" s="162"/>
      <c r="F3" s="163">
        <v>57295</v>
      </c>
      <c r="G3" s="164"/>
      <c r="H3" s="165"/>
    </row>
    <row r="4" spans="1:8" x14ac:dyDescent="0.2">
      <c r="A4" s="166"/>
      <c r="B4" s="167"/>
      <c r="C4" s="168"/>
      <c r="D4" s="169">
        <v>21195</v>
      </c>
      <c r="E4" s="170"/>
      <c r="F4" s="171">
        <v>32771</v>
      </c>
      <c r="G4" s="172"/>
      <c r="H4" s="173"/>
    </row>
    <row r="5" spans="1:8" x14ac:dyDescent="0.2">
      <c r="A5" s="154" t="s">
        <v>566</v>
      </c>
      <c r="B5" s="159"/>
      <c r="C5" s="160"/>
      <c r="D5" s="161">
        <v>37675</v>
      </c>
      <c r="E5" s="162"/>
      <c r="F5" s="163">
        <v>54110</v>
      </c>
      <c r="G5" s="164"/>
      <c r="H5" s="165"/>
    </row>
    <row r="6" spans="1:8" x14ac:dyDescent="0.2">
      <c r="A6" s="166"/>
      <c r="B6" s="167"/>
      <c r="C6" s="168"/>
      <c r="D6" s="169">
        <v>27147</v>
      </c>
      <c r="E6" s="170"/>
      <c r="F6" s="171">
        <v>30620</v>
      </c>
      <c r="G6" s="172"/>
      <c r="H6" s="173"/>
    </row>
    <row r="7" spans="1:8" x14ac:dyDescent="0.2">
      <c r="A7" s="154" t="s">
        <v>567</v>
      </c>
      <c r="B7" s="159"/>
      <c r="C7" s="160"/>
      <c r="D7" s="161">
        <v>34325</v>
      </c>
      <c r="E7" s="162"/>
      <c r="F7" s="163">
        <v>54684</v>
      </c>
      <c r="G7" s="164"/>
      <c r="H7" s="165"/>
    </row>
    <row r="8" spans="1:8" x14ac:dyDescent="0.2">
      <c r="A8" s="166"/>
      <c r="B8" s="167"/>
      <c r="C8" s="168"/>
      <c r="D8" s="169">
        <v>24569</v>
      </c>
      <c r="E8" s="170"/>
      <c r="F8" s="171">
        <v>32829</v>
      </c>
      <c r="G8" s="172"/>
      <c r="H8" s="173"/>
    </row>
    <row r="9" spans="1:8" x14ac:dyDescent="0.2">
      <c r="A9" s="154" t="s">
        <v>568</v>
      </c>
      <c r="B9" s="159"/>
      <c r="C9" s="160"/>
      <c r="D9" s="161">
        <v>48183</v>
      </c>
      <c r="E9" s="162"/>
      <c r="F9" s="163">
        <v>62383</v>
      </c>
      <c r="G9" s="164"/>
      <c r="H9" s="165"/>
    </row>
    <row r="10" spans="1:8" x14ac:dyDescent="0.2">
      <c r="A10" s="166"/>
      <c r="B10" s="167"/>
      <c r="C10" s="168"/>
      <c r="D10" s="169">
        <v>39366</v>
      </c>
      <c r="E10" s="170"/>
      <c r="F10" s="171">
        <v>35325</v>
      </c>
      <c r="G10" s="172"/>
      <c r="H10" s="173"/>
    </row>
    <row r="11" spans="1:8" x14ac:dyDescent="0.2">
      <c r="A11" s="154" t="s">
        <v>569</v>
      </c>
      <c r="B11" s="159"/>
      <c r="C11" s="160"/>
      <c r="D11" s="161">
        <v>89348</v>
      </c>
      <c r="E11" s="162"/>
      <c r="F11" s="163">
        <v>76347</v>
      </c>
      <c r="G11" s="164"/>
      <c r="H11" s="165"/>
    </row>
    <row r="12" spans="1:8" x14ac:dyDescent="0.2">
      <c r="A12" s="166"/>
      <c r="B12" s="167"/>
      <c r="C12" s="174"/>
      <c r="D12" s="169">
        <v>69826</v>
      </c>
      <c r="E12" s="170"/>
      <c r="F12" s="171">
        <v>41762</v>
      </c>
      <c r="G12" s="172"/>
      <c r="H12" s="173"/>
    </row>
    <row r="13" spans="1:8" x14ac:dyDescent="0.2">
      <c r="A13" s="154"/>
      <c r="B13" s="159"/>
      <c r="C13" s="175"/>
      <c r="D13" s="176">
        <v>48302</v>
      </c>
      <c r="E13" s="177"/>
      <c r="F13" s="178">
        <v>60964</v>
      </c>
      <c r="G13" s="179"/>
      <c r="H13" s="165"/>
    </row>
    <row r="14" spans="1:8" x14ac:dyDescent="0.2">
      <c r="A14" s="166"/>
      <c r="B14" s="167"/>
      <c r="C14" s="168"/>
      <c r="D14" s="169">
        <v>36421</v>
      </c>
      <c r="E14" s="170"/>
      <c r="F14" s="171">
        <v>34661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10.47</v>
      </c>
      <c r="C19" s="180">
        <f>ROUND(VALUE(SUBSTITUTE(実質収支比率等に係る経年分析!G$48,"▲","-")),2)</f>
        <v>8.1</v>
      </c>
      <c r="D19" s="180">
        <f>ROUND(VALUE(SUBSTITUTE(実質収支比率等に係る経年分析!H$48,"▲","-")),2)</f>
        <v>8.8000000000000007</v>
      </c>
      <c r="E19" s="180">
        <f>ROUND(VALUE(SUBSTITUTE(実質収支比率等に係る経年分析!I$48,"▲","-")),2)</f>
        <v>7.92</v>
      </c>
      <c r="F19" s="180">
        <f>ROUND(VALUE(SUBSTITUTE(実質収支比率等に係る経年分析!J$48,"▲","-")),2)</f>
        <v>10.9</v>
      </c>
    </row>
    <row r="20" spans="1:11" x14ac:dyDescent="0.2">
      <c r="A20" s="180" t="s">
        <v>54</v>
      </c>
      <c r="B20" s="180">
        <f>ROUND(VALUE(SUBSTITUTE(実質収支比率等に係る経年分析!F$47,"▲","-")),2)</f>
        <v>76.92</v>
      </c>
      <c r="C20" s="180">
        <f>ROUND(VALUE(SUBSTITUTE(実質収支比率等に係る経年分析!G$47,"▲","-")),2)</f>
        <v>73.599999999999994</v>
      </c>
      <c r="D20" s="180">
        <f>ROUND(VALUE(SUBSTITUTE(実質収支比率等に係る経年分析!H$47,"▲","-")),2)</f>
        <v>69.790000000000006</v>
      </c>
      <c r="E20" s="180">
        <f>ROUND(VALUE(SUBSTITUTE(実質収支比率等に係る経年分析!I$47,"▲","-")),2)</f>
        <v>65.89</v>
      </c>
      <c r="F20" s="180">
        <f>ROUND(VALUE(SUBSTITUTE(実質収支比率等に係る経年分析!J$47,"▲","-")),2)</f>
        <v>64.05</v>
      </c>
    </row>
    <row r="21" spans="1:11" x14ac:dyDescent="0.2">
      <c r="A21" s="180" t="s">
        <v>55</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-11.98</v>
      </c>
      <c r="D21" s="180">
        <f>IF(ISNUMBER(VALUE(SUBSTITUTE(実質収支比率等に係る経年分析!H$49,"▲","-"))),ROUND(VALUE(SUBSTITUTE(実質収支比率等に係る経年分析!H$49,"▲","-")),2),NA())</f>
        <v>-7.53</v>
      </c>
      <c r="E21" s="180">
        <f>IF(ISNUMBER(VALUE(SUBSTITUTE(実質収支比率等に係る経年分析!I$49,"▲","-"))),ROUND(VALUE(SUBSTITUTE(実質収支比率等に係る経年分析!I$49,"▲","-")),2),NA())</f>
        <v>-9.82</v>
      </c>
      <c r="F21" s="180">
        <f>IF(ISNUMBER(VALUE(SUBSTITUTE(実質収支比率等に係る経年分析!J$49,"▲","-"))),ROUND(VALUE(SUBSTITUTE(実質収支比率等に係る経年分析!J$49,"▲","-")),2),NA())</f>
        <v>-0.98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国民健康保険（診療所勘定）特別会計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介護保険（保険事業勘定）特別会計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太陽光発電事業特別会計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2">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2">
      <c r="A35" s="181" t="str">
        <f>IF(連結実質赤字比率に係る赤字・黒字の構成分析!C$35="",NA(),連結実質赤字比率に係る赤字・黒字の構成分析!C$35)</f>
        <v>競艇事業特別会計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2.2400000000000002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10.83</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1582</v>
      </c>
      <c r="E42" s="182"/>
      <c r="F42" s="182"/>
      <c r="G42" s="182">
        <f>'実質公債費比率（分子）の構造'!L$52</f>
        <v>1544</v>
      </c>
      <c r="H42" s="182"/>
      <c r="I42" s="182"/>
      <c r="J42" s="182">
        <f>'実質公債費比率（分子）の構造'!M$52</f>
        <v>1500</v>
      </c>
      <c r="K42" s="182"/>
      <c r="L42" s="182"/>
      <c r="M42" s="182">
        <f>'実質公債費比率（分子）の構造'!N$52</f>
        <v>1447</v>
      </c>
      <c r="N42" s="182"/>
      <c r="O42" s="182"/>
      <c r="P42" s="182">
        <f>'実質公債費比率（分子）の構造'!O$52</f>
        <v>1441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2">
      <c r="A45" s="182" t="s">
        <v>65</v>
      </c>
      <c r="B45" s="182">
        <f>'実質公債費比率（分子）の構造'!K$49</f>
        <v>80</v>
      </c>
      <c r="C45" s="182"/>
      <c r="D45" s="182"/>
      <c r="E45" s="182">
        <f>'実質公債費比率（分子）の構造'!L$49</f>
        <v>74</v>
      </c>
      <c r="F45" s="182"/>
      <c r="G45" s="182"/>
      <c r="H45" s="182">
        <f>'実質公債費比率（分子）の構造'!M$49</f>
        <v>68</v>
      </c>
      <c r="I45" s="182"/>
      <c r="J45" s="182"/>
      <c r="K45" s="182">
        <f>'実質公債費比率（分子）の構造'!N$49</f>
        <v>69</v>
      </c>
      <c r="L45" s="182"/>
      <c r="M45" s="182"/>
      <c r="N45" s="182">
        <f>'実質公債費比率（分子）の構造'!O$49</f>
        <v>28</v>
      </c>
      <c r="O45" s="182"/>
      <c r="P45" s="182"/>
    </row>
    <row r="46" spans="1:16" x14ac:dyDescent="0.2">
      <c r="A46" s="182" t="s">
        <v>66</v>
      </c>
      <c r="B46" s="182">
        <f>'実質公債費比率（分子）の構造'!K$48</f>
        <v>439</v>
      </c>
      <c r="C46" s="182"/>
      <c r="D46" s="182"/>
      <c r="E46" s="182">
        <f>'実質公債費比率（分子）の構造'!L$48</f>
        <v>410</v>
      </c>
      <c r="F46" s="182"/>
      <c r="G46" s="182"/>
      <c r="H46" s="182">
        <f>'実質公債費比率（分子）の構造'!M$48</f>
        <v>439</v>
      </c>
      <c r="I46" s="182"/>
      <c r="J46" s="182"/>
      <c r="K46" s="182">
        <f>'実質公債費比率（分子）の構造'!N$48</f>
        <v>444</v>
      </c>
      <c r="L46" s="182"/>
      <c r="M46" s="182"/>
      <c r="N46" s="182">
        <f>'実質公債費比率（分子）の構造'!O$48</f>
        <v>433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1506</v>
      </c>
      <c r="C49" s="182"/>
      <c r="D49" s="182"/>
      <c r="E49" s="182">
        <f>'実質公債費比率（分子）の構造'!L$45</f>
        <v>1423</v>
      </c>
      <c r="F49" s="182"/>
      <c r="G49" s="182"/>
      <c r="H49" s="182">
        <f>'実質公債費比率（分子）の構造'!M$45</f>
        <v>1374</v>
      </c>
      <c r="I49" s="182"/>
      <c r="J49" s="182"/>
      <c r="K49" s="182">
        <f>'実質公債費比率（分子）の構造'!N$45</f>
        <v>1336</v>
      </c>
      <c r="L49" s="182"/>
      <c r="M49" s="182"/>
      <c r="N49" s="182">
        <f>'実質公債費比率（分子）の構造'!O$45</f>
        <v>1355</v>
      </c>
      <c r="O49" s="182"/>
      <c r="P49" s="182"/>
    </row>
    <row r="50" spans="1:16" x14ac:dyDescent="0.2">
      <c r="A50" s="182" t="s">
        <v>70</v>
      </c>
      <c r="B50" s="182" t="e">
        <f>NA()</f>
        <v>#N/A</v>
      </c>
      <c r="C50" s="182">
        <f>IF(ISNUMBER('実質公債費比率（分子）の構造'!K$53),'実質公債費比率（分子）の構造'!K$53,NA())</f>
        <v>444</v>
      </c>
      <c r="D50" s="182" t="e">
        <f>NA()</f>
        <v>#N/A</v>
      </c>
      <c r="E50" s="182" t="e">
        <f>NA()</f>
        <v>#N/A</v>
      </c>
      <c r="F50" s="182">
        <f>IF(ISNUMBER('実質公債費比率（分子）の構造'!L$53),'実質公債費比率（分子）の構造'!L$53,NA())</f>
        <v>364</v>
      </c>
      <c r="G50" s="182" t="e">
        <f>NA()</f>
        <v>#N/A</v>
      </c>
      <c r="H50" s="182" t="e">
        <f>NA()</f>
        <v>#N/A</v>
      </c>
      <c r="I50" s="182">
        <f>IF(ISNUMBER('実質公債費比率（分子）の構造'!M$53),'実質公債費比率（分子）の構造'!M$53,NA())</f>
        <v>381</v>
      </c>
      <c r="J50" s="182" t="e">
        <f>NA()</f>
        <v>#N/A</v>
      </c>
      <c r="K50" s="182" t="e">
        <f>NA()</f>
        <v>#N/A</v>
      </c>
      <c r="L50" s="182">
        <f>IF(ISNUMBER('実質公債費比率（分子）の構造'!N$53),'実質公債費比率（分子）の構造'!N$53,NA())</f>
        <v>402</v>
      </c>
      <c r="M50" s="182" t="e">
        <f>NA()</f>
        <v>#N/A</v>
      </c>
      <c r="N50" s="182" t="e">
        <f>NA()</f>
        <v>#N/A</v>
      </c>
      <c r="O50" s="182">
        <f>IF(ISNUMBER('実質公債費比率（分子）の構造'!O$53),'実質公債費比率（分子）の構造'!O$53,NA())</f>
        <v>375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15906</v>
      </c>
      <c r="E56" s="181"/>
      <c r="F56" s="181"/>
      <c r="G56" s="181">
        <f>'将来負担比率（分子）の構造'!J$52</f>
        <v>16058</v>
      </c>
      <c r="H56" s="181"/>
      <c r="I56" s="181"/>
      <c r="J56" s="181">
        <f>'将来負担比率（分子）の構造'!K$52</f>
        <v>16060</v>
      </c>
      <c r="K56" s="181"/>
      <c r="L56" s="181"/>
      <c r="M56" s="181">
        <f>'将来負担比率（分子）の構造'!L$52</f>
        <v>16064</v>
      </c>
      <c r="N56" s="181"/>
      <c r="O56" s="181"/>
      <c r="P56" s="181">
        <f>'将来負担比率（分子）の構造'!M$52</f>
        <v>17406</v>
      </c>
    </row>
    <row r="57" spans="1:16" x14ac:dyDescent="0.2">
      <c r="A57" s="181" t="s">
        <v>41</v>
      </c>
      <c r="B57" s="181"/>
      <c r="C57" s="181"/>
      <c r="D57" s="181">
        <f>'将来負担比率（分子）の構造'!I$51</f>
        <v>79</v>
      </c>
      <c r="E57" s="181"/>
      <c r="F57" s="181"/>
      <c r="G57" s="181">
        <f>'将来負担比率（分子）の構造'!J$51</f>
        <v>58</v>
      </c>
      <c r="H57" s="181"/>
      <c r="I57" s="181"/>
      <c r="J57" s="181">
        <f>'将来負担比率（分子）の構造'!K$51</f>
        <v>36</v>
      </c>
      <c r="K57" s="181"/>
      <c r="L57" s="181"/>
      <c r="M57" s="181">
        <f>'将来負担比率（分子）の構造'!L$51</f>
        <v>15</v>
      </c>
      <c r="N57" s="181"/>
      <c r="O57" s="181"/>
      <c r="P57" s="181">
        <f>'将来負担比率（分子）の構造'!M$51</f>
        <v>11</v>
      </c>
    </row>
    <row r="58" spans="1:16" x14ac:dyDescent="0.2">
      <c r="A58" s="181" t="s">
        <v>40</v>
      </c>
      <c r="B58" s="181"/>
      <c r="C58" s="181"/>
      <c r="D58" s="181">
        <f>'将来負担比率（分子）の構造'!I$50</f>
        <v>14728</v>
      </c>
      <c r="E58" s="181"/>
      <c r="F58" s="181"/>
      <c r="G58" s="181">
        <f>'将来負担比率（分子）の構造'!J$50</f>
        <v>14530</v>
      </c>
      <c r="H58" s="181"/>
      <c r="I58" s="181"/>
      <c r="J58" s="181">
        <f>'将来負担比率（分子）の構造'!K$50</f>
        <v>14148</v>
      </c>
      <c r="K58" s="181"/>
      <c r="L58" s="181"/>
      <c r="M58" s="181">
        <f>'将来負担比率（分子）の構造'!L$50</f>
        <v>13608</v>
      </c>
      <c r="N58" s="181"/>
      <c r="O58" s="181"/>
      <c r="P58" s="181">
        <f>'将来負担比率（分子）の構造'!M$50</f>
        <v>13660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33</v>
      </c>
      <c r="C61" s="181"/>
      <c r="D61" s="181"/>
      <c r="E61" s="181">
        <f>'将来負担比率（分子）の構造'!J$46</f>
        <v>13</v>
      </c>
      <c r="F61" s="181"/>
      <c r="G61" s="181"/>
      <c r="H61" s="181">
        <f>'将来負担比率（分子）の構造'!K$46</f>
        <v>9</v>
      </c>
      <c r="I61" s="181"/>
      <c r="J61" s="181"/>
      <c r="K61" s="181">
        <f>'将来負担比率（分子）の構造'!L$46</f>
        <v>11</v>
      </c>
      <c r="L61" s="181"/>
      <c r="M61" s="181"/>
      <c r="N61" s="181">
        <f>'将来負担比率（分子）の構造'!M$46</f>
        <v>16</v>
      </c>
      <c r="O61" s="181"/>
      <c r="P61" s="181"/>
    </row>
    <row r="62" spans="1:16" x14ac:dyDescent="0.2">
      <c r="A62" s="181" t="s">
        <v>34</v>
      </c>
      <c r="B62" s="181">
        <f>'将来負担比率（分子）の構造'!I$45</f>
        <v>2968</v>
      </c>
      <c r="C62" s="181"/>
      <c r="D62" s="181"/>
      <c r="E62" s="181">
        <f>'将来負担比率（分子）の構造'!J$45</f>
        <v>2917</v>
      </c>
      <c r="F62" s="181"/>
      <c r="G62" s="181"/>
      <c r="H62" s="181">
        <f>'将来負担比率（分子）の構造'!K$45</f>
        <v>2743</v>
      </c>
      <c r="I62" s="181"/>
      <c r="J62" s="181"/>
      <c r="K62" s="181">
        <f>'将来負担比率（分子）の構造'!L$45</f>
        <v>2665</v>
      </c>
      <c r="L62" s="181"/>
      <c r="M62" s="181"/>
      <c r="N62" s="181">
        <f>'将来負担比率（分子）の構造'!M$45</f>
        <v>2711</v>
      </c>
      <c r="O62" s="181"/>
      <c r="P62" s="181"/>
    </row>
    <row r="63" spans="1:16" x14ac:dyDescent="0.2">
      <c r="A63" s="181" t="s">
        <v>33</v>
      </c>
      <c r="B63" s="181">
        <f>'将来負担比率（分子）の構造'!I$44</f>
        <v>276</v>
      </c>
      <c r="C63" s="181"/>
      <c r="D63" s="181"/>
      <c r="E63" s="181">
        <f>'将来負担比率（分子）の構造'!J$44</f>
        <v>221</v>
      </c>
      <c r="F63" s="181"/>
      <c r="G63" s="181"/>
      <c r="H63" s="181">
        <f>'将来負担比率（分子）の構造'!K$44</f>
        <v>168</v>
      </c>
      <c r="I63" s="181"/>
      <c r="J63" s="181"/>
      <c r="K63" s="181">
        <f>'将来負担比率（分子）の構造'!L$44</f>
        <v>134</v>
      </c>
      <c r="L63" s="181"/>
      <c r="M63" s="181"/>
      <c r="N63" s="181">
        <f>'将来負担比率（分子）の構造'!M$44</f>
        <v>117</v>
      </c>
      <c r="O63" s="181"/>
      <c r="P63" s="181"/>
    </row>
    <row r="64" spans="1:16" x14ac:dyDescent="0.2">
      <c r="A64" s="181" t="s">
        <v>32</v>
      </c>
      <c r="B64" s="181">
        <f>'将来負担比率（分子）の構造'!I$43</f>
        <v>6074</v>
      </c>
      <c r="C64" s="181"/>
      <c r="D64" s="181"/>
      <c r="E64" s="181">
        <f>'将来負担比率（分子）の構造'!J$43</f>
        <v>5976</v>
      </c>
      <c r="F64" s="181"/>
      <c r="G64" s="181"/>
      <c r="H64" s="181">
        <f>'将来負担比率（分子）の構造'!K$43</f>
        <v>6059</v>
      </c>
      <c r="I64" s="181"/>
      <c r="J64" s="181"/>
      <c r="K64" s="181">
        <f>'将来負担比率（分子）の構造'!L$43</f>
        <v>5865</v>
      </c>
      <c r="L64" s="181"/>
      <c r="M64" s="181"/>
      <c r="N64" s="181">
        <f>'将来負担比率（分子）の構造'!M$43</f>
        <v>5689</v>
      </c>
      <c r="O64" s="181"/>
      <c r="P64" s="181"/>
    </row>
    <row r="65" spans="1:16" x14ac:dyDescent="0.2">
      <c r="A65" s="181" t="s">
        <v>31</v>
      </c>
      <c r="B65" s="181">
        <f>'将来負担比率（分子）の構造'!I$42</f>
        <v>3</v>
      </c>
      <c r="C65" s="181"/>
      <c r="D65" s="181"/>
      <c r="E65" s="181">
        <f>'将来負担比率（分子）の構造'!J$42</f>
        <v>3</v>
      </c>
      <c r="F65" s="181"/>
      <c r="G65" s="181"/>
      <c r="H65" s="181">
        <f>'将来負担比率（分子）の構造'!K$42</f>
        <v>3</v>
      </c>
      <c r="I65" s="181"/>
      <c r="J65" s="181"/>
      <c r="K65" s="181">
        <f>'将来負担比率（分子）の構造'!L$42</f>
        <v>2</v>
      </c>
      <c r="L65" s="181"/>
      <c r="M65" s="181"/>
      <c r="N65" s="181" t="str">
        <f>'将来負担比率（分子）の構造'!M$42</f>
        <v>-</v>
      </c>
      <c r="O65" s="181"/>
      <c r="P65" s="181"/>
    </row>
    <row r="66" spans="1:16" x14ac:dyDescent="0.2">
      <c r="A66" s="181" t="s">
        <v>30</v>
      </c>
      <c r="B66" s="181">
        <f>'将来負担比率（分子）の構造'!I$41</f>
        <v>13925</v>
      </c>
      <c r="C66" s="181"/>
      <c r="D66" s="181"/>
      <c r="E66" s="181">
        <f>'将来負担比率（分子）の構造'!J$41</f>
        <v>13977</v>
      </c>
      <c r="F66" s="181"/>
      <c r="G66" s="181"/>
      <c r="H66" s="181">
        <f>'将来負担比率（分子）の構造'!K$41</f>
        <v>14040</v>
      </c>
      <c r="I66" s="181"/>
      <c r="J66" s="181"/>
      <c r="K66" s="181">
        <f>'将来負担比率（分子）の構造'!L$41</f>
        <v>14466</v>
      </c>
      <c r="L66" s="181"/>
      <c r="M66" s="181"/>
      <c r="N66" s="181">
        <f>'将来負担比率（分子）の構造'!M$41</f>
        <v>16520</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8141</v>
      </c>
      <c r="C72" s="185">
        <f>基金残高に係る経年分析!G55</f>
        <v>7625</v>
      </c>
      <c r="D72" s="185">
        <f>基金残高に係る経年分析!H55</f>
        <v>7590</v>
      </c>
    </row>
    <row r="73" spans="1:16" x14ac:dyDescent="0.2">
      <c r="A73" s="184" t="s">
        <v>77</v>
      </c>
      <c r="B73" s="185">
        <f>基金残高に係る経年分析!F56</f>
        <v>505</v>
      </c>
      <c r="C73" s="185">
        <f>基金残高に係る経年分析!G56</f>
        <v>506</v>
      </c>
      <c r="D73" s="185">
        <f>基金残高に係る経年分析!H56</f>
        <v>506</v>
      </c>
    </row>
    <row r="74" spans="1:16" x14ac:dyDescent="0.2">
      <c r="A74" s="184" t="s">
        <v>78</v>
      </c>
      <c r="B74" s="185">
        <f>基金残高に係る経年分析!F57</f>
        <v>2437</v>
      </c>
      <c r="C74" s="185">
        <f>基金残高に係る経年分析!G57</f>
        <v>2394</v>
      </c>
      <c r="D74" s="185">
        <f>基金残高に係る経年分析!H57</f>
        <v>2273</v>
      </c>
    </row>
  </sheetData>
  <sheetProtection algorithmName="SHA-512" hashValue="B08TZdrQcwPs0EuKjvnXEYijtqTynRxIxxtp4Zq2kbD+hKO+2IU2uDbjW0y5Ja0sL2bLb78ppf52pUIiCQJNyg==" saltValue="xd41140s++KbFJ9BTGUM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1" t="s">
        <v>217</v>
      </c>
      <c r="DI1" s="802"/>
      <c r="DJ1" s="802"/>
      <c r="DK1" s="802"/>
      <c r="DL1" s="802"/>
      <c r="DM1" s="802"/>
      <c r="DN1" s="803"/>
      <c r="DO1" s="226"/>
      <c r="DP1" s="801" t="s">
        <v>218</v>
      </c>
      <c r="DQ1" s="802"/>
      <c r="DR1" s="802"/>
      <c r="DS1" s="802"/>
      <c r="DT1" s="802"/>
      <c r="DU1" s="802"/>
      <c r="DV1" s="802"/>
      <c r="DW1" s="802"/>
      <c r="DX1" s="802"/>
      <c r="DY1" s="802"/>
      <c r="DZ1" s="802"/>
      <c r="EA1" s="802"/>
      <c r="EB1" s="802"/>
      <c r="EC1" s="803"/>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3" t="s">
        <v>220</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221</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222</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2">
      <c r="B4" s="743" t="s">
        <v>1</v>
      </c>
      <c r="C4" s="744"/>
      <c r="D4" s="744"/>
      <c r="E4" s="744"/>
      <c r="F4" s="744"/>
      <c r="G4" s="744"/>
      <c r="H4" s="744"/>
      <c r="I4" s="744"/>
      <c r="J4" s="744"/>
      <c r="K4" s="744"/>
      <c r="L4" s="744"/>
      <c r="M4" s="744"/>
      <c r="N4" s="744"/>
      <c r="O4" s="744"/>
      <c r="P4" s="744"/>
      <c r="Q4" s="745"/>
      <c r="R4" s="743" t="s">
        <v>223</v>
      </c>
      <c r="S4" s="744"/>
      <c r="T4" s="744"/>
      <c r="U4" s="744"/>
      <c r="V4" s="744"/>
      <c r="W4" s="744"/>
      <c r="X4" s="744"/>
      <c r="Y4" s="745"/>
      <c r="Z4" s="743" t="s">
        <v>224</v>
      </c>
      <c r="AA4" s="744"/>
      <c r="AB4" s="744"/>
      <c r="AC4" s="745"/>
      <c r="AD4" s="743" t="s">
        <v>225</v>
      </c>
      <c r="AE4" s="744"/>
      <c r="AF4" s="744"/>
      <c r="AG4" s="744"/>
      <c r="AH4" s="744"/>
      <c r="AI4" s="744"/>
      <c r="AJ4" s="744"/>
      <c r="AK4" s="745"/>
      <c r="AL4" s="743" t="s">
        <v>224</v>
      </c>
      <c r="AM4" s="744"/>
      <c r="AN4" s="744"/>
      <c r="AO4" s="745"/>
      <c r="AP4" s="804" t="s">
        <v>226</v>
      </c>
      <c r="AQ4" s="804"/>
      <c r="AR4" s="804"/>
      <c r="AS4" s="804"/>
      <c r="AT4" s="804"/>
      <c r="AU4" s="804"/>
      <c r="AV4" s="804"/>
      <c r="AW4" s="804"/>
      <c r="AX4" s="804"/>
      <c r="AY4" s="804"/>
      <c r="AZ4" s="804"/>
      <c r="BA4" s="804"/>
      <c r="BB4" s="804"/>
      <c r="BC4" s="804"/>
      <c r="BD4" s="804"/>
      <c r="BE4" s="804"/>
      <c r="BF4" s="804"/>
      <c r="BG4" s="804" t="s">
        <v>227</v>
      </c>
      <c r="BH4" s="804"/>
      <c r="BI4" s="804"/>
      <c r="BJ4" s="804"/>
      <c r="BK4" s="804"/>
      <c r="BL4" s="804"/>
      <c r="BM4" s="804"/>
      <c r="BN4" s="804"/>
      <c r="BO4" s="804" t="s">
        <v>224</v>
      </c>
      <c r="BP4" s="804"/>
      <c r="BQ4" s="804"/>
      <c r="BR4" s="804"/>
      <c r="BS4" s="804" t="s">
        <v>228</v>
      </c>
      <c r="BT4" s="804"/>
      <c r="BU4" s="804"/>
      <c r="BV4" s="804"/>
      <c r="BW4" s="804"/>
      <c r="BX4" s="804"/>
      <c r="BY4" s="804"/>
      <c r="BZ4" s="804"/>
      <c r="CA4" s="804"/>
      <c r="CB4" s="804"/>
      <c r="CD4" s="786" t="s">
        <v>229</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30" customFormat="1" ht="11.25" customHeight="1" x14ac:dyDescent="0.2">
      <c r="B5" s="748" t="s">
        <v>230</v>
      </c>
      <c r="C5" s="749"/>
      <c r="D5" s="749"/>
      <c r="E5" s="749"/>
      <c r="F5" s="749"/>
      <c r="G5" s="749"/>
      <c r="H5" s="749"/>
      <c r="I5" s="749"/>
      <c r="J5" s="749"/>
      <c r="K5" s="749"/>
      <c r="L5" s="749"/>
      <c r="M5" s="749"/>
      <c r="N5" s="749"/>
      <c r="O5" s="749"/>
      <c r="P5" s="749"/>
      <c r="Q5" s="750"/>
      <c r="R5" s="737">
        <v>6323479</v>
      </c>
      <c r="S5" s="738"/>
      <c r="T5" s="738"/>
      <c r="U5" s="738"/>
      <c r="V5" s="738"/>
      <c r="W5" s="738"/>
      <c r="X5" s="738"/>
      <c r="Y5" s="781"/>
      <c r="Z5" s="799">
        <v>22.1</v>
      </c>
      <c r="AA5" s="799"/>
      <c r="AB5" s="799"/>
      <c r="AC5" s="799"/>
      <c r="AD5" s="800">
        <v>6323479</v>
      </c>
      <c r="AE5" s="800"/>
      <c r="AF5" s="800"/>
      <c r="AG5" s="800"/>
      <c r="AH5" s="800"/>
      <c r="AI5" s="800"/>
      <c r="AJ5" s="800"/>
      <c r="AK5" s="800"/>
      <c r="AL5" s="782">
        <v>53.9</v>
      </c>
      <c r="AM5" s="753"/>
      <c r="AN5" s="753"/>
      <c r="AO5" s="783"/>
      <c r="AP5" s="748" t="s">
        <v>231</v>
      </c>
      <c r="AQ5" s="749"/>
      <c r="AR5" s="749"/>
      <c r="AS5" s="749"/>
      <c r="AT5" s="749"/>
      <c r="AU5" s="749"/>
      <c r="AV5" s="749"/>
      <c r="AW5" s="749"/>
      <c r="AX5" s="749"/>
      <c r="AY5" s="749"/>
      <c r="AZ5" s="749"/>
      <c r="BA5" s="749"/>
      <c r="BB5" s="749"/>
      <c r="BC5" s="749"/>
      <c r="BD5" s="749"/>
      <c r="BE5" s="749"/>
      <c r="BF5" s="750"/>
      <c r="BG5" s="682">
        <v>6323479</v>
      </c>
      <c r="BH5" s="683"/>
      <c r="BI5" s="683"/>
      <c r="BJ5" s="683"/>
      <c r="BK5" s="683"/>
      <c r="BL5" s="683"/>
      <c r="BM5" s="683"/>
      <c r="BN5" s="684"/>
      <c r="BO5" s="715">
        <v>100</v>
      </c>
      <c r="BP5" s="715"/>
      <c r="BQ5" s="715"/>
      <c r="BR5" s="715"/>
      <c r="BS5" s="716">
        <v>76708</v>
      </c>
      <c r="BT5" s="716"/>
      <c r="BU5" s="716"/>
      <c r="BV5" s="716"/>
      <c r="BW5" s="716"/>
      <c r="BX5" s="716"/>
      <c r="BY5" s="716"/>
      <c r="BZ5" s="716"/>
      <c r="CA5" s="716"/>
      <c r="CB5" s="779"/>
      <c r="CD5" s="786" t="s">
        <v>226</v>
      </c>
      <c r="CE5" s="787"/>
      <c r="CF5" s="787"/>
      <c r="CG5" s="787"/>
      <c r="CH5" s="787"/>
      <c r="CI5" s="787"/>
      <c r="CJ5" s="787"/>
      <c r="CK5" s="787"/>
      <c r="CL5" s="787"/>
      <c r="CM5" s="787"/>
      <c r="CN5" s="787"/>
      <c r="CO5" s="787"/>
      <c r="CP5" s="787"/>
      <c r="CQ5" s="788"/>
      <c r="CR5" s="786" t="s">
        <v>232</v>
      </c>
      <c r="CS5" s="787"/>
      <c r="CT5" s="787"/>
      <c r="CU5" s="787"/>
      <c r="CV5" s="787"/>
      <c r="CW5" s="787"/>
      <c r="CX5" s="787"/>
      <c r="CY5" s="788"/>
      <c r="CZ5" s="786" t="s">
        <v>224</v>
      </c>
      <c r="DA5" s="787"/>
      <c r="DB5" s="787"/>
      <c r="DC5" s="788"/>
      <c r="DD5" s="786" t="s">
        <v>233</v>
      </c>
      <c r="DE5" s="787"/>
      <c r="DF5" s="787"/>
      <c r="DG5" s="787"/>
      <c r="DH5" s="787"/>
      <c r="DI5" s="787"/>
      <c r="DJ5" s="787"/>
      <c r="DK5" s="787"/>
      <c r="DL5" s="787"/>
      <c r="DM5" s="787"/>
      <c r="DN5" s="787"/>
      <c r="DO5" s="787"/>
      <c r="DP5" s="788"/>
      <c r="DQ5" s="786" t="s">
        <v>234</v>
      </c>
      <c r="DR5" s="787"/>
      <c r="DS5" s="787"/>
      <c r="DT5" s="787"/>
      <c r="DU5" s="787"/>
      <c r="DV5" s="787"/>
      <c r="DW5" s="787"/>
      <c r="DX5" s="787"/>
      <c r="DY5" s="787"/>
      <c r="DZ5" s="787"/>
      <c r="EA5" s="787"/>
      <c r="EB5" s="787"/>
      <c r="EC5" s="788"/>
    </row>
    <row r="6" spans="2:143" ht="11.25" customHeight="1" x14ac:dyDescent="0.2">
      <c r="B6" s="679" t="s">
        <v>235</v>
      </c>
      <c r="C6" s="680"/>
      <c r="D6" s="680"/>
      <c r="E6" s="680"/>
      <c r="F6" s="680"/>
      <c r="G6" s="680"/>
      <c r="H6" s="680"/>
      <c r="I6" s="680"/>
      <c r="J6" s="680"/>
      <c r="K6" s="680"/>
      <c r="L6" s="680"/>
      <c r="M6" s="680"/>
      <c r="N6" s="680"/>
      <c r="O6" s="680"/>
      <c r="P6" s="680"/>
      <c r="Q6" s="681"/>
      <c r="R6" s="682">
        <v>205825</v>
      </c>
      <c r="S6" s="683"/>
      <c r="T6" s="683"/>
      <c r="U6" s="683"/>
      <c r="V6" s="683"/>
      <c r="W6" s="683"/>
      <c r="X6" s="683"/>
      <c r="Y6" s="684"/>
      <c r="Z6" s="715">
        <v>0.7</v>
      </c>
      <c r="AA6" s="715"/>
      <c r="AB6" s="715"/>
      <c r="AC6" s="715"/>
      <c r="AD6" s="716">
        <v>205825</v>
      </c>
      <c r="AE6" s="716"/>
      <c r="AF6" s="716"/>
      <c r="AG6" s="716"/>
      <c r="AH6" s="716"/>
      <c r="AI6" s="716"/>
      <c r="AJ6" s="716"/>
      <c r="AK6" s="716"/>
      <c r="AL6" s="685">
        <v>1.8</v>
      </c>
      <c r="AM6" s="686"/>
      <c r="AN6" s="686"/>
      <c r="AO6" s="717"/>
      <c r="AP6" s="679" t="s">
        <v>236</v>
      </c>
      <c r="AQ6" s="680"/>
      <c r="AR6" s="680"/>
      <c r="AS6" s="680"/>
      <c r="AT6" s="680"/>
      <c r="AU6" s="680"/>
      <c r="AV6" s="680"/>
      <c r="AW6" s="680"/>
      <c r="AX6" s="680"/>
      <c r="AY6" s="680"/>
      <c r="AZ6" s="680"/>
      <c r="BA6" s="680"/>
      <c r="BB6" s="680"/>
      <c r="BC6" s="680"/>
      <c r="BD6" s="680"/>
      <c r="BE6" s="680"/>
      <c r="BF6" s="681"/>
      <c r="BG6" s="682">
        <v>6323479</v>
      </c>
      <c r="BH6" s="683"/>
      <c r="BI6" s="683"/>
      <c r="BJ6" s="683"/>
      <c r="BK6" s="683"/>
      <c r="BL6" s="683"/>
      <c r="BM6" s="683"/>
      <c r="BN6" s="684"/>
      <c r="BO6" s="715">
        <v>100</v>
      </c>
      <c r="BP6" s="715"/>
      <c r="BQ6" s="715"/>
      <c r="BR6" s="715"/>
      <c r="BS6" s="716">
        <v>76708</v>
      </c>
      <c r="BT6" s="716"/>
      <c r="BU6" s="716"/>
      <c r="BV6" s="716"/>
      <c r="BW6" s="716"/>
      <c r="BX6" s="716"/>
      <c r="BY6" s="716"/>
      <c r="BZ6" s="716"/>
      <c r="CA6" s="716"/>
      <c r="CB6" s="779"/>
      <c r="CD6" s="740" t="s">
        <v>237</v>
      </c>
      <c r="CE6" s="741"/>
      <c r="CF6" s="741"/>
      <c r="CG6" s="741"/>
      <c r="CH6" s="741"/>
      <c r="CI6" s="741"/>
      <c r="CJ6" s="741"/>
      <c r="CK6" s="741"/>
      <c r="CL6" s="741"/>
      <c r="CM6" s="741"/>
      <c r="CN6" s="741"/>
      <c r="CO6" s="741"/>
      <c r="CP6" s="741"/>
      <c r="CQ6" s="742"/>
      <c r="CR6" s="682">
        <v>198950</v>
      </c>
      <c r="CS6" s="683"/>
      <c r="CT6" s="683"/>
      <c r="CU6" s="683"/>
      <c r="CV6" s="683"/>
      <c r="CW6" s="683"/>
      <c r="CX6" s="683"/>
      <c r="CY6" s="684"/>
      <c r="CZ6" s="782">
        <v>0.7</v>
      </c>
      <c r="DA6" s="753"/>
      <c r="DB6" s="753"/>
      <c r="DC6" s="785"/>
      <c r="DD6" s="688" t="s">
        <v>238</v>
      </c>
      <c r="DE6" s="683"/>
      <c r="DF6" s="683"/>
      <c r="DG6" s="683"/>
      <c r="DH6" s="683"/>
      <c r="DI6" s="683"/>
      <c r="DJ6" s="683"/>
      <c r="DK6" s="683"/>
      <c r="DL6" s="683"/>
      <c r="DM6" s="683"/>
      <c r="DN6" s="683"/>
      <c r="DO6" s="683"/>
      <c r="DP6" s="684"/>
      <c r="DQ6" s="688">
        <v>198938</v>
      </c>
      <c r="DR6" s="683"/>
      <c r="DS6" s="683"/>
      <c r="DT6" s="683"/>
      <c r="DU6" s="683"/>
      <c r="DV6" s="683"/>
      <c r="DW6" s="683"/>
      <c r="DX6" s="683"/>
      <c r="DY6" s="683"/>
      <c r="DZ6" s="683"/>
      <c r="EA6" s="683"/>
      <c r="EB6" s="683"/>
      <c r="EC6" s="729"/>
    </row>
    <row r="7" spans="2:143" ht="11.25" customHeight="1" x14ac:dyDescent="0.2">
      <c r="B7" s="679" t="s">
        <v>239</v>
      </c>
      <c r="C7" s="680"/>
      <c r="D7" s="680"/>
      <c r="E7" s="680"/>
      <c r="F7" s="680"/>
      <c r="G7" s="680"/>
      <c r="H7" s="680"/>
      <c r="I7" s="680"/>
      <c r="J7" s="680"/>
      <c r="K7" s="680"/>
      <c r="L7" s="680"/>
      <c r="M7" s="680"/>
      <c r="N7" s="680"/>
      <c r="O7" s="680"/>
      <c r="P7" s="680"/>
      <c r="Q7" s="681"/>
      <c r="R7" s="682">
        <v>5623</v>
      </c>
      <c r="S7" s="683"/>
      <c r="T7" s="683"/>
      <c r="U7" s="683"/>
      <c r="V7" s="683"/>
      <c r="W7" s="683"/>
      <c r="X7" s="683"/>
      <c r="Y7" s="684"/>
      <c r="Z7" s="715">
        <v>0</v>
      </c>
      <c r="AA7" s="715"/>
      <c r="AB7" s="715"/>
      <c r="AC7" s="715"/>
      <c r="AD7" s="716">
        <v>5623</v>
      </c>
      <c r="AE7" s="716"/>
      <c r="AF7" s="716"/>
      <c r="AG7" s="716"/>
      <c r="AH7" s="716"/>
      <c r="AI7" s="716"/>
      <c r="AJ7" s="716"/>
      <c r="AK7" s="716"/>
      <c r="AL7" s="685">
        <v>0</v>
      </c>
      <c r="AM7" s="686"/>
      <c r="AN7" s="686"/>
      <c r="AO7" s="717"/>
      <c r="AP7" s="679" t="s">
        <v>240</v>
      </c>
      <c r="AQ7" s="680"/>
      <c r="AR7" s="680"/>
      <c r="AS7" s="680"/>
      <c r="AT7" s="680"/>
      <c r="AU7" s="680"/>
      <c r="AV7" s="680"/>
      <c r="AW7" s="680"/>
      <c r="AX7" s="680"/>
      <c r="AY7" s="680"/>
      <c r="AZ7" s="680"/>
      <c r="BA7" s="680"/>
      <c r="BB7" s="680"/>
      <c r="BC7" s="680"/>
      <c r="BD7" s="680"/>
      <c r="BE7" s="680"/>
      <c r="BF7" s="681"/>
      <c r="BG7" s="682">
        <v>2880037</v>
      </c>
      <c r="BH7" s="683"/>
      <c r="BI7" s="683"/>
      <c r="BJ7" s="683"/>
      <c r="BK7" s="683"/>
      <c r="BL7" s="683"/>
      <c r="BM7" s="683"/>
      <c r="BN7" s="684"/>
      <c r="BO7" s="715">
        <v>45.5</v>
      </c>
      <c r="BP7" s="715"/>
      <c r="BQ7" s="715"/>
      <c r="BR7" s="715"/>
      <c r="BS7" s="716">
        <v>76708</v>
      </c>
      <c r="BT7" s="716"/>
      <c r="BU7" s="716"/>
      <c r="BV7" s="716"/>
      <c r="BW7" s="716"/>
      <c r="BX7" s="716"/>
      <c r="BY7" s="716"/>
      <c r="BZ7" s="716"/>
      <c r="CA7" s="716"/>
      <c r="CB7" s="779"/>
      <c r="CD7" s="721" t="s">
        <v>241</v>
      </c>
      <c r="CE7" s="722"/>
      <c r="CF7" s="722"/>
      <c r="CG7" s="722"/>
      <c r="CH7" s="722"/>
      <c r="CI7" s="722"/>
      <c r="CJ7" s="722"/>
      <c r="CK7" s="722"/>
      <c r="CL7" s="722"/>
      <c r="CM7" s="722"/>
      <c r="CN7" s="722"/>
      <c r="CO7" s="722"/>
      <c r="CP7" s="722"/>
      <c r="CQ7" s="723"/>
      <c r="CR7" s="682">
        <v>7321857</v>
      </c>
      <c r="CS7" s="683"/>
      <c r="CT7" s="683"/>
      <c r="CU7" s="683"/>
      <c r="CV7" s="683"/>
      <c r="CW7" s="683"/>
      <c r="CX7" s="683"/>
      <c r="CY7" s="684"/>
      <c r="CZ7" s="715">
        <v>27</v>
      </c>
      <c r="DA7" s="715"/>
      <c r="DB7" s="715"/>
      <c r="DC7" s="715"/>
      <c r="DD7" s="688">
        <v>468175</v>
      </c>
      <c r="DE7" s="683"/>
      <c r="DF7" s="683"/>
      <c r="DG7" s="683"/>
      <c r="DH7" s="683"/>
      <c r="DI7" s="683"/>
      <c r="DJ7" s="683"/>
      <c r="DK7" s="683"/>
      <c r="DL7" s="683"/>
      <c r="DM7" s="683"/>
      <c r="DN7" s="683"/>
      <c r="DO7" s="683"/>
      <c r="DP7" s="684"/>
      <c r="DQ7" s="688">
        <v>1544343</v>
      </c>
      <c r="DR7" s="683"/>
      <c r="DS7" s="683"/>
      <c r="DT7" s="683"/>
      <c r="DU7" s="683"/>
      <c r="DV7" s="683"/>
      <c r="DW7" s="683"/>
      <c r="DX7" s="683"/>
      <c r="DY7" s="683"/>
      <c r="DZ7" s="683"/>
      <c r="EA7" s="683"/>
      <c r="EB7" s="683"/>
      <c r="EC7" s="729"/>
    </row>
    <row r="8" spans="2:143" ht="11.25" customHeight="1" x14ac:dyDescent="0.2">
      <c r="B8" s="679" t="s">
        <v>242</v>
      </c>
      <c r="C8" s="680"/>
      <c r="D8" s="680"/>
      <c r="E8" s="680"/>
      <c r="F8" s="680"/>
      <c r="G8" s="680"/>
      <c r="H8" s="680"/>
      <c r="I8" s="680"/>
      <c r="J8" s="680"/>
      <c r="K8" s="680"/>
      <c r="L8" s="680"/>
      <c r="M8" s="680"/>
      <c r="N8" s="680"/>
      <c r="O8" s="680"/>
      <c r="P8" s="680"/>
      <c r="Q8" s="681"/>
      <c r="R8" s="682">
        <v>24139</v>
      </c>
      <c r="S8" s="683"/>
      <c r="T8" s="683"/>
      <c r="U8" s="683"/>
      <c r="V8" s="683"/>
      <c r="W8" s="683"/>
      <c r="X8" s="683"/>
      <c r="Y8" s="684"/>
      <c r="Z8" s="715">
        <v>0.1</v>
      </c>
      <c r="AA8" s="715"/>
      <c r="AB8" s="715"/>
      <c r="AC8" s="715"/>
      <c r="AD8" s="716">
        <v>24139</v>
      </c>
      <c r="AE8" s="716"/>
      <c r="AF8" s="716"/>
      <c r="AG8" s="716"/>
      <c r="AH8" s="716"/>
      <c r="AI8" s="716"/>
      <c r="AJ8" s="716"/>
      <c r="AK8" s="716"/>
      <c r="AL8" s="685">
        <v>0.2</v>
      </c>
      <c r="AM8" s="686"/>
      <c r="AN8" s="686"/>
      <c r="AO8" s="717"/>
      <c r="AP8" s="679" t="s">
        <v>243</v>
      </c>
      <c r="AQ8" s="680"/>
      <c r="AR8" s="680"/>
      <c r="AS8" s="680"/>
      <c r="AT8" s="680"/>
      <c r="AU8" s="680"/>
      <c r="AV8" s="680"/>
      <c r="AW8" s="680"/>
      <c r="AX8" s="680"/>
      <c r="AY8" s="680"/>
      <c r="AZ8" s="680"/>
      <c r="BA8" s="680"/>
      <c r="BB8" s="680"/>
      <c r="BC8" s="680"/>
      <c r="BD8" s="680"/>
      <c r="BE8" s="680"/>
      <c r="BF8" s="681"/>
      <c r="BG8" s="682">
        <v>90717</v>
      </c>
      <c r="BH8" s="683"/>
      <c r="BI8" s="683"/>
      <c r="BJ8" s="683"/>
      <c r="BK8" s="683"/>
      <c r="BL8" s="683"/>
      <c r="BM8" s="683"/>
      <c r="BN8" s="684"/>
      <c r="BO8" s="715">
        <v>1.4</v>
      </c>
      <c r="BP8" s="715"/>
      <c r="BQ8" s="715"/>
      <c r="BR8" s="715"/>
      <c r="BS8" s="688" t="s">
        <v>238</v>
      </c>
      <c r="BT8" s="683"/>
      <c r="BU8" s="683"/>
      <c r="BV8" s="683"/>
      <c r="BW8" s="683"/>
      <c r="BX8" s="683"/>
      <c r="BY8" s="683"/>
      <c r="BZ8" s="683"/>
      <c r="CA8" s="683"/>
      <c r="CB8" s="729"/>
      <c r="CD8" s="721" t="s">
        <v>244</v>
      </c>
      <c r="CE8" s="722"/>
      <c r="CF8" s="722"/>
      <c r="CG8" s="722"/>
      <c r="CH8" s="722"/>
      <c r="CI8" s="722"/>
      <c r="CJ8" s="722"/>
      <c r="CK8" s="722"/>
      <c r="CL8" s="722"/>
      <c r="CM8" s="722"/>
      <c r="CN8" s="722"/>
      <c r="CO8" s="722"/>
      <c r="CP8" s="722"/>
      <c r="CQ8" s="723"/>
      <c r="CR8" s="682">
        <v>7579788</v>
      </c>
      <c r="CS8" s="683"/>
      <c r="CT8" s="683"/>
      <c r="CU8" s="683"/>
      <c r="CV8" s="683"/>
      <c r="CW8" s="683"/>
      <c r="CX8" s="683"/>
      <c r="CY8" s="684"/>
      <c r="CZ8" s="715">
        <v>28</v>
      </c>
      <c r="DA8" s="715"/>
      <c r="DB8" s="715"/>
      <c r="DC8" s="715"/>
      <c r="DD8" s="688" t="s">
        <v>238</v>
      </c>
      <c r="DE8" s="683"/>
      <c r="DF8" s="683"/>
      <c r="DG8" s="683"/>
      <c r="DH8" s="683"/>
      <c r="DI8" s="683"/>
      <c r="DJ8" s="683"/>
      <c r="DK8" s="683"/>
      <c r="DL8" s="683"/>
      <c r="DM8" s="683"/>
      <c r="DN8" s="683"/>
      <c r="DO8" s="683"/>
      <c r="DP8" s="684"/>
      <c r="DQ8" s="688">
        <v>3526904</v>
      </c>
      <c r="DR8" s="683"/>
      <c r="DS8" s="683"/>
      <c r="DT8" s="683"/>
      <c r="DU8" s="683"/>
      <c r="DV8" s="683"/>
      <c r="DW8" s="683"/>
      <c r="DX8" s="683"/>
      <c r="DY8" s="683"/>
      <c r="DZ8" s="683"/>
      <c r="EA8" s="683"/>
      <c r="EB8" s="683"/>
      <c r="EC8" s="729"/>
    </row>
    <row r="9" spans="2:143" ht="11.25" customHeight="1" x14ac:dyDescent="0.2">
      <c r="B9" s="679" t="s">
        <v>245</v>
      </c>
      <c r="C9" s="680"/>
      <c r="D9" s="680"/>
      <c r="E9" s="680"/>
      <c r="F9" s="680"/>
      <c r="G9" s="680"/>
      <c r="H9" s="680"/>
      <c r="I9" s="680"/>
      <c r="J9" s="680"/>
      <c r="K9" s="680"/>
      <c r="L9" s="680"/>
      <c r="M9" s="680"/>
      <c r="N9" s="680"/>
      <c r="O9" s="680"/>
      <c r="P9" s="680"/>
      <c r="Q9" s="681"/>
      <c r="R9" s="682">
        <v>29359</v>
      </c>
      <c r="S9" s="683"/>
      <c r="T9" s="683"/>
      <c r="U9" s="683"/>
      <c r="V9" s="683"/>
      <c r="W9" s="683"/>
      <c r="X9" s="683"/>
      <c r="Y9" s="684"/>
      <c r="Z9" s="715">
        <v>0.1</v>
      </c>
      <c r="AA9" s="715"/>
      <c r="AB9" s="715"/>
      <c r="AC9" s="715"/>
      <c r="AD9" s="716">
        <v>29359</v>
      </c>
      <c r="AE9" s="716"/>
      <c r="AF9" s="716"/>
      <c r="AG9" s="716"/>
      <c r="AH9" s="716"/>
      <c r="AI9" s="716"/>
      <c r="AJ9" s="716"/>
      <c r="AK9" s="716"/>
      <c r="AL9" s="685">
        <v>0.3</v>
      </c>
      <c r="AM9" s="686"/>
      <c r="AN9" s="686"/>
      <c r="AO9" s="717"/>
      <c r="AP9" s="679" t="s">
        <v>246</v>
      </c>
      <c r="AQ9" s="680"/>
      <c r="AR9" s="680"/>
      <c r="AS9" s="680"/>
      <c r="AT9" s="680"/>
      <c r="AU9" s="680"/>
      <c r="AV9" s="680"/>
      <c r="AW9" s="680"/>
      <c r="AX9" s="680"/>
      <c r="AY9" s="680"/>
      <c r="AZ9" s="680"/>
      <c r="BA9" s="680"/>
      <c r="BB9" s="680"/>
      <c r="BC9" s="680"/>
      <c r="BD9" s="680"/>
      <c r="BE9" s="680"/>
      <c r="BF9" s="681"/>
      <c r="BG9" s="682">
        <v>2334895</v>
      </c>
      <c r="BH9" s="683"/>
      <c r="BI9" s="683"/>
      <c r="BJ9" s="683"/>
      <c r="BK9" s="683"/>
      <c r="BL9" s="683"/>
      <c r="BM9" s="683"/>
      <c r="BN9" s="684"/>
      <c r="BO9" s="715">
        <v>36.9</v>
      </c>
      <c r="BP9" s="715"/>
      <c r="BQ9" s="715"/>
      <c r="BR9" s="715"/>
      <c r="BS9" s="688" t="s">
        <v>129</v>
      </c>
      <c r="BT9" s="683"/>
      <c r="BU9" s="683"/>
      <c r="BV9" s="683"/>
      <c r="BW9" s="683"/>
      <c r="BX9" s="683"/>
      <c r="BY9" s="683"/>
      <c r="BZ9" s="683"/>
      <c r="CA9" s="683"/>
      <c r="CB9" s="729"/>
      <c r="CD9" s="721" t="s">
        <v>247</v>
      </c>
      <c r="CE9" s="722"/>
      <c r="CF9" s="722"/>
      <c r="CG9" s="722"/>
      <c r="CH9" s="722"/>
      <c r="CI9" s="722"/>
      <c r="CJ9" s="722"/>
      <c r="CK9" s="722"/>
      <c r="CL9" s="722"/>
      <c r="CM9" s="722"/>
      <c r="CN9" s="722"/>
      <c r="CO9" s="722"/>
      <c r="CP9" s="722"/>
      <c r="CQ9" s="723"/>
      <c r="CR9" s="682">
        <v>1406471</v>
      </c>
      <c r="CS9" s="683"/>
      <c r="CT9" s="683"/>
      <c r="CU9" s="683"/>
      <c r="CV9" s="683"/>
      <c r="CW9" s="683"/>
      <c r="CX9" s="683"/>
      <c r="CY9" s="684"/>
      <c r="CZ9" s="715">
        <v>5.2</v>
      </c>
      <c r="DA9" s="715"/>
      <c r="DB9" s="715"/>
      <c r="DC9" s="715"/>
      <c r="DD9" s="688">
        <v>50881</v>
      </c>
      <c r="DE9" s="683"/>
      <c r="DF9" s="683"/>
      <c r="DG9" s="683"/>
      <c r="DH9" s="683"/>
      <c r="DI9" s="683"/>
      <c r="DJ9" s="683"/>
      <c r="DK9" s="683"/>
      <c r="DL9" s="683"/>
      <c r="DM9" s="683"/>
      <c r="DN9" s="683"/>
      <c r="DO9" s="683"/>
      <c r="DP9" s="684"/>
      <c r="DQ9" s="688">
        <v>1336679</v>
      </c>
      <c r="DR9" s="683"/>
      <c r="DS9" s="683"/>
      <c r="DT9" s="683"/>
      <c r="DU9" s="683"/>
      <c r="DV9" s="683"/>
      <c r="DW9" s="683"/>
      <c r="DX9" s="683"/>
      <c r="DY9" s="683"/>
      <c r="DZ9" s="683"/>
      <c r="EA9" s="683"/>
      <c r="EB9" s="683"/>
      <c r="EC9" s="729"/>
    </row>
    <row r="10" spans="2:143" ht="11.25" customHeight="1" x14ac:dyDescent="0.2">
      <c r="B10" s="679" t="s">
        <v>248</v>
      </c>
      <c r="C10" s="680"/>
      <c r="D10" s="680"/>
      <c r="E10" s="680"/>
      <c r="F10" s="680"/>
      <c r="G10" s="680"/>
      <c r="H10" s="680"/>
      <c r="I10" s="680"/>
      <c r="J10" s="680"/>
      <c r="K10" s="680"/>
      <c r="L10" s="680"/>
      <c r="M10" s="680"/>
      <c r="N10" s="680"/>
      <c r="O10" s="680"/>
      <c r="P10" s="680"/>
      <c r="Q10" s="681"/>
      <c r="R10" s="682" t="s">
        <v>129</v>
      </c>
      <c r="S10" s="683"/>
      <c r="T10" s="683"/>
      <c r="U10" s="683"/>
      <c r="V10" s="683"/>
      <c r="W10" s="683"/>
      <c r="X10" s="683"/>
      <c r="Y10" s="684"/>
      <c r="Z10" s="715" t="s">
        <v>129</v>
      </c>
      <c r="AA10" s="715"/>
      <c r="AB10" s="715"/>
      <c r="AC10" s="715"/>
      <c r="AD10" s="716" t="s">
        <v>238</v>
      </c>
      <c r="AE10" s="716"/>
      <c r="AF10" s="716"/>
      <c r="AG10" s="716"/>
      <c r="AH10" s="716"/>
      <c r="AI10" s="716"/>
      <c r="AJ10" s="716"/>
      <c r="AK10" s="716"/>
      <c r="AL10" s="685" t="s">
        <v>238</v>
      </c>
      <c r="AM10" s="686"/>
      <c r="AN10" s="686"/>
      <c r="AO10" s="717"/>
      <c r="AP10" s="679" t="s">
        <v>249</v>
      </c>
      <c r="AQ10" s="680"/>
      <c r="AR10" s="680"/>
      <c r="AS10" s="680"/>
      <c r="AT10" s="680"/>
      <c r="AU10" s="680"/>
      <c r="AV10" s="680"/>
      <c r="AW10" s="680"/>
      <c r="AX10" s="680"/>
      <c r="AY10" s="680"/>
      <c r="AZ10" s="680"/>
      <c r="BA10" s="680"/>
      <c r="BB10" s="680"/>
      <c r="BC10" s="680"/>
      <c r="BD10" s="680"/>
      <c r="BE10" s="680"/>
      <c r="BF10" s="681"/>
      <c r="BG10" s="682">
        <v>127222</v>
      </c>
      <c r="BH10" s="683"/>
      <c r="BI10" s="683"/>
      <c r="BJ10" s="683"/>
      <c r="BK10" s="683"/>
      <c r="BL10" s="683"/>
      <c r="BM10" s="683"/>
      <c r="BN10" s="684"/>
      <c r="BO10" s="715">
        <v>2</v>
      </c>
      <c r="BP10" s="715"/>
      <c r="BQ10" s="715"/>
      <c r="BR10" s="715"/>
      <c r="BS10" s="688" t="s">
        <v>138</v>
      </c>
      <c r="BT10" s="683"/>
      <c r="BU10" s="683"/>
      <c r="BV10" s="683"/>
      <c r="BW10" s="683"/>
      <c r="BX10" s="683"/>
      <c r="BY10" s="683"/>
      <c r="BZ10" s="683"/>
      <c r="CA10" s="683"/>
      <c r="CB10" s="729"/>
      <c r="CD10" s="721" t="s">
        <v>250</v>
      </c>
      <c r="CE10" s="722"/>
      <c r="CF10" s="722"/>
      <c r="CG10" s="722"/>
      <c r="CH10" s="722"/>
      <c r="CI10" s="722"/>
      <c r="CJ10" s="722"/>
      <c r="CK10" s="722"/>
      <c r="CL10" s="722"/>
      <c r="CM10" s="722"/>
      <c r="CN10" s="722"/>
      <c r="CO10" s="722"/>
      <c r="CP10" s="722"/>
      <c r="CQ10" s="723"/>
      <c r="CR10" s="682">
        <v>2321</v>
      </c>
      <c r="CS10" s="683"/>
      <c r="CT10" s="683"/>
      <c r="CU10" s="683"/>
      <c r="CV10" s="683"/>
      <c r="CW10" s="683"/>
      <c r="CX10" s="683"/>
      <c r="CY10" s="684"/>
      <c r="CZ10" s="715">
        <v>0</v>
      </c>
      <c r="DA10" s="715"/>
      <c r="DB10" s="715"/>
      <c r="DC10" s="715"/>
      <c r="DD10" s="688" t="s">
        <v>129</v>
      </c>
      <c r="DE10" s="683"/>
      <c r="DF10" s="683"/>
      <c r="DG10" s="683"/>
      <c r="DH10" s="683"/>
      <c r="DI10" s="683"/>
      <c r="DJ10" s="683"/>
      <c r="DK10" s="683"/>
      <c r="DL10" s="683"/>
      <c r="DM10" s="683"/>
      <c r="DN10" s="683"/>
      <c r="DO10" s="683"/>
      <c r="DP10" s="684"/>
      <c r="DQ10" s="688">
        <v>1843</v>
      </c>
      <c r="DR10" s="683"/>
      <c r="DS10" s="683"/>
      <c r="DT10" s="683"/>
      <c r="DU10" s="683"/>
      <c r="DV10" s="683"/>
      <c r="DW10" s="683"/>
      <c r="DX10" s="683"/>
      <c r="DY10" s="683"/>
      <c r="DZ10" s="683"/>
      <c r="EA10" s="683"/>
      <c r="EB10" s="683"/>
      <c r="EC10" s="729"/>
    </row>
    <row r="11" spans="2:143" ht="11.25" customHeight="1" x14ac:dyDescent="0.2">
      <c r="B11" s="679" t="s">
        <v>251</v>
      </c>
      <c r="C11" s="680"/>
      <c r="D11" s="680"/>
      <c r="E11" s="680"/>
      <c r="F11" s="680"/>
      <c r="G11" s="680"/>
      <c r="H11" s="680"/>
      <c r="I11" s="680"/>
      <c r="J11" s="680"/>
      <c r="K11" s="680"/>
      <c r="L11" s="680"/>
      <c r="M11" s="680"/>
      <c r="N11" s="680"/>
      <c r="O11" s="680"/>
      <c r="P11" s="680"/>
      <c r="Q11" s="681"/>
      <c r="R11" s="682">
        <v>1103828</v>
      </c>
      <c r="S11" s="683"/>
      <c r="T11" s="683"/>
      <c r="U11" s="683"/>
      <c r="V11" s="683"/>
      <c r="W11" s="683"/>
      <c r="X11" s="683"/>
      <c r="Y11" s="684"/>
      <c r="Z11" s="685">
        <v>3.9</v>
      </c>
      <c r="AA11" s="686"/>
      <c r="AB11" s="686"/>
      <c r="AC11" s="687"/>
      <c r="AD11" s="688">
        <v>1103828</v>
      </c>
      <c r="AE11" s="683"/>
      <c r="AF11" s="683"/>
      <c r="AG11" s="683"/>
      <c r="AH11" s="683"/>
      <c r="AI11" s="683"/>
      <c r="AJ11" s="683"/>
      <c r="AK11" s="684"/>
      <c r="AL11" s="685">
        <v>9.4</v>
      </c>
      <c r="AM11" s="686"/>
      <c r="AN11" s="686"/>
      <c r="AO11" s="717"/>
      <c r="AP11" s="679" t="s">
        <v>252</v>
      </c>
      <c r="AQ11" s="680"/>
      <c r="AR11" s="680"/>
      <c r="AS11" s="680"/>
      <c r="AT11" s="680"/>
      <c r="AU11" s="680"/>
      <c r="AV11" s="680"/>
      <c r="AW11" s="680"/>
      <c r="AX11" s="680"/>
      <c r="AY11" s="680"/>
      <c r="AZ11" s="680"/>
      <c r="BA11" s="680"/>
      <c r="BB11" s="680"/>
      <c r="BC11" s="680"/>
      <c r="BD11" s="680"/>
      <c r="BE11" s="680"/>
      <c r="BF11" s="681"/>
      <c r="BG11" s="682">
        <v>327203</v>
      </c>
      <c r="BH11" s="683"/>
      <c r="BI11" s="683"/>
      <c r="BJ11" s="683"/>
      <c r="BK11" s="683"/>
      <c r="BL11" s="683"/>
      <c r="BM11" s="683"/>
      <c r="BN11" s="684"/>
      <c r="BO11" s="715">
        <v>5.2</v>
      </c>
      <c r="BP11" s="715"/>
      <c r="BQ11" s="715"/>
      <c r="BR11" s="715"/>
      <c r="BS11" s="688">
        <v>76708</v>
      </c>
      <c r="BT11" s="683"/>
      <c r="BU11" s="683"/>
      <c r="BV11" s="683"/>
      <c r="BW11" s="683"/>
      <c r="BX11" s="683"/>
      <c r="BY11" s="683"/>
      <c r="BZ11" s="683"/>
      <c r="CA11" s="683"/>
      <c r="CB11" s="729"/>
      <c r="CD11" s="721" t="s">
        <v>253</v>
      </c>
      <c r="CE11" s="722"/>
      <c r="CF11" s="722"/>
      <c r="CG11" s="722"/>
      <c r="CH11" s="722"/>
      <c r="CI11" s="722"/>
      <c r="CJ11" s="722"/>
      <c r="CK11" s="722"/>
      <c r="CL11" s="722"/>
      <c r="CM11" s="722"/>
      <c r="CN11" s="722"/>
      <c r="CO11" s="722"/>
      <c r="CP11" s="722"/>
      <c r="CQ11" s="723"/>
      <c r="CR11" s="682">
        <v>552959</v>
      </c>
      <c r="CS11" s="683"/>
      <c r="CT11" s="683"/>
      <c r="CU11" s="683"/>
      <c r="CV11" s="683"/>
      <c r="CW11" s="683"/>
      <c r="CX11" s="683"/>
      <c r="CY11" s="684"/>
      <c r="CZ11" s="715">
        <v>2</v>
      </c>
      <c r="DA11" s="715"/>
      <c r="DB11" s="715"/>
      <c r="DC11" s="715"/>
      <c r="DD11" s="688">
        <v>113660</v>
      </c>
      <c r="DE11" s="683"/>
      <c r="DF11" s="683"/>
      <c r="DG11" s="683"/>
      <c r="DH11" s="683"/>
      <c r="DI11" s="683"/>
      <c r="DJ11" s="683"/>
      <c r="DK11" s="683"/>
      <c r="DL11" s="683"/>
      <c r="DM11" s="683"/>
      <c r="DN11" s="683"/>
      <c r="DO11" s="683"/>
      <c r="DP11" s="684"/>
      <c r="DQ11" s="688">
        <v>408774</v>
      </c>
      <c r="DR11" s="683"/>
      <c r="DS11" s="683"/>
      <c r="DT11" s="683"/>
      <c r="DU11" s="683"/>
      <c r="DV11" s="683"/>
      <c r="DW11" s="683"/>
      <c r="DX11" s="683"/>
      <c r="DY11" s="683"/>
      <c r="DZ11" s="683"/>
      <c r="EA11" s="683"/>
      <c r="EB11" s="683"/>
      <c r="EC11" s="729"/>
    </row>
    <row r="12" spans="2:143" ht="11.25" customHeight="1" x14ac:dyDescent="0.2">
      <c r="B12" s="679" t="s">
        <v>254</v>
      </c>
      <c r="C12" s="680"/>
      <c r="D12" s="680"/>
      <c r="E12" s="680"/>
      <c r="F12" s="680"/>
      <c r="G12" s="680"/>
      <c r="H12" s="680"/>
      <c r="I12" s="680"/>
      <c r="J12" s="680"/>
      <c r="K12" s="680"/>
      <c r="L12" s="680"/>
      <c r="M12" s="680"/>
      <c r="N12" s="680"/>
      <c r="O12" s="680"/>
      <c r="P12" s="680"/>
      <c r="Q12" s="681"/>
      <c r="R12" s="682">
        <v>10220</v>
      </c>
      <c r="S12" s="683"/>
      <c r="T12" s="683"/>
      <c r="U12" s="683"/>
      <c r="V12" s="683"/>
      <c r="W12" s="683"/>
      <c r="X12" s="683"/>
      <c r="Y12" s="684"/>
      <c r="Z12" s="715">
        <v>0</v>
      </c>
      <c r="AA12" s="715"/>
      <c r="AB12" s="715"/>
      <c r="AC12" s="715"/>
      <c r="AD12" s="716">
        <v>10220</v>
      </c>
      <c r="AE12" s="716"/>
      <c r="AF12" s="716"/>
      <c r="AG12" s="716"/>
      <c r="AH12" s="716"/>
      <c r="AI12" s="716"/>
      <c r="AJ12" s="716"/>
      <c r="AK12" s="716"/>
      <c r="AL12" s="685">
        <v>0.1</v>
      </c>
      <c r="AM12" s="686"/>
      <c r="AN12" s="686"/>
      <c r="AO12" s="717"/>
      <c r="AP12" s="679" t="s">
        <v>255</v>
      </c>
      <c r="AQ12" s="680"/>
      <c r="AR12" s="680"/>
      <c r="AS12" s="680"/>
      <c r="AT12" s="680"/>
      <c r="AU12" s="680"/>
      <c r="AV12" s="680"/>
      <c r="AW12" s="680"/>
      <c r="AX12" s="680"/>
      <c r="AY12" s="680"/>
      <c r="AZ12" s="680"/>
      <c r="BA12" s="680"/>
      <c r="BB12" s="680"/>
      <c r="BC12" s="680"/>
      <c r="BD12" s="680"/>
      <c r="BE12" s="680"/>
      <c r="BF12" s="681"/>
      <c r="BG12" s="682">
        <v>2874922</v>
      </c>
      <c r="BH12" s="683"/>
      <c r="BI12" s="683"/>
      <c r="BJ12" s="683"/>
      <c r="BK12" s="683"/>
      <c r="BL12" s="683"/>
      <c r="BM12" s="683"/>
      <c r="BN12" s="684"/>
      <c r="BO12" s="715">
        <v>45.5</v>
      </c>
      <c r="BP12" s="715"/>
      <c r="BQ12" s="715"/>
      <c r="BR12" s="715"/>
      <c r="BS12" s="688" t="s">
        <v>129</v>
      </c>
      <c r="BT12" s="683"/>
      <c r="BU12" s="683"/>
      <c r="BV12" s="683"/>
      <c r="BW12" s="683"/>
      <c r="BX12" s="683"/>
      <c r="BY12" s="683"/>
      <c r="BZ12" s="683"/>
      <c r="CA12" s="683"/>
      <c r="CB12" s="729"/>
      <c r="CD12" s="721" t="s">
        <v>256</v>
      </c>
      <c r="CE12" s="722"/>
      <c r="CF12" s="722"/>
      <c r="CG12" s="722"/>
      <c r="CH12" s="722"/>
      <c r="CI12" s="722"/>
      <c r="CJ12" s="722"/>
      <c r="CK12" s="722"/>
      <c r="CL12" s="722"/>
      <c r="CM12" s="722"/>
      <c r="CN12" s="722"/>
      <c r="CO12" s="722"/>
      <c r="CP12" s="722"/>
      <c r="CQ12" s="723"/>
      <c r="CR12" s="682">
        <v>704703</v>
      </c>
      <c r="CS12" s="683"/>
      <c r="CT12" s="683"/>
      <c r="CU12" s="683"/>
      <c r="CV12" s="683"/>
      <c r="CW12" s="683"/>
      <c r="CX12" s="683"/>
      <c r="CY12" s="684"/>
      <c r="CZ12" s="715">
        <v>2.6</v>
      </c>
      <c r="DA12" s="715"/>
      <c r="DB12" s="715"/>
      <c r="DC12" s="715"/>
      <c r="DD12" s="688">
        <v>3789</v>
      </c>
      <c r="DE12" s="683"/>
      <c r="DF12" s="683"/>
      <c r="DG12" s="683"/>
      <c r="DH12" s="683"/>
      <c r="DI12" s="683"/>
      <c r="DJ12" s="683"/>
      <c r="DK12" s="683"/>
      <c r="DL12" s="683"/>
      <c r="DM12" s="683"/>
      <c r="DN12" s="683"/>
      <c r="DO12" s="683"/>
      <c r="DP12" s="684"/>
      <c r="DQ12" s="688">
        <v>684954</v>
      </c>
      <c r="DR12" s="683"/>
      <c r="DS12" s="683"/>
      <c r="DT12" s="683"/>
      <c r="DU12" s="683"/>
      <c r="DV12" s="683"/>
      <c r="DW12" s="683"/>
      <c r="DX12" s="683"/>
      <c r="DY12" s="683"/>
      <c r="DZ12" s="683"/>
      <c r="EA12" s="683"/>
      <c r="EB12" s="683"/>
      <c r="EC12" s="729"/>
    </row>
    <row r="13" spans="2:143" ht="11.25" customHeight="1" x14ac:dyDescent="0.2">
      <c r="B13" s="679" t="s">
        <v>257</v>
      </c>
      <c r="C13" s="680"/>
      <c r="D13" s="680"/>
      <c r="E13" s="680"/>
      <c r="F13" s="680"/>
      <c r="G13" s="680"/>
      <c r="H13" s="680"/>
      <c r="I13" s="680"/>
      <c r="J13" s="680"/>
      <c r="K13" s="680"/>
      <c r="L13" s="680"/>
      <c r="M13" s="680"/>
      <c r="N13" s="680"/>
      <c r="O13" s="680"/>
      <c r="P13" s="680"/>
      <c r="Q13" s="681"/>
      <c r="R13" s="682" t="s">
        <v>238</v>
      </c>
      <c r="S13" s="683"/>
      <c r="T13" s="683"/>
      <c r="U13" s="683"/>
      <c r="V13" s="683"/>
      <c r="W13" s="683"/>
      <c r="X13" s="683"/>
      <c r="Y13" s="684"/>
      <c r="Z13" s="715" t="s">
        <v>138</v>
      </c>
      <c r="AA13" s="715"/>
      <c r="AB13" s="715"/>
      <c r="AC13" s="715"/>
      <c r="AD13" s="716" t="s">
        <v>238</v>
      </c>
      <c r="AE13" s="716"/>
      <c r="AF13" s="716"/>
      <c r="AG13" s="716"/>
      <c r="AH13" s="716"/>
      <c r="AI13" s="716"/>
      <c r="AJ13" s="716"/>
      <c r="AK13" s="716"/>
      <c r="AL13" s="685" t="s">
        <v>238</v>
      </c>
      <c r="AM13" s="686"/>
      <c r="AN13" s="686"/>
      <c r="AO13" s="717"/>
      <c r="AP13" s="679" t="s">
        <v>258</v>
      </c>
      <c r="AQ13" s="680"/>
      <c r="AR13" s="680"/>
      <c r="AS13" s="680"/>
      <c r="AT13" s="680"/>
      <c r="AU13" s="680"/>
      <c r="AV13" s="680"/>
      <c r="AW13" s="680"/>
      <c r="AX13" s="680"/>
      <c r="AY13" s="680"/>
      <c r="AZ13" s="680"/>
      <c r="BA13" s="680"/>
      <c r="BB13" s="680"/>
      <c r="BC13" s="680"/>
      <c r="BD13" s="680"/>
      <c r="BE13" s="680"/>
      <c r="BF13" s="681"/>
      <c r="BG13" s="682">
        <v>2803028</v>
      </c>
      <c r="BH13" s="683"/>
      <c r="BI13" s="683"/>
      <c r="BJ13" s="683"/>
      <c r="BK13" s="683"/>
      <c r="BL13" s="683"/>
      <c r="BM13" s="683"/>
      <c r="BN13" s="684"/>
      <c r="BO13" s="715">
        <v>44.3</v>
      </c>
      <c r="BP13" s="715"/>
      <c r="BQ13" s="715"/>
      <c r="BR13" s="715"/>
      <c r="BS13" s="688" t="s">
        <v>138</v>
      </c>
      <c r="BT13" s="683"/>
      <c r="BU13" s="683"/>
      <c r="BV13" s="683"/>
      <c r="BW13" s="683"/>
      <c r="BX13" s="683"/>
      <c r="BY13" s="683"/>
      <c r="BZ13" s="683"/>
      <c r="CA13" s="683"/>
      <c r="CB13" s="729"/>
      <c r="CD13" s="721" t="s">
        <v>259</v>
      </c>
      <c r="CE13" s="722"/>
      <c r="CF13" s="722"/>
      <c r="CG13" s="722"/>
      <c r="CH13" s="722"/>
      <c r="CI13" s="722"/>
      <c r="CJ13" s="722"/>
      <c r="CK13" s="722"/>
      <c r="CL13" s="722"/>
      <c r="CM13" s="722"/>
      <c r="CN13" s="722"/>
      <c r="CO13" s="722"/>
      <c r="CP13" s="722"/>
      <c r="CQ13" s="723"/>
      <c r="CR13" s="682">
        <v>2149488</v>
      </c>
      <c r="CS13" s="683"/>
      <c r="CT13" s="683"/>
      <c r="CU13" s="683"/>
      <c r="CV13" s="683"/>
      <c r="CW13" s="683"/>
      <c r="CX13" s="683"/>
      <c r="CY13" s="684"/>
      <c r="CZ13" s="715">
        <v>7.9</v>
      </c>
      <c r="DA13" s="715"/>
      <c r="DB13" s="715"/>
      <c r="DC13" s="715"/>
      <c r="DD13" s="688">
        <v>1227074</v>
      </c>
      <c r="DE13" s="683"/>
      <c r="DF13" s="683"/>
      <c r="DG13" s="683"/>
      <c r="DH13" s="683"/>
      <c r="DI13" s="683"/>
      <c r="DJ13" s="683"/>
      <c r="DK13" s="683"/>
      <c r="DL13" s="683"/>
      <c r="DM13" s="683"/>
      <c r="DN13" s="683"/>
      <c r="DO13" s="683"/>
      <c r="DP13" s="684"/>
      <c r="DQ13" s="688">
        <v>1140232</v>
      </c>
      <c r="DR13" s="683"/>
      <c r="DS13" s="683"/>
      <c r="DT13" s="683"/>
      <c r="DU13" s="683"/>
      <c r="DV13" s="683"/>
      <c r="DW13" s="683"/>
      <c r="DX13" s="683"/>
      <c r="DY13" s="683"/>
      <c r="DZ13" s="683"/>
      <c r="EA13" s="683"/>
      <c r="EB13" s="683"/>
      <c r="EC13" s="729"/>
    </row>
    <row r="14" spans="2:143" ht="11.25" customHeight="1" x14ac:dyDescent="0.2">
      <c r="B14" s="679" t="s">
        <v>260</v>
      </c>
      <c r="C14" s="680"/>
      <c r="D14" s="680"/>
      <c r="E14" s="680"/>
      <c r="F14" s="680"/>
      <c r="G14" s="680"/>
      <c r="H14" s="680"/>
      <c r="I14" s="680"/>
      <c r="J14" s="680"/>
      <c r="K14" s="680"/>
      <c r="L14" s="680"/>
      <c r="M14" s="680"/>
      <c r="N14" s="680"/>
      <c r="O14" s="680"/>
      <c r="P14" s="680"/>
      <c r="Q14" s="681"/>
      <c r="R14" s="682" t="s">
        <v>129</v>
      </c>
      <c r="S14" s="683"/>
      <c r="T14" s="683"/>
      <c r="U14" s="683"/>
      <c r="V14" s="683"/>
      <c r="W14" s="683"/>
      <c r="X14" s="683"/>
      <c r="Y14" s="684"/>
      <c r="Z14" s="715" t="s">
        <v>238</v>
      </c>
      <c r="AA14" s="715"/>
      <c r="AB14" s="715"/>
      <c r="AC14" s="715"/>
      <c r="AD14" s="716" t="s">
        <v>238</v>
      </c>
      <c r="AE14" s="716"/>
      <c r="AF14" s="716"/>
      <c r="AG14" s="716"/>
      <c r="AH14" s="716"/>
      <c r="AI14" s="716"/>
      <c r="AJ14" s="716"/>
      <c r="AK14" s="716"/>
      <c r="AL14" s="685" t="s">
        <v>129</v>
      </c>
      <c r="AM14" s="686"/>
      <c r="AN14" s="686"/>
      <c r="AO14" s="717"/>
      <c r="AP14" s="679" t="s">
        <v>261</v>
      </c>
      <c r="AQ14" s="680"/>
      <c r="AR14" s="680"/>
      <c r="AS14" s="680"/>
      <c r="AT14" s="680"/>
      <c r="AU14" s="680"/>
      <c r="AV14" s="680"/>
      <c r="AW14" s="680"/>
      <c r="AX14" s="680"/>
      <c r="AY14" s="680"/>
      <c r="AZ14" s="680"/>
      <c r="BA14" s="680"/>
      <c r="BB14" s="680"/>
      <c r="BC14" s="680"/>
      <c r="BD14" s="680"/>
      <c r="BE14" s="680"/>
      <c r="BF14" s="681"/>
      <c r="BG14" s="682">
        <v>179912</v>
      </c>
      <c r="BH14" s="683"/>
      <c r="BI14" s="683"/>
      <c r="BJ14" s="683"/>
      <c r="BK14" s="683"/>
      <c r="BL14" s="683"/>
      <c r="BM14" s="683"/>
      <c r="BN14" s="684"/>
      <c r="BO14" s="715">
        <v>2.8</v>
      </c>
      <c r="BP14" s="715"/>
      <c r="BQ14" s="715"/>
      <c r="BR14" s="715"/>
      <c r="BS14" s="688" t="s">
        <v>238</v>
      </c>
      <c r="BT14" s="683"/>
      <c r="BU14" s="683"/>
      <c r="BV14" s="683"/>
      <c r="BW14" s="683"/>
      <c r="BX14" s="683"/>
      <c r="BY14" s="683"/>
      <c r="BZ14" s="683"/>
      <c r="CA14" s="683"/>
      <c r="CB14" s="729"/>
      <c r="CD14" s="721" t="s">
        <v>262</v>
      </c>
      <c r="CE14" s="722"/>
      <c r="CF14" s="722"/>
      <c r="CG14" s="722"/>
      <c r="CH14" s="722"/>
      <c r="CI14" s="722"/>
      <c r="CJ14" s="722"/>
      <c r="CK14" s="722"/>
      <c r="CL14" s="722"/>
      <c r="CM14" s="722"/>
      <c r="CN14" s="722"/>
      <c r="CO14" s="722"/>
      <c r="CP14" s="722"/>
      <c r="CQ14" s="723"/>
      <c r="CR14" s="682">
        <v>1219963</v>
      </c>
      <c r="CS14" s="683"/>
      <c r="CT14" s="683"/>
      <c r="CU14" s="683"/>
      <c r="CV14" s="683"/>
      <c r="CW14" s="683"/>
      <c r="CX14" s="683"/>
      <c r="CY14" s="684"/>
      <c r="CZ14" s="715">
        <v>4.5</v>
      </c>
      <c r="DA14" s="715"/>
      <c r="DB14" s="715"/>
      <c r="DC14" s="715"/>
      <c r="DD14" s="688">
        <v>411529</v>
      </c>
      <c r="DE14" s="683"/>
      <c r="DF14" s="683"/>
      <c r="DG14" s="683"/>
      <c r="DH14" s="683"/>
      <c r="DI14" s="683"/>
      <c r="DJ14" s="683"/>
      <c r="DK14" s="683"/>
      <c r="DL14" s="683"/>
      <c r="DM14" s="683"/>
      <c r="DN14" s="683"/>
      <c r="DO14" s="683"/>
      <c r="DP14" s="684"/>
      <c r="DQ14" s="688">
        <v>839709</v>
      </c>
      <c r="DR14" s="683"/>
      <c r="DS14" s="683"/>
      <c r="DT14" s="683"/>
      <c r="DU14" s="683"/>
      <c r="DV14" s="683"/>
      <c r="DW14" s="683"/>
      <c r="DX14" s="683"/>
      <c r="DY14" s="683"/>
      <c r="DZ14" s="683"/>
      <c r="EA14" s="683"/>
      <c r="EB14" s="683"/>
      <c r="EC14" s="729"/>
    </row>
    <row r="15" spans="2:143" ht="11.25" customHeight="1" x14ac:dyDescent="0.2">
      <c r="B15" s="679" t="s">
        <v>263</v>
      </c>
      <c r="C15" s="680"/>
      <c r="D15" s="680"/>
      <c r="E15" s="680"/>
      <c r="F15" s="680"/>
      <c r="G15" s="680"/>
      <c r="H15" s="680"/>
      <c r="I15" s="680"/>
      <c r="J15" s="680"/>
      <c r="K15" s="680"/>
      <c r="L15" s="680"/>
      <c r="M15" s="680"/>
      <c r="N15" s="680"/>
      <c r="O15" s="680"/>
      <c r="P15" s="680"/>
      <c r="Q15" s="681"/>
      <c r="R15" s="682" t="s">
        <v>138</v>
      </c>
      <c r="S15" s="683"/>
      <c r="T15" s="683"/>
      <c r="U15" s="683"/>
      <c r="V15" s="683"/>
      <c r="W15" s="683"/>
      <c r="X15" s="683"/>
      <c r="Y15" s="684"/>
      <c r="Z15" s="715" t="s">
        <v>264</v>
      </c>
      <c r="AA15" s="715"/>
      <c r="AB15" s="715"/>
      <c r="AC15" s="715"/>
      <c r="AD15" s="716" t="s">
        <v>265</v>
      </c>
      <c r="AE15" s="716"/>
      <c r="AF15" s="716"/>
      <c r="AG15" s="716"/>
      <c r="AH15" s="716"/>
      <c r="AI15" s="716"/>
      <c r="AJ15" s="716"/>
      <c r="AK15" s="716"/>
      <c r="AL15" s="685" t="s">
        <v>129</v>
      </c>
      <c r="AM15" s="686"/>
      <c r="AN15" s="686"/>
      <c r="AO15" s="717"/>
      <c r="AP15" s="679" t="s">
        <v>266</v>
      </c>
      <c r="AQ15" s="680"/>
      <c r="AR15" s="680"/>
      <c r="AS15" s="680"/>
      <c r="AT15" s="680"/>
      <c r="AU15" s="680"/>
      <c r="AV15" s="680"/>
      <c r="AW15" s="680"/>
      <c r="AX15" s="680"/>
      <c r="AY15" s="680"/>
      <c r="AZ15" s="680"/>
      <c r="BA15" s="680"/>
      <c r="BB15" s="680"/>
      <c r="BC15" s="680"/>
      <c r="BD15" s="680"/>
      <c r="BE15" s="680"/>
      <c r="BF15" s="681"/>
      <c r="BG15" s="682">
        <v>388608</v>
      </c>
      <c r="BH15" s="683"/>
      <c r="BI15" s="683"/>
      <c r="BJ15" s="683"/>
      <c r="BK15" s="683"/>
      <c r="BL15" s="683"/>
      <c r="BM15" s="683"/>
      <c r="BN15" s="684"/>
      <c r="BO15" s="715">
        <v>6.1</v>
      </c>
      <c r="BP15" s="715"/>
      <c r="BQ15" s="715"/>
      <c r="BR15" s="715"/>
      <c r="BS15" s="688" t="s">
        <v>238</v>
      </c>
      <c r="BT15" s="683"/>
      <c r="BU15" s="683"/>
      <c r="BV15" s="683"/>
      <c r="BW15" s="683"/>
      <c r="BX15" s="683"/>
      <c r="BY15" s="683"/>
      <c r="BZ15" s="683"/>
      <c r="CA15" s="683"/>
      <c r="CB15" s="729"/>
      <c r="CD15" s="721" t="s">
        <v>267</v>
      </c>
      <c r="CE15" s="722"/>
      <c r="CF15" s="722"/>
      <c r="CG15" s="722"/>
      <c r="CH15" s="722"/>
      <c r="CI15" s="722"/>
      <c r="CJ15" s="722"/>
      <c r="CK15" s="722"/>
      <c r="CL15" s="722"/>
      <c r="CM15" s="722"/>
      <c r="CN15" s="722"/>
      <c r="CO15" s="722"/>
      <c r="CP15" s="722"/>
      <c r="CQ15" s="723"/>
      <c r="CR15" s="682">
        <v>4600289</v>
      </c>
      <c r="CS15" s="683"/>
      <c r="CT15" s="683"/>
      <c r="CU15" s="683"/>
      <c r="CV15" s="683"/>
      <c r="CW15" s="683"/>
      <c r="CX15" s="683"/>
      <c r="CY15" s="684"/>
      <c r="CZ15" s="715">
        <v>17</v>
      </c>
      <c r="DA15" s="715"/>
      <c r="DB15" s="715"/>
      <c r="DC15" s="715"/>
      <c r="DD15" s="688">
        <v>2208886</v>
      </c>
      <c r="DE15" s="683"/>
      <c r="DF15" s="683"/>
      <c r="DG15" s="683"/>
      <c r="DH15" s="683"/>
      <c r="DI15" s="683"/>
      <c r="DJ15" s="683"/>
      <c r="DK15" s="683"/>
      <c r="DL15" s="683"/>
      <c r="DM15" s="683"/>
      <c r="DN15" s="683"/>
      <c r="DO15" s="683"/>
      <c r="DP15" s="684"/>
      <c r="DQ15" s="688">
        <v>2301463</v>
      </c>
      <c r="DR15" s="683"/>
      <c r="DS15" s="683"/>
      <c r="DT15" s="683"/>
      <c r="DU15" s="683"/>
      <c r="DV15" s="683"/>
      <c r="DW15" s="683"/>
      <c r="DX15" s="683"/>
      <c r="DY15" s="683"/>
      <c r="DZ15" s="683"/>
      <c r="EA15" s="683"/>
      <c r="EB15" s="683"/>
      <c r="EC15" s="729"/>
    </row>
    <row r="16" spans="2:143" ht="11.25" customHeight="1" x14ac:dyDescent="0.2">
      <c r="B16" s="679" t="s">
        <v>268</v>
      </c>
      <c r="C16" s="680"/>
      <c r="D16" s="680"/>
      <c r="E16" s="680"/>
      <c r="F16" s="680"/>
      <c r="G16" s="680"/>
      <c r="H16" s="680"/>
      <c r="I16" s="680"/>
      <c r="J16" s="680"/>
      <c r="K16" s="680"/>
      <c r="L16" s="680"/>
      <c r="M16" s="680"/>
      <c r="N16" s="680"/>
      <c r="O16" s="680"/>
      <c r="P16" s="680"/>
      <c r="Q16" s="681"/>
      <c r="R16" s="682">
        <v>17396</v>
      </c>
      <c r="S16" s="683"/>
      <c r="T16" s="683"/>
      <c r="U16" s="683"/>
      <c r="V16" s="683"/>
      <c r="W16" s="683"/>
      <c r="X16" s="683"/>
      <c r="Y16" s="684"/>
      <c r="Z16" s="715">
        <v>0.1</v>
      </c>
      <c r="AA16" s="715"/>
      <c r="AB16" s="715"/>
      <c r="AC16" s="715"/>
      <c r="AD16" s="716">
        <v>17396</v>
      </c>
      <c r="AE16" s="716"/>
      <c r="AF16" s="716"/>
      <c r="AG16" s="716"/>
      <c r="AH16" s="716"/>
      <c r="AI16" s="716"/>
      <c r="AJ16" s="716"/>
      <c r="AK16" s="716"/>
      <c r="AL16" s="685">
        <v>0.1</v>
      </c>
      <c r="AM16" s="686"/>
      <c r="AN16" s="686"/>
      <c r="AO16" s="717"/>
      <c r="AP16" s="679" t="s">
        <v>269</v>
      </c>
      <c r="AQ16" s="680"/>
      <c r="AR16" s="680"/>
      <c r="AS16" s="680"/>
      <c r="AT16" s="680"/>
      <c r="AU16" s="680"/>
      <c r="AV16" s="680"/>
      <c r="AW16" s="680"/>
      <c r="AX16" s="680"/>
      <c r="AY16" s="680"/>
      <c r="AZ16" s="680"/>
      <c r="BA16" s="680"/>
      <c r="BB16" s="680"/>
      <c r="BC16" s="680"/>
      <c r="BD16" s="680"/>
      <c r="BE16" s="680"/>
      <c r="BF16" s="681"/>
      <c r="BG16" s="682" t="s">
        <v>265</v>
      </c>
      <c r="BH16" s="683"/>
      <c r="BI16" s="683"/>
      <c r="BJ16" s="683"/>
      <c r="BK16" s="683"/>
      <c r="BL16" s="683"/>
      <c r="BM16" s="683"/>
      <c r="BN16" s="684"/>
      <c r="BO16" s="715" t="s">
        <v>129</v>
      </c>
      <c r="BP16" s="715"/>
      <c r="BQ16" s="715"/>
      <c r="BR16" s="715"/>
      <c r="BS16" s="688" t="s">
        <v>238</v>
      </c>
      <c r="BT16" s="683"/>
      <c r="BU16" s="683"/>
      <c r="BV16" s="683"/>
      <c r="BW16" s="683"/>
      <c r="BX16" s="683"/>
      <c r="BY16" s="683"/>
      <c r="BZ16" s="683"/>
      <c r="CA16" s="683"/>
      <c r="CB16" s="729"/>
      <c r="CD16" s="721" t="s">
        <v>270</v>
      </c>
      <c r="CE16" s="722"/>
      <c r="CF16" s="722"/>
      <c r="CG16" s="722"/>
      <c r="CH16" s="722"/>
      <c r="CI16" s="722"/>
      <c r="CJ16" s="722"/>
      <c r="CK16" s="722"/>
      <c r="CL16" s="722"/>
      <c r="CM16" s="722"/>
      <c r="CN16" s="722"/>
      <c r="CO16" s="722"/>
      <c r="CP16" s="722"/>
      <c r="CQ16" s="723"/>
      <c r="CR16" s="682" t="s">
        <v>238</v>
      </c>
      <c r="CS16" s="683"/>
      <c r="CT16" s="683"/>
      <c r="CU16" s="683"/>
      <c r="CV16" s="683"/>
      <c r="CW16" s="683"/>
      <c r="CX16" s="683"/>
      <c r="CY16" s="684"/>
      <c r="CZ16" s="715" t="s">
        <v>138</v>
      </c>
      <c r="DA16" s="715"/>
      <c r="DB16" s="715"/>
      <c r="DC16" s="715"/>
      <c r="DD16" s="688" t="s">
        <v>129</v>
      </c>
      <c r="DE16" s="683"/>
      <c r="DF16" s="683"/>
      <c r="DG16" s="683"/>
      <c r="DH16" s="683"/>
      <c r="DI16" s="683"/>
      <c r="DJ16" s="683"/>
      <c r="DK16" s="683"/>
      <c r="DL16" s="683"/>
      <c r="DM16" s="683"/>
      <c r="DN16" s="683"/>
      <c r="DO16" s="683"/>
      <c r="DP16" s="684"/>
      <c r="DQ16" s="688" t="s">
        <v>129</v>
      </c>
      <c r="DR16" s="683"/>
      <c r="DS16" s="683"/>
      <c r="DT16" s="683"/>
      <c r="DU16" s="683"/>
      <c r="DV16" s="683"/>
      <c r="DW16" s="683"/>
      <c r="DX16" s="683"/>
      <c r="DY16" s="683"/>
      <c r="DZ16" s="683"/>
      <c r="EA16" s="683"/>
      <c r="EB16" s="683"/>
      <c r="EC16" s="729"/>
    </row>
    <row r="17" spans="2:133" ht="11.25" customHeight="1" x14ac:dyDescent="0.2">
      <c r="B17" s="679" t="s">
        <v>271</v>
      </c>
      <c r="C17" s="680"/>
      <c r="D17" s="680"/>
      <c r="E17" s="680"/>
      <c r="F17" s="680"/>
      <c r="G17" s="680"/>
      <c r="H17" s="680"/>
      <c r="I17" s="680"/>
      <c r="J17" s="680"/>
      <c r="K17" s="680"/>
      <c r="L17" s="680"/>
      <c r="M17" s="680"/>
      <c r="N17" s="680"/>
      <c r="O17" s="680"/>
      <c r="P17" s="680"/>
      <c r="Q17" s="681"/>
      <c r="R17" s="682">
        <v>29027</v>
      </c>
      <c r="S17" s="683"/>
      <c r="T17" s="683"/>
      <c r="U17" s="683"/>
      <c r="V17" s="683"/>
      <c r="W17" s="683"/>
      <c r="X17" s="683"/>
      <c r="Y17" s="684"/>
      <c r="Z17" s="715">
        <v>0.1</v>
      </c>
      <c r="AA17" s="715"/>
      <c r="AB17" s="715"/>
      <c r="AC17" s="715"/>
      <c r="AD17" s="716">
        <v>29027</v>
      </c>
      <c r="AE17" s="716"/>
      <c r="AF17" s="716"/>
      <c r="AG17" s="716"/>
      <c r="AH17" s="716"/>
      <c r="AI17" s="716"/>
      <c r="AJ17" s="716"/>
      <c r="AK17" s="716"/>
      <c r="AL17" s="685">
        <v>0.2</v>
      </c>
      <c r="AM17" s="686"/>
      <c r="AN17" s="686"/>
      <c r="AO17" s="717"/>
      <c r="AP17" s="679" t="s">
        <v>272</v>
      </c>
      <c r="AQ17" s="680"/>
      <c r="AR17" s="680"/>
      <c r="AS17" s="680"/>
      <c r="AT17" s="680"/>
      <c r="AU17" s="680"/>
      <c r="AV17" s="680"/>
      <c r="AW17" s="680"/>
      <c r="AX17" s="680"/>
      <c r="AY17" s="680"/>
      <c r="AZ17" s="680"/>
      <c r="BA17" s="680"/>
      <c r="BB17" s="680"/>
      <c r="BC17" s="680"/>
      <c r="BD17" s="680"/>
      <c r="BE17" s="680"/>
      <c r="BF17" s="681"/>
      <c r="BG17" s="682" t="s">
        <v>129</v>
      </c>
      <c r="BH17" s="683"/>
      <c r="BI17" s="683"/>
      <c r="BJ17" s="683"/>
      <c r="BK17" s="683"/>
      <c r="BL17" s="683"/>
      <c r="BM17" s="683"/>
      <c r="BN17" s="684"/>
      <c r="BO17" s="715" t="s">
        <v>138</v>
      </c>
      <c r="BP17" s="715"/>
      <c r="BQ17" s="715"/>
      <c r="BR17" s="715"/>
      <c r="BS17" s="688" t="s">
        <v>238</v>
      </c>
      <c r="BT17" s="683"/>
      <c r="BU17" s="683"/>
      <c r="BV17" s="683"/>
      <c r="BW17" s="683"/>
      <c r="BX17" s="683"/>
      <c r="BY17" s="683"/>
      <c r="BZ17" s="683"/>
      <c r="CA17" s="683"/>
      <c r="CB17" s="729"/>
      <c r="CD17" s="721" t="s">
        <v>273</v>
      </c>
      <c r="CE17" s="722"/>
      <c r="CF17" s="722"/>
      <c r="CG17" s="722"/>
      <c r="CH17" s="722"/>
      <c r="CI17" s="722"/>
      <c r="CJ17" s="722"/>
      <c r="CK17" s="722"/>
      <c r="CL17" s="722"/>
      <c r="CM17" s="722"/>
      <c r="CN17" s="722"/>
      <c r="CO17" s="722"/>
      <c r="CP17" s="722"/>
      <c r="CQ17" s="723"/>
      <c r="CR17" s="682">
        <v>1354534</v>
      </c>
      <c r="CS17" s="683"/>
      <c r="CT17" s="683"/>
      <c r="CU17" s="683"/>
      <c r="CV17" s="683"/>
      <c r="CW17" s="683"/>
      <c r="CX17" s="683"/>
      <c r="CY17" s="684"/>
      <c r="CZ17" s="715">
        <v>5</v>
      </c>
      <c r="DA17" s="715"/>
      <c r="DB17" s="715"/>
      <c r="DC17" s="715"/>
      <c r="DD17" s="688" t="s">
        <v>238</v>
      </c>
      <c r="DE17" s="683"/>
      <c r="DF17" s="683"/>
      <c r="DG17" s="683"/>
      <c r="DH17" s="683"/>
      <c r="DI17" s="683"/>
      <c r="DJ17" s="683"/>
      <c r="DK17" s="683"/>
      <c r="DL17" s="683"/>
      <c r="DM17" s="683"/>
      <c r="DN17" s="683"/>
      <c r="DO17" s="683"/>
      <c r="DP17" s="684"/>
      <c r="DQ17" s="688">
        <v>1350609</v>
      </c>
      <c r="DR17" s="683"/>
      <c r="DS17" s="683"/>
      <c r="DT17" s="683"/>
      <c r="DU17" s="683"/>
      <c r="DV17" s="683"/>
      <c r="DW17" s="683"/>
      <c r="DX17" s="683"/>
      <c r="DY17" s="683"/>
      <c r="DZ17" s="683"/>
      <c r="EA17" s="683"/>
      <c r="EB17" s="683"/>
      <c r="EC17" s="729"/>
    </row>
    <row r="18" spans="2:133" ht="11.25" customHeight="1" x14ac:dyDescent="0.2">
      <c r="B18" s="679" t="s">
        <v>274</v>
      </c>
      <c r="C18" s="680"/>
      <c r="D18" s="680"/>
      <c r="E18" s="680"/>
      <c r="F18" s="680"/>
      <c r="G18" s="680"/>
      <c r="H18" s="680"/>
      <c r="I18" s="680"/>
      <c r="J18" s="680"/>
      <c r="K18" s="680"/>
      <c r="L18" s="680"/>
      <c r="M18" s="680"/>
      <c r="N18" s="680"/>
      <c r="O18" s="680"/>
      <c r="P18" s="680"/>
      <c r="Q18" s="681"/>
      <c r="R18" s="682">
        <v>61428</v>
      </c>
      <c r="S18" s="683"/>
      <c r="T18" s="683"/>
      <c r="U18" s="683"/>
      <c r="V18" s="683"/>
      <c r="W18" s="683"/>
      <c r="X18" s="683"/>
      <c r="Y18" s="684"/>
      <c r="Z18" s="715">
        <v>0.2</v>
      </c>
      <c r="AA18" s="715"/>
      <c r="AB18" s="715"/>
      <c r="AC18" s="715"/>
      <c r="AD18" s="716">
        <v>61428</v>
      </c>
      <c r="AE18" s="716"/>
      <c r="AF18" s="716"/>
      <c r="AG18" s="716"/>
      <c r="AH18" s="716"/>
      <c r="AI18" s="716"/>
      <c r="AJ18" s="716"/>
      <c r="AK18" s="716"/>
      <c r="AL18" s="685">
        <v>0.5</v>
      </c>
      <c r="AM18" s="686"/>
      <c r="AN18" s="686"/>
      <c r="AO18" s="717"/>
      <c r="AP18" s="679" t="s">
        <v>275</v>
      </c>
      <c r="AQ18" s="680"/>
      <c r="AR18" s="680"/>
      <c r="AS18" s="680"/>
      <c r="AT18" s="680"/>
      <c r="AU18" s="680"/>
      <c r="AV18" s="680"/>
      <c r="AW18" s="680"/>
      <c r="AX18" s="680"/>
      <c r="AY18" s="680"/>
      <c r="AZ18" s="680"/>
      <c r="BA18" s="680"/>
      <c r="BB18" s="680"/>
      <c r="BC18" s="680"/>
      <c r="BD18" s="680"/>
      <c r="BE18" s="680"/>
      <c r="BF18" s="681"/>
      <c r="BG18" s="682" t="s">
        <v>129</v>
      </c>
      <c r="BH18" s="683"/>
      <c r="BI18" s="683"/>
      <c r="BJ18" s="683"/>
      <c r="BK18" s="683"/>
      <c r="BL18" s="683"/>
      <c r="BM18" s="683"/>
      <c r="BN18" s="684"/>
      <c r="BO18" s="715" t="s">
        <v>138</v>
      </c>
      <c r="BP18" s="715"/>
      <c r="BQ18" s="715"/>
      <c r="BR18" s="715"/>
      <c r="BS18" s="688" t="s">
        <v>138</v>
      </c>
      <c r="BT18" s="683"/>
      <c r="BU18" s="683"/>
      <c r="BV18" s="683"/>
      <c r="BW18" s="683"/>
      <c r="BX18" s="683"/>
      <c r="BY18" s="683"/>
      <c r="BZ18" s="683"/>
      <c r="CA18" s="683"/>
      <c r="CB18" s="729"/>
      <c r="CD18" s="721" t="s">
        <v>276</v>
      </c>
      <c r="CE18" s="722"/>
      <c r="CF18" s="722"/>
      <c r="CG18" s="722"/>
      <c r="CH18" s="722"/>
      <c r="CI18" s="722"/>
      <c r="CJ18" s="722"/>
      <c r="CK18" s="722"/>
      <c r="CL18" s="722"/>
      <c r="CM18" s="722"/>
      <c r="CN18" s="722"/>
      <c r="CO18" s="722"/>
      <c r="CP18" s="722"/>
      <c r="CQ18" s="723"/>
      <c r="CR18" s="682" t="s">
        <v>238</v>
      </c>
      <c r="CS18" s="683"/>
      <c r="CT18" s="683"/>
      <c r="CU18" s="683"/>
      <c r="CV18" s="683"/>
      <c r="CW18" s="683"/>
      <c r="CX18" s="683"/>
      <c r="CY18" s="684"/>
      <c r="CZ18" s="715" t="s">
        <v>129</v>
      </c>
      <c r="DA18" s="715"/>
      <c r="DB18" s="715"/>
      <c r="DC18" s="715"/>
      <c r="DD18" s="688" t="s">
        <v>129</v>
      </c>
      <c r="DE18" s="683"/>
      <c r="DF18" s="683"/>
      <c r="DG18" s="683"/>
      <c r="DH18" s="683"/>
      <c r="DI18" s="683"/>
      <c r="DJ18" s="683"/>
      <c r="DK18" s="683"/>
      <c r="DL18" s="683"/>
      <c r="DM18" s="683"/>
      <c r="DN18" s="683"/>
      <c r="DO18" s="683"/>
      <c r="DP18" s="684"/>
      <c r="DQ18" s="688" t="s">
        <v>238</v>
      </c>
      <c r="DR18" s="683"/>
      <c r="DS18" s="683"/>
      <c r="DT18" s="683"/>
      <c r="DU18" s="683"/>
      <c r="DV18" s="683"/>
      <c r="DW18" s="683"/>
      <c r="DX18" s="683"/>
      <c r="DY18" s="683"/>
      <c r="DZ18" s="683"/>
      <c r="EA18" s="683"/>
      <c r="EB18" s="683"/>
      <c r="EC18" s="729"/>
    </row>
    <row r="19" spans="2:133" ht="11.25" customHeight="1" x14ac:dyDescent="0.2">
      <c r="B19" s="679" t="s">
        <v>277</v>
      </c>
      <c r="C19" s="680"/>
      <c r="D19" s="680"/>
      <c r="E19" s="680"/>
      <c r="F19" s="680"/>
      <c r="G19" s="680"/>
      <c r="H19" s="680"/>
      <c r="I19" s="680"/>
      <c r="J19" s="680"/>
      <c r="K19" s="680"/>
      <c r="L19" s="680"/>
      <c r="M19" s="680"/>
      <c r="N19" s="680"/>
      <c r="O19" s="680"/>
      <c r="P19" s="680"/>
      <c r="Q19" s="681"/>
      <c r="R19" s="682">
        <v>49102</v>
      </c>
      <c r="S19" s="683"/>
      <c r="T19" s="683"/>
      <c r="U19" s="683"/>
      <c r="V19" s="683"/>
      <c r="W19" s="683"/>
      <c r="X19" s="683"/>
      <c r="Y19" s="684"/>
      <c r="Z19" s="715">
        <v>0.2</v>
      </c>
      <c r="AA19" s="715"/>
      <c r="AB19" s="715"/>
      <c r="AC19" s="715"/>
      <c r="AD19" s="716">
        <v>49102</v>
      </c>
      <c r="AE19" s="716"/>
      <c r="AF19" s="716"/>
      <c r="AG19" s="716"/>
      <c r="AH19" s="716"/>
      <c r="AI19" s="716"/>
      <c r="AJ19" s="716"/>
      <c r="AK19" s="716"/>
      <c r="AL19" s="685">
        <v>0.4</v>
      </c>
      <c r="AM19" s="686"/>
      <c r="AN19" s="686"/>
      <c r="AO19" s="717"/>
      <c r="AP19" s="679" t="s">
        <v>278</v>
      </c>
      <c r="AQ19" s="680"/>
      <c r="AR19" s="680"/>
      <c r="AS19" s="680"/>
      <c r="AT19" s="680"/>
      <c r="AU19" s="680"/>
      <c r="AV19" s="680"/>
      <c r="AW19" s="680"/>
      <c r="AX19" s="680"/>
      <c r="AY19" s="680"/>
      <c r="AZ19" s="680"/>
      <c r="BA19" s="680"/>
      <c r="BB19" s="680"/>
      <c r="BC19" s="680"/>
      <c r="BD19" s="680"/>
      <c r="BE19" s="680"/>
      <c r="BF19" s="681"/>
      <c r="BG19" s="682" t="s">
        <v>129</v>
      </c>
      <c r="BH19" s="683"/>
      <c r="BI19" s="683"/>
      <c r="BJ19" s="683"/>
      <c r="BK19" s="683"/>
      <c r="BL19" s="683"/>
      <c r="BM19" s="683"/>
      <c r="BN19" s="684"/>
      <c r="BO19" s="715" t="s">
        <v>238</v>
      </c>
      <c r="BP19" s="715"/>
      <c r="BQ19" s="715"/>
      <c r="BR19" s="715"/>
      <c r="BS19" s="688" t="s">
        <v>265</v>
      </c>
      <c r="BT19" s="683"/>
      <c r="BU19" s="683"/>
      <c r="BV19" s="683"/>
      <c r="BW19" s="683"/>
      <c r="BX19" s="683"/>
      <c r="BY19" s="683"/>
      <c r="BZ19" s="683"/>
      <c r="CA19" s="683"/>
      <c r="CB19" s="729"/>
      <c r="CD19" s="721" t="s">
        <v>279</v>
      </c>
      <c r="CE19" s="722"/>
      <c r="CF19" s="722"/>
      <c r="CG19" s="722"/>
      <c r="CH19" s="722"/>
      <c r="CI19" s="722"/>
      <c r="CJ19" s="722"/>
      <c r="CK19" s="722"/>
      <c r="CL19" s="722"/>
      <c r="CM19" s="722"/>
      <c r="CN19" s="722"/>
      <c r="CO19" s="722"/>
      <c r="CP19" s="722"/>
      <c r="CQ19" s="723"/>
      <c r="CR19" s="682" t="s">
        <v>129</v>
      </c>
      <c r="CS19" s="683"/>
      <c r="CT19" s="683"/>
      <c r="CU19" s="683"/>
      <c r="CV19" s="683"/>
      <c r="CW19" s="683"/>
      <c r="CX19" s="683"/>
      <c r="CY19" s="684"/>
      <c r="CZ19" s="715" t="s">
        <v>129</v>
      </c>
      <c r="DA19" s="715"/>
      <c r="DB19" s="715"/>
      <c r="DC19" s="715"/>
      <c r="DD19" s="688" t="s">
        <v>129</v>
      </c>
      <c r="DE19" s="683"/>
      <c r="DF19" s="683"/>
      <c r="DG19" s="683"/>
      <c r="DH19" s="683"/>
      <c r="DI19" s="683"/>
      <c r="DJ19" s="683"/>
      <c r="DK19" s="683"/>
      <c r="DL19" s="683"/>
      <c r="DM19" s="683"/>
      <c r="DN19" s="683"/>
      <c r="DO19" s="683"/>
      <c r="DP19" s="684"/>
      <c r="DQ19" s="688" t="s">
        <v>238</v>
      </c>
      <c r="DR19" s="683"/>
      <c r="DS19" s="683"/>
      <c r="DT19" s="683"/>
      <c r="DU19" s="683"/>
      <c r="DV19" s="683"/>
      <c r="DW19" s="683"/>
      <c r="DX19" s="683"/>
      <c r="DY19" s="683"/>
      <c r="DZ19" s="683"/>
      <c r="EA19" s="683"/>
      <c r="EB19" s="683"/>
      <c r="EC19" s="729"/>
    </row>
    <row r="20" spans="2:133" ht="11.25" customHeight="1" x14ac:dyDescent="0.2">
      <c r="B20" s="679" t="s">
        <v>280</v>
      </c>
      <c r="C20" s="680"/>
      <c r="D20" s="680"/>
      <c r="E20" s="680"/>
      <c r="F20" s="680"/>
      <c r="G20" s="680"/>
      <c r="H20" s="680"/>
      <c r="I20" s="680"/>
      <c r="J20" s="680"/>
      <c r="K20" s="680"/>
      <c r="L20" s="680"/>
      <c r="M20" s="680"/>
      <c r="N20" s="680"/>
      <c r="O20" s="680"/>
      <c r="P20" s="680"/>
      <c r="Q20" s="681"/>
      <c r="R20" s="682">
        <v>8366</v>
      </c>
      <c r="S20" s="683"/>
      <c r="T20" s="683"/>
      <c r="U20" s="683"/>
      <c r="V20" s="683"/>
      <c r="W20" s="683"/>
      <c r="X20" s="683"/>
      <c r="Y20" s="684"/>
      <c r="Z20" s="715">
        <v>0</v>
      </c>
      <c r="AA20" s="715"/>
      <c r="AB20" s="715"/>
      <c r="AC20" s="715"/>
      <c r="AD20" s="716">
        <v>8366</v>
      </c>
      <c r="AE20" s="716"/>
      <c r="AF20" s="716"/>
      <c r="AG20" s="716"/>
      <c r="AH20" s="716"/>
      <c r="AI20" s="716"/>
      <c r="AJ20" s="716"/>
      <c r="AK20" s="716"/>
      <c r="AL20" s="685">
        <v>0.1</v>
      </c>
      <c r="AM20" s="686"/>
      <c r="AN20" s="686"/>
      <c r="AO20" s="717"/>
      <c r="AP20" s="679" t="s">
        <v>281</v>
      </c>
      <c r="AQ20" s="680"/>
      <c r="AR20" s="680"/>
      <c r="AS20" s="680"/>
      <c r="AT20" s="680"/>
      <c r="AU20" s="680"/>
      <c r="AV20" s="680"/>
      <c r="AW20" s="680"/>
      <c r="AX20" s="680"/>
      <c r="AY20" s="680"/>
      <c r="AZ20" s="680"/>
      <c r="BA20" s="680"/>
      <c r="BB20" s="680"/>
      <c r="BC20" s="680"/>
      <c r="BD20" s="680"/>
      <c r="BE20" s="680"/>
      <c r="BF20" s="681"/>
      <c r="BG20" s="682" t="s">
        <v>129</v>
      </c>
      <c r="BH20" s="683"/>
      <c r="BI20" s="683"/>
      <c r="BJ20" s="683"/>
      <c r="BK20" s="683"/>
      <c r="BL20" s="683"/>
      <c r="BM20" s="683"/>
      <c r="BN20" s="684"/>
      <c r="BO20" s="715" t="s">
        <v>129</v>
      </c>
      <c r="BP20" s="715"/>
      <c r="BQ20" s="715"/>
      <c r="BR20" s="715"/>
      <c r="BS20" s="688" t="s">
        <v>238</v>
      </c>
      <c r="BT20" s="683"/>
      <c r="BU20" s="683"/>
      <c r="BV20" s="683"/>
      <c r="BW20" s="683"/>
      <c r="BX20" s="683"/>
      <c r="BY20" s="683"/>
      <c r="BZ20" s="683"/>
      <c r="CA20" s="683"/>
      <c r="CB20" s="729"/>
      <c r="CD20" s="721" t="s">
        <v>282</v>
      </c>
      <c r="CE20" s="722"/>
      <c r="CF20" s="722"/>
      <c r="CG20" s="722"/>
      <c r="CH20" s="722"/>
      <c r="CI20" s="722"/>
      <c r="CJ20" s="722"/>
      <c r="CK20" s="722"/>
      <c r="CL20" s="722"/>
      <c r="CM20" s="722"/>
      <c r="CN20" s="722"/>
      <c r="CO20" s="722"/>
      <c r="CP20" s="722"/>
      <c r="CQ20" s="723"/>
      <c r="CR20" s="682">
        <v>27091323</v>
      </c>
      <c r="CS20" s="683"/>
      <c r="CT20" s="683"/>
      <c r="CU20" s="683"/>
      <c r="CV20" s="683"/>
      <c r="CW20" s="683"/>
      <c r="CX20" s="683"/>
      <c r="CY20" s="684"/>
      <c r="CZ20" s="715">
        <v>100</v>
      </c>
      <c r="DA20" s="715"/>
      <c r="DB20" s="715"/>
      <c r="DC20" s="715"/>
      <c r="DD20" s="688">
        <v>4483994</v>
      </c>
      <c r="DE20" s="683"/>
      <c r="DF20" s="683"/>
      <c r="DG20" s="683"/>
      <c r="DH20" s="683"/>
      <c r="DI20" s="683"/>
      <c r="DJ20" s="683"/>
      <c r="DK20" s="683"/>
      <c r="DL20" s="683"/>
      <c r="DM20" s="683"/>
      <c r="DN20" s="683"/>
      <c r="DO20" s="683"/>
      <c r="DP20" s="684"/>
      <c r="DQ20" s="688">
        <v>13334448</v>
      </c>
      <c r="DR20" s="683"/>
      <c r="DS20" s="683"/>
      <c r="DT20" s="683"/>
      <c r="DU20" s="683"/>
      <c r="DV20" s="683"/>
      <c r="DW20" s="683"/>
      <c r="DX20" s="683"/>
      <c r="DY20" s="683"/>
      <c r="DZ20" s="683"/>
      <c r="EA20" s="683"/>
      <c r="EB20" s="683"/>
      <c r="EC20" s="729"/>
    </row>
    <row r="21" spans="2:133" ht="11.25" customHeight="1" x14ac:dyDescent="0.2">
      <c r="B21" s="679" t="s">
        <v>283</v>
      </c>
      <c r="C21" s="680"/>
      <c r="D21" s="680"/>
      <c r="E21" s="680"/>
      <c r="F21" s="680"/>
      <c r="G21" s="680"/>
      <c r="H21" s="680"/>
      <c r="I21" s="680"/>
      <c r="J21" s="680"/>
      <c r="K21" s="680"/>
      <c r="L21" s="680"/>
      <c r="M21" s="680"/>
      <c r="N21" s="680"/>
      <c r="O21" s="680"/>
      <c r="P21" s="680"/>
      <c r="Q21" s="681"/>
      <c r="R21" s="682">
        <v>3960</v>
      </c>
      <c r="S21" s="683"/>
      <c r="T21" s="683"/>
      <c r="U21" s="683"/>
      <c r="V21" s="683"/>
      <c r="W21" s="683"/>
      <c r="X21" s="683"/>
      <c r="Y21" s="684"/>
      <c r="Z21" s="715">
        <v>0</v>
      </c>
      <c r="AA21" s="715"/>
      <c r="AB21" s="715"/>
      <c r="AC21" s="715"/>
      <c r="AD21" s="716">
        <v>3960</v>
      </c>
      <c r="AE21" s="716"/>
      <c r="AF21" s="716"/>
      <c r="AG21" s="716"/>
      <c r="AH21" s="716"/>
      <c r="AI21" s="716"/>
      <c r="AJ21" s="716"/>
      <c r="AK21" s="716"/>
      <c r="AL21" s="685">
        <v>0</v>
      </c>
      <c r="AM21" s="686"/>
      <c r="AN21" s="686"/>
      <c r="AO21" s="717"/>
      <c r="AP21" s="776" t="s">
        <v>284</v>
      </c>
      <c r="AQ21" s="784"/>
      <c r="AR21" s="784"/>
      <c r="AS21" s="784"/>
      <c r="AT21" s="784"/>
      <c r="AU21" s="784"/>
      <c r="AV21" s="784"/>
      <c r="AW21" s="784"/>
      <c r="AX21" s="784"/>
      <c r="AY21" s="784"/>
      <c r="AZ21" s="784"/>
      <c r="BA21" s="784"/>
      <c r="BB21" s="784"/>
      <c r="BC21" s="784"/>
      <c r="BD21" s="784"/>
      <c r="BE21" s="784"/>
      <c r="BF21" s="778"/>
      <c r="BG21" s="682" t="s">
        <v>129</v>
      </c>
      <c r="BH21" s="683"/>
      <c r="BI21" s="683"/>
      <c r="BJ21" s="683"/>
      <c r="BK21" s="683"/>
      <c r="BL21" s="683"/>
      <c r="BM21" s="683"/>
      <c r="BN21" s="684"/>
      <c r="BO21" s="715" t="s">
        <v>129</v>
      </c>
      <c r="BP21" s="715"/>
      <c r="BQ21" s="715"/>
      <c r="BR21" s="715"/>
      <c r="BS21" s="688" t="s">
        <v>129</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2">
      <c r="B22" s="679" t="s">
        <v>285</v>
      </c>
      <c r="C22" s="680"/>
      <c r="D22" s="680"/>
      <c r="E22" s="680"/>
      <c r="F22" s="680"/>
      <c r="G22" s="680"/>
      <c r="H22" s="680"/>
      <c r="I22" s="680"/>
      <c r="J22" s="680"/>
      <c r="K22" s="680"/>
      <c r="L22" s="680"/>
      <c r="M22" s="680"/>
      <c r="N22" s="680"/>
      <c r="O22" s="680"/>
      <c r="P22" s="680"/>
      <c r="Q22" s="681"/>
      <c r="R22" s="682">
        <v>3866175</v>
      </c>
      <c r="S22" s="683"/>
      <c r="T22" s="683"/>
      <c r="U22" s="683"/>
      <c r="V22" s="683"/>
      <c r="W22" s="683"/>
      <c r="X22" s="683"/>
      <c r="Y22" s="684"/>
      <c r="Z22" s="715">
        <v>13.5</v>
      </c>
      <c r="AA22" s="715"/>
      <c r="AB22" s="715"/>
      <c r="AC22" s="715"/>
      <c r="AD22" s="716">
        <v>3564530</v>
      </c>
      <c r="AE22" s="716"/>
      <c r="AF22" s="716"/>
      <c r="AG22" s="716"/>
      <c r="AH22" s="716"/>
      <c r="AI22" s="716"/>
      <c r="AJ22" s="716"/>
      <c r="AK22" s="716"/>
      <c r="AL22" s="685">
        <v>30.4</v>
      </c>
      <c r="AM22" s="686"/>
      <c r="AN22" s="686"/>
      <c r="AO22" s="717"/>
      <c r="AP22" s="776" t="s">
        <v>286</v>
      </c>
      <c r="AQ22" s="784"/>
      <c r="AR22" s="784"/>
      <c r="AS22" s="784"/>
      <c r="AT22" s="784"/>
      <c r="AU22" s="784"/>
      <c r="AV22" s="784"/>
      <c r="AW22" s="784"/>
      <c r="AX22" s="784"/>
      <c r="AY22" s="784"/>
      <c r="AZ22" s="784"/>
      <c r="BA22" s="784"/>
      <c r="BB22" s="784"/>
      <c r="BC22" s="784"/>
      <c r="BD22" s="784"/>
      <c r="BE22" s="784"/>
      <c r="BF22" s="778"/>
      <c r="BG22" s="682" t="s">
        <v>138</v>
      </c>
      <c r="BH22" s="683"/>
      <c r="BI22" s="683"/>
      <c r="BJ22" s="683"/>
      <c r="BK22" s="683"/>
      <c r="BL22" s="683"/>
      <c r="BM22" s="683"/>
      <c r="BN22" s="684"/>
      <c r="BO22" s="715" t="s">
        <v>238</v>
      </c>
      <c r="BP22" s="715"/>
      <c r="BQ22" s="715"/>
      <c r="BR22" s="715"/>
      <c r="BS22" s="688" t="s">
        <v>129</v>
      </c>
      <c r="BT22" s="683"/>
      <c r="BU22" s="683"/>
      <c r="BV22" s="683"/>
      <c r="BW22" s="683"/>
      <c r="BX22" s="683"/>
      <c r="BY22" s="683"/>
      <c r="BZ22" s="683"/>
      <c r="CA22" s="683"/>
      <c r="CB22" s="729"/>
      <c r="CD22" s="786" t="s">
        <v>287</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2">
      <c r="B23" s="679" t="s">
        <v>288</v>
      </c>
      <c r="C23" s="680"/>
      <c r="D23" s="680"/>
      <c r="E23" s="680"/>
      <c r="F23" s="680"/>
      <c r="G23" s="680"/>
      <c r="H23" s="680"/>
      <c r="I23" s="680"/>
      <c r="J23" s="680"/>
      <c r="K23" s="680"/>
      <c r="L23" s="680"/>
      <c r="M23" s="680"/>
      <c r="N23" s="680"/>
      <c r="O23" s="680"/>
      <c r="P23" s="680"/>
      <c r="Q23" s="681"/>
      <c r="R23" s="682">
        <v>3564530</v>
      </c>
      <c r="S23" s="683"/>
      <c r="T23" s="683"/>
      <c r="U23" s="683"/>
      <c r="V23" s="683"/>
      <c r="W23" s="683"/>
      <c r="X23" s="683"/>
      <c r="Y23" s="684"/>
      <c r="Z23" s="715">
        <v>12.4</v>
      </c>
      <c r="AA23" s="715"/>
      <c r="AB23" s="715"/>
      <c r="AC23" s="715"/>
      <c r="AD23" s="716">
        <v>3564530</v>
      </c>
      <c r="AE23" s="716"/>
      <c r="AF23" s="716"/>
      <c r="AG23" s="716"/>
      <c r="AH23" s="716"/>
      <c r="AI23" s="716"/>
      <c r="AJ23" s="716"/>
      <c r="AK23" s="716"/>
      <c r="AL23" s="685">
        <v>30.4</v>
      </c>
      <c r="AM23" s="686"/>
      <c r="AN23" s="686"/>
      <c r="AO23" s="717"/>
      <c r="AP23" s="776" t="s">
        <v>289</v>
      </c>
      <c r="AQ23" s="784"/>
      <c r="AR23" s="784"/>
      <c r="AS23" s="784"/>
      <c r="AT23" s="784"/>
      <c r="AU23" s="784"/>
      <c r="AV23" s="784"/>
      <c r="AW23" s="784"/>
      <c r="AX23" s="784"/>
      <c r="AY23" s="784"/>
      <c r="AZ23" s="784"/>
      <c r="BA23" s="784"/>
      <c r="BB23" s="784"/>
      <c r="BC23" s="784"/>
      <c r="BD23" s="784"/>
      <c r="BE23" s="784"/>
      <c r="BF23" s="778"/>
      <c r="BG23" s="682" t="s">
        <v>138</v>
      </c>
      <c r="BH23" s="683"/>
      <c r="BI23" s="683"/>
      <c r="BJ23" s="683"/>
      <c r="BK23" s="683"/>
      <c r="BL23" s="683"/>
      <c r="BM23" s="683"/>
      <c r="BN23" s="684"/>
      <c r="BO23" s="715" t="s">
        <v>264</v>
      </c>
      <c r="BP23" s="715"/>
      <c r="BQ23" s="715"/>
      <c r="BR23" s="715"/>
      <c r="BS23" s="688" t="s">
        <v>265</v>
      </c>
      <c r="BT23" s="683"/>
      <c r="BU23" s="683"/>
      <c r="BV23" s="683"/>
      <c r="BW23" s="683"/>
      <c r="BX23" s="683"/>
      <c r="BY23" s="683"/>
      <c r="BZ23" s="683"/>
      <c r="CA23" s="683"/>
      <c r="CB23" s="729"/>
      <c r="CD23" s="786" t="s">
        <v>226</v>
      </c>
      <c r="CE23" s="787"/>
      <c r="CF23" s="787"/>
      <c r="CG23" s="787"/>
      <c r="CH23" s="787"/>
      <c r="CI23" s="787"/>
      <c r="CJ23" s="787"/>
      <c r="CK23" s="787"/>
      <c r="CL23" s="787"/>
      <c r="CM23" s="787"/>
      <c r="CN23" s="787"/>
      <c r="CO23" s="787"/>
      <c r="CP23" s="787"/>
      <c r="CQ23" s="788"/>
      <c r="CR23" s="786" t="s">
        <v>290</v>
      </c>
      <c r="CS23" s="787"/>
      <c r="CT23" s="787"/>
      <c r="CU23" s="787"/>
      <c r="CV23" s="787"/>
      <c r="CW23" s="787"/>
      <c r="CX23" s="787"/>
      <c r="CY23" s="788"/>
      <c r="CZ23" s="786" t="s">
        <v>291</v>
      </c>
      <c r="DA23" s="787"/>
      <c r="DB23" s="787"/>
      <c r="DC23" s="788"/>
      <c r="DD23" s="786" t="s">
        <v>292</v>
      </c>
      <c r="DE23" s="787"/>
      <c r="DF23" s="787"/>
      <c r="DG23" s="787"/>
      <c r="DH23" s="787"/>
      <c r="DI23" s="787"/>
      <c r="DJ23" s="787"/>
      <c r="DK23" s="788"/>
      <c r="DL23" s="795" t="s">
        <v>293</v>
      </c>
      <c r="DM23" s="796"/>
      <c r="DN23" s="796"/>
      <c r="DO23" s="796"/>
      <c r="DP23" s="796"/>
      <c r="DQ23" s="796"/>
      <c r="DR23" s="796"/>
      <c r="DS23" s="796"/>
      <c r="DT23" s="796"/>
      <c r="DU23" s="796"/>
      <c r="DV23" s="797"/>
      <c r="DW23" s="786" t="s">
        <v>294</v>
      </c>
      <c r="DX23" s="787"/>
      <c r="DY23" s="787"/>
      <c r="DZ23" s="787"/>
      <c r="EA23" s="787"/>
      <c r="EB23" s="787"/>
      <c r="EC23" s="788"/>
    </row>
    <row r="24" spans="2:133" ht="11.25" customHeight="1" x14ac:dyDescent="0.2">
      <c r="B24" s="679" t="s">
        <v>295</v>
      </c>
      <c r="C24" s="680"/>
      <c r="D24" s="680"/>
      <c r="E24" s="680"/>
      <c r="F24" s="680"/>
      <c r="G24" s="680"/>
      <c r="H24" s="680"/>
      <c r="I24" s="680"/>
      <c r="J24" s="680"/>
      <c r="K24" s="680"/>
      <c r="L24" s="680"/>
      <c r="M24" s="680"/>
      <c r="N24" s="680"/>
      <c r="O24" s="680"/>
      <c r="P24" s="680"/>
      <c r="Q24" s="681"/>
      <c r="R24" s="682">
        <v>301611</v>
      </c>
      <c r="S24" s="683"/>
      <c r="T24" s="683"/>
      <c r="U24" s="683"/>
      <c r="V24" s="683"/>
      <c r="W24" s="683"/>
      <c r="X24" s="683"/>
      <c r="Y24" s="684"/>
      <c r="Z24" s="715">
        <v>1.1000000000000001</v>
      </c>
      <c r="AA24" s="715"/>
      <c r="AB24" s="715"/>
      <c r="AC24" s="715"/>
      <c r="AD24" s="716" t="s">
        <v>238</v>
      </c>
      <c r="AE24" s="716"/>
      <c r="AF24" s="716"/>
      <c r="AG24" s="716"/>
      <c r="AH24" s="716"/>
      <c r="AI24" s="716"/>
      <c r="AJ24" s="716"/>
      <c r="AK24" s="716"/>
      <c r="AL24" s="685" t="s">
        <v>238</v>
      </c>
      <c r="AM24" s="686"/>
      <c r="AN24" s="686"/>
      <c r="AO24" s="717"/>
      <c r="AP24" s="776" t="s">
        <v>296</v>
      </c>
      <c r="AQ24" s="784"/>
      <c r="AR24" s="784"/>
      <c r="AS24" s="784"/>
      <c r="AT24" s="784"/>
      <c r="AU24" s="784"/>
      <c r="AV24" s="784"/>
      <c r="AW24" s="784"/>
      <c r="AX24" s="784"/>
      <c r="AY24" s="784"/>
      <c r="AZ24" s="784"/>
      <c r="BA24" s="784"/>
      <c r="BB24" s="784"/>
      <c r="BC24" s="784"/>
      <c r="BD24" s="784"/>
      <c r="BE24" s="784"/>
      <c r="BF24" s="778"/>
      <c r="BG24" s="682" t="s">
        <v>238</v>
      </c>
      <c r="BH24" s="683"/>
      <c r="BI24" s="683"/>
      <c r="BJ24" s="683"/>
      <c r="BK24" s="683"/>
      <c r="BL24" s="683"/>
      <c r="BM24" s="683"/>
      <c r="BN24" s="684"/>
      <c r="BO24" s="715" t="s">
        <v>138</v>
      </c>
      <c r="BP24" s="715"/>
      <c r="BQ24" s="715"/>
      <c r="BR24" s="715"/>
      <c r="BS24" s="688" t="s">
        <v>129</v>
      </c>
      <c r="BT24" s="683"/>
      <c r="BU24" s="683"/>
      <c r="BV24" s="683"/>
      <c r="BW24" s="683"/>
      <c r="BX24" s="683"/>
      <c r="BY24" s="683"/>
      <c r="BZ24" s="683"/>
      <c r="CA24" s="683"/>
      <c r="CB24" s="729"/>
      <c r="CD24" s="740" t="s">
        <v>297</v>
      </c>
      <c r="CE24" s="741"/>
      <c r="CF24" s="741"/>
      <c r="CG24" s="741"/>
      <c r="CH24" s="741"/>
      <c r="CI24" s="741"/>
      <c r="CJ24" s="741"/>
      <c r="CK24" s="741"/>
      <c r="CL24" s="741"/>
      <c r="CM24" s="741"/>
      <c r="CN24" s="741"/>
      <c r="CO24" s="741"/>
      <c r="CP24" s="741"/>
      <c r="CQ24" s="742"/>
      <c r="CR24" s="737">
        <v>9121510</v>
      </c>
      <c r="CS24" s="738"/>
      <c r="CT24" s="738"/>
      <c r="CU24" s="738"/>
      <c r="CV24" s="738"/>
      <c r="CW24" s="738"/>
      <c r="CX24" s="738"/>
      <c r="CY24" s="781"/>
      <c r="CZ24" s="782">
        <v>33.700000000000003</v>
      </c>
      <c r="DA24" s="753"/>
      <c r="DB24" s="753"/>
      <c r="DC24" s="785"/>
      <c r="DD24" s="780">
        <v>5761597</v>
      </c>
      <c r="DE24" s="738"/>
      <c r="DF24" s="738"/>
      <c r="DG24" s="738"/>
      <c r="DH24" s="738"/>
      <c r="DI24" s="738"/>
      <c r="DJ24" s="738"/>
      <c r="DK24" s="781"/>
      <c r="DL24" s="780">
        <v>5659679</v>
      </c>
      <c r="DM24" s="738"/>
      <c r="DN24" s="738"/>
      <c r="DO24" s="738"/>
      <c r="DP24" s="738"/>
      <c r="DQ24" s="738"/>
      <c r="DR24" s="738"/>
      <c r="DS24" s="738"/>
      <c r="DT24" s="738"/>
      <c r="DU24" s="738"/>
      <c r="DV24" s="781"/>
      <c r="DW24" s="782">
        <v>46</v>
      </c>
      <c r="DX24" s="753"/>
      <c r="DY24" s="753"/>
      <c r="DZ24" s="753"/>
      <c r="EA24" s="753"/>
      <c r="EB24" s="753"/>
      <c r="EC24" s="783"/>
    </row>
    <row r="25" spans="2:133" ht="11.25" customHeight="1" x14ac:dyDescent="0.2">
      <c r="B25" s="679" t="s">
        <v>298</v>
      </c>
      <c r="C25" s="680"/>
      <c r="D25" s="680"/>
      <c r="E25" s="680"/>
      <c r="F25" s="680"/>
      <c r="G25" s="680"/>
      <c r="H25" s="680"/>
      <c r="I25" s="680"/>
      <c r="J25" s="680"/>
      <c r="K25" s="680"/>
      <c r="L25" s="680"/>
      <c r="M25" s="680"/>
      <c r="N25" s="680"/>
      <c r="O25" s="680"/>
      <c r="P25" s="680"/>
      <c r="Q25" s="681"/>
      <c r="R25" s="682">
        <v>34</v>
      </c>
      <c r="S25" s="683"/>
      <c r="T25" s="683"/>
      <c r="U25" s="683"/>
      <c r="V25" s="683"/>
      <c r="W25" s="683"/>
      <c r="X25" s="683"/>
      <c r="Y25" s="684"/>
      <c r="Z25" s="715">
        <v>0</v>
      </c>
      <c r="AA25" s="715"/>
      <c r="AB25" s="715"/>
      <c r="AC25" s="715"/>
      <c r="AD25" s="716" t="s">
        <v>238</v>
      </c>
      <c r="AE25" s="716"/>
      <c r="AF25" s="716"/>
      <c r="AG25" s="716"/>
      <c r="AH25" s="716"/>
      <c r="AI25" s="716"/>
      <c r="AJ25" s="716"/>
      <c r="AK25" s="716"/>
      <c r="AL25" s="685" t="s">
        <v>238</v>
      </c>
      <c r="AM25" s="686"/>
      <c r="AN25" s="686"/>
      <c r="AO25" s="717"/>
      <c r="AP25" s="776" t="s">
        <v>299</v>
      </c>
      <c r="AQ25" s="784"/>
      <c r="AR25" s="784"/>
      <c r="AS25" s="784"/>
      <c r="AT25" s="784"/>
      <c r="AU25" s="784"/>
      <c r="AV25" s="784"/>
      <c r="AW25" s="784"/>
      <c r="AX25" s="784"/>
      <c r="AY25" s="784"/>
      <c r="AZ25" s="784"/>
      <c r="BA25" s="784"/>
      <c r="BB25" s="784"/>
      <c r="BC25" s="784"/>
      <c r="BD25" s="784"/>
      <c r="BE25" s="784"/>
      <c r="BF25" s="778"/>
      <c r="BG25" s="682" t="s">
        <v>129</v>
      </c>
      <c r="BH25" s="683"/>
      <c r="BI25" s="683"/>
      <c r="BJ25" s="683"/>
      <c r="BK25" s="683"/>
      <c r="BL25" s="683"/>
      <c r="BM25" s="683"/>
      <c r="BN25" s="684"/>
      <c r="BO25" s="715" t="s">
        <v>129</v>
      </c>
      <c r="BP25" s="715"/>
      <c r="BQ25" s="715"/>
      <c r="BR25" s="715"/>
      <c r="BS25" s="688" t="s">
        <v>238</v>
      </c>
      <c r="BT25" s="683"/>
      <c r="BU25" s="683"/>
      <c r="BV25" s="683"/>
      <c r="BW25" s="683"/>
      <c r="BX25" s="683"/>
      <c r="BY25" s="683"/>
      <c r="BZ25" s="683"/>
      <c r="CA25" s="683"/>
      <c r="CB25" s="729"/>
      <c r="CD25" s="721" t="s">
        <v>300</v>
      </c>
      <c r="CE25" s="722"/>
      <c r="CF25" s="722"/>
      <c r="CG25" s="722"/>
      <c r="CH25" s="722"/>
      <c r="CI25" s="722"/>
      <c r="CJ25" s="722"/>
      <c r="CK25" s="722"/>
      <c r="CL25" s="722"/>
      <c r="CM25" s="722"/>
      <c r="CN25" s="722"/>
      <c r="CO25" s="722"/>
      <c r="CP25" s="722"/>
      <c r="CQ25" s="723"/>
      <c r="CR25" s="682">
        <v>3137126</v>
      </c>
      <c r="CS25" s="701"/>
      <c r="CT25" s="701"/>
      <c r="CU25" s="701"/>
      <c r="CV25" s="701"/>
      <c r="CW25" s="701"/>
      <c r="CX25" s="701"/>
      <c r="CY25" s="702"/>
      <c r="CZ25" s="685">
        <v>11.6</v>
      </c>
      <c r="DA25" s="703"/>
      <c r="DB25" s="703"/>
      <c r="DC25" s="704"/>
      <c r="DD25" s="688">
        <v>2988389</v>
      </c>
      <c r="DE25" s="701"/>
      <c r="DF25" s="701"/>
      <c r="DG25" s="701"/>
      <c r="DH25" s="701"/>
      <c r="DI25" s="701"/>
      <c r="DJ25" s="701"/>
      <c r="DK25" s="702"/>
      <c r="DL25" s="688">
        <v>2950411</v>
      </c>
      <c r="DM25" s="701"/>
      <c r="DN25" s="701"/>
      <c r="DO25" s="701"/>
      <c r="DP25" s="701"/>
      <c r="DQ25" s="701"/>
      <c r="DR25" s="701"/>
      <c r="DS25" s="701"/>
      <c r="DT25" s="701"/>
      <c r="DU25" s="701"/>
      <c r="DV25" s="702"/>
      <c r="DW25" s="685">
        <v>24</v>
      </c>
      <c r="DX25" s="703"/>
      <c r="DY25" s="703"/>
      <c r="DZ25" s="703"/>
      <c r="EA25" s="703"/>
      <c r="EB25" s="703"/>
      <c r="EC25" s="724"/>
    </row>
    <row r="26" spans="2:133" ht="11.25" customHeight="1" x14ac:dyDescent="0.2">
      <c r="B26" s="679" t="s">
        <v>301</v>
      </c>
      <c r="C26" s="680"/>
      <c r="D26" s="680"/>
      <c r="E26" s="680"/>
      <c r="F26" s="680"/>
      <c r="G26" s="680"/>
      <c r="H26" s="680"/>
      <c r="I26" s="680"/>
      <c r="J26" s="680"/>
      <c r="K26" s="680"/>
      <c r="L26" s="680"/>
      <c r="M26" s="680"/>
      <c r="N26" s="680"/>
      <c r="O26" s="680"/>
      <c r="P26" s="680"/>
      <c r="Q26" s="681"/>
      <c r="R26" s="682">
        <v>11676499</v>
      </c>
      <c r="S26" s="683"/>
      <c r="T26" s="683"/>
      <c r="U26" s="683"/>
      <c r="V26" s="683"/>
      <c r="W26" s="683"/>
      <c r="X26" s="683"/>
      <c r="Y26" s="684"/>
      <c r="Z26" s="715">
        <v>40.700000000000003</v>
      </c>
      <c r="AA26" s="715"/>
      <c r="AB26" s="715"/>
      <c r="AC26" s="715"/>
      <c r="AD26" s="716">
        <v>11374854</v>
      </c>
      <c r="AE26" s="716"/>
      <c r="AF26" s="716"/>
      <c r="AG26" s="716"/>
      <c r="AH26" s="716"/>
      <c r="AI26" s="716"/>
      <c r="AJ26" s="716"/>
      <c r="AK26" s="716"/>
      <c r="AL26" s="685">
        <v>96.9</v>
      </c>
      <c r="AM26" s="686"/>
      <c r="AN26" s="686"/>
      <c r="AO26" s="717"/>
      <c r="AP26" s="776" t="s">
        <v>302</v>
      </c>
      <c r="AQ26" s="777"/>
      <c r="AR26" s="777"/>
      <c r="AS26" s="777"/>
      <c r="AT26" s="777"/>
      <c r="AU26" s="777"/>
      <c r="AV26" s="777"/>
      <c r="AW26" s="777"/>
      <c r="AX26" s="777"/>
      <c r="AY26" s="777"/>
      <c r="AZ26" s="777"/>
      <c r="BA26" s="777"/>
      <c r="BB26" s="777"/>
      <c r="BC26" s="777"/>
      <c r="BD26" s="777"/>
      <c r="BE26" s="777"/>
      <c r="BF26" s="778"/>
      <c r="BG26" s="682" t="s">
        <v>129</v>
      </c>
      <c r="BH26" s="683"/>
      <c r="BI26" s="683"/>
      <c r="BJ26" s="683"/>
      <c r="BK26" s="683"/>
      <c r="BL26" s="683"/>
      <c r="BM26" s="683"/>
      <c r="BN26" s="684"/>
      <c r="BO26" s="715" t="s">
        <v>129</v>
      </c>
      <c r="BP26" s="715"/>
      <c r="BQ26" s="715"/>
      <c r="BR26" s="715"/>
      <c r="BS26" s="688" t="s">
        <v>129</v>
      </c>
      <c r="BT26" s="683"/>
      <c r="BU26" s="683"/>
      <c r="BV26" s="683"/>
      <c r="BW26" s="683"/>
      <c r="BX26" s="683"/>
      <c r="BY26" s="683"/>
      <c r="BZ26" s="683"/>
      <c r="CA26" s="683"/>
      <c r="CB26" s="729"/>
      <c r="CD26" s="721" t="s">
        <v>303</v>
      </c>
      <c r="CE26" s="722"/>
      <c r="CF26" s="722"/>
      <c r="CG26" s="722"/>
      <c r="CH26" s="722"/>
      <c r="CI26" s="722"/>
      <c r="CJ26" s="722"/>
      <c r="CK26" s="722"/>
      <c r="CL26" s="722"/>
      <c r="CM26" s="722"/>
      <c r="CN26" s="722"/>
      <c r="CO26" s="722"/>
      <c r="CP26" s="722"/>
      <c r="CQ26" s="723"/>
      <c r="CR26" s="682">
        <v>1855610</v>
      </c>
      <c r="CS26" s="683"/>
      <c r="CT26" s="683"/>
      <c r="CU26" s="683"/>
      <c r="CV26" s="683"/>
      <c r="CW26" s="683"/>
      <c r="CX26" s="683"/>
      <c r="CY26" s="684"/>
      <c r="CZ26" s="685">
        <v>6.8</v>
      </c>
      <c r="DA26" s="703"/>
      <c r="DB26" s="703"/>
      <c r="DC26" s="704"/>
      <c r="DD26" s="688">
        <v>1743608</v>
      </c>
      <c r="DE26" s="683"/>
      <c r="DF26" s="683"/>
      <c r="DG26" s="683"/>
      <c r="DH26" s="683"/>
      <c r="DI26" s="683"/>
      <c r="DJ26" s="683"/>
      <c r="DK26" s="684"/>
      <c r="DL26" s="688" t="s">
        <v>238</v>
      </c>
      <c r="DM26" s="683"/>
      <c r="DN26" s="683"/>
      <c r="DO26" s="683"/>
      <c r="DP26" s="683"/>
      <c r="DQ26" s="683"/>
      <c r="DR26" s="683"/>
      <c r="DS26" s="683"/>
      <c r="DT26" s="683"/>
      <c r="DU26" s="683"/>
      <c r="DV26" s="684"/>
      <c r="DW26" s="685" t="s">
        <v>129</v>
      </c>
      <c r="DX26" s="703"/>
      <c r="DY26" s="703"/>
      <c r="DZ26" s="703"/>
      <c r="EA26" s="703"/>
      <c r="EB26" s="703"/>
      <c r="EC26" s="724"/>
    </row>
    <row r="27" spans="2:133" ht="11.25" customHeight="1" x14ac:dyDescent="0.2">
      <c r="B27" s="679" t="s">
        <v>304</v>
      </c>
      <c r="C27" s="680"/>
      <c r="D27" s="680"/>
      <c r="E27" s="680"/>
      <c r="F27" s="680"/>
      <c r="G27" s="680"/>
      <c r="H27" s="680"/>
      <c r="I27" s="680"/>
      <c r="J27" s="680"/>
      <c r="K27" s="680"/>
      <c r="L27" s="680"/>
      <c r="M27" s="680"/>
      <c r="N27" s="680"/>
      <c r="O27" s="680"/>
      <c r="P27" s="680"/>
      <c r="Q27" s="681"/>
      <c r="R27" s="682">
        <v>8144</v>
      </c>
      <c r="S27" s="683"/>
      <c r="T27" s="683"/>
      <c r="U27" s="683"/>
      <c r="V27" s="683"/>
      <c r="W27" s="683"/>
      <c r="X27" s="683"/>
      <c r="Y27" s="684"/>
      <c r="Z27" s="715">
        <v>0</v>
      </c>
      <c r="AA27" s="715"/>
      <c r="AB27" s="715"/>
      <c r="AC27" s="715"/>
      <c r="AD27" s="716">
        <v>8144</v>
      </c>
      <c r="AE27" s="716"/>
      <c r="AF27" s="716"/>
      <c r="AG27" s="716"/>
      <c r="AH27" s="716"/>
      <c r="AI27" s="716"/>
      <c r="AJ27" s="716"/>
      <c r="AK27" s="716"/>
      <c r="AL27" s="685">
        <v>0.1</v>
      </c>
      <c r="AM27" s="686"/>
      <c r="AN27" s="686"/>
      <c r="AO27" s="717"/>
      <c r="AP27" s="679" t="s">
        <v>305</v>
      </c>
      <c r="AQ27" s="680"/>
      <c r="AR27" s="680"/>
      <c r="AS27" s="680"/>
      <c r="AT27" s="680"/>
      <c r="AU27" s="680"/>
      <c r="AV27" s="680"/>
      <c r="AW27" s="680"/>
      <c r="AX27" s="680"/>
      <c r="AY27" s="680"/>
      <c r="AZ27" s="680"/>
      <c r="BA27" s="680"/>
      <c r="BB27" s="680"/>
      <c r="BC27" s="680"/>
      <c r="BD27" s="680"/>
      <c r="BE27" s="680"/>
      <c r="BF27" s="681"/>
      <c r="BG27" s="682">
        <v>6323479</v>
      </c>
      <c r="BH27" s="683"/>
      <c r="BI27" s="683"/>
      <c r="BJ27" s="683"/>
      <c r="BK27" s="683"/>
      <c r="BL27" s="683"/>
      <c r="BM27" s="683"/>
      <c r="BN27" s="684"/>
      <c r="BO27" s="715">
        <v>100</v>
      </c>
      <c r="BP27" s="715"/>
      <c r="BQ27" s="715"/>
      <c r="BR27" s="715"/>
      <c r="BS27" s="688">
        <v>76708</v>
      </c>
      <c r="BT27" s="683"/>
      <c r="BU27" s="683"/>
      <c r="BV27" s="683"/>
      <c r="BW27" s="683"/>
      <c r="BX27" s="683"/>
      <c r="BY27" s="683"/>
      <c r="BZ27" s="683"/>
      <c r="CA27" s="683"/>
      <c r="CB27" s="729"/>
      <c r="CD27" s="721" t="s">
        <v>306</v>
      </c>
      <c r="CE27" s="722"/>
      <c r="CF27" s="722"/>
      <c r="CG27" s="722"/>
      <c r="CH27" s="722"/>
      <c r="CI27" s="722"/>
      <c r="CJ27" s="722"/>
      <c r="CK27" s="722"/>
      <c r="CL27" s="722"/>
      <c r="CM27" s="722"/>
      <c r="CN27" s="722"/>
      <c r="CO27" s="722"/>
      <c r="CP27" s="722"/>
      <c r="CQ27" s="723"/>
      <c r="CR27" s="682">
        <v>4629850</v>
      </c>
      <c r="CS27" s="701"/>
      <c r="CT27" s="701"/>
      <c r="CU27" s="701"/>
      <c r="CV27" s="701"/>
      <c r="CW27" s="701"/>
      <c r="CX27" s="701"/>
      <c r="CY27" s="702"/>
      <c r="CZ27" s="685">
        <v>17.100000000000001</v>
      </c>
      <c r="DA27" s="703"/>
      <c r="DB27" s="703"/>
      <c r="DC27" s="704"/>
      <c r="DD27" s="688">
        <v>1422599</v>
      </c>
      <c r="DE27" s="701"/>
      <c r="DF27" s="701"/>
      <c r="DG27" s="701"/>
      <c r="DH27" s="701"/>
      <c r="DI27" s="701"/>
      <c r="DJ27" s="701"/>
      <c r="DK27" s="702"/>
      <c r="DL27" s="688">
        <v>1358659</v>
      </c>
      <c r="DM27" s="701"/>
      <c r="DN27" s="701"/>
      <c r="DO27" s="701"/>
      <c r="DP27" s="701"/>
      <c r="DQ27" s="701"/>
      <c r="DR27" s="701"/>
      <c r="DS27" s="701"/>
      <c r="DT27" s="701"/>
      <c r="DU27" s="701"/>
      <c r="DV27" s="702"/>
      <c r="DW27" s="685">
        <v>11</v>
      </c>
      <c r="DX27" s="703"/>
      <c r="DY27" s="703"/>
      <c r="DZ27" s="703"/>
      <c r="EA27" s="703"/>
      <c r="EB27" s="703"/>
      <c r="EC27" s="724"/>
    </row>
    <row r="28" spans="2:133" ht="11.25" customHeight="1" x14ac:dyDescent="0.2">
      <c r="B28" s="679" t="s">
        <v>307</v>
      </c>
      <c r="C28" s="680"/>
      <c r="D28" s="680"/>
      <c r="E28" s="680"/>
      <c r="F28" s="680"/>
      <c r="G28" s="680"/>
      <c r="H28" s="680"/>
      <c r="I28" s="680"/>
      <c r="J28" s="680"/>
      <c r="K28" s="680"/>
      <c r="L28" s="680"/>
      <c r="M28" s="680"/>
      <c r="N28" s="680"/>
      <c r="O28" s="680"/>
      <c r="P28" s="680"/>
      <c r="Q28" s="681"/>
      <c r="R28" s="682">
        <v>93524</v>
      </c>
      <c r="S28" s="683"/>
      <c r="T28" s="683"/>
      <c r="U28" s="683"/>
      <c r="V28" s="683"/>
      <c r="W28" s="683"/>
      <c r="X28" s="683"/>
      <c r="Y28" s="684"/>
      <c r="Z28" s="715">
        <v>0.3</v>
      </c>
      <c r="AA28" s="715"/>
      <c r="AB28" s="715"/>
      <c r="AC28" s="715"/>
      <c r="AD28" s="716" t="s">
        <v>129</v>
      </c>
      <c r="AE28" s="716"/>
      <c r="AF28" s="716"/>
      <c r="AG28" s="716"/>
      <c r="AH28" s="716"/>
      <c r="AI28" s="716"/>
      <c r="AJ28" s="716"/>
      <c r="AK28" s="716"/>
      <c r="AL28" s="685" t="s">
        <v>138</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308</v>
      </c>
      <c r="CE28" s="722"/>
      <c r="CF28" s="722"/>
      <c r="CG28" s="722"/>
      <c r="CH28" s="722"/>
      <c r="CI28" s="722"/>
      <c r="CJ28" s="722"/>
      <c r="CK28" s="722"/>
      <c r="CL28" s="722"/>
      <c r="CM28" s="722"/>
      <c r="CN28" s="722"/>
      <c r="CO28" s="722"/>
      <c r="CP28" s="722"/>
      <c r="CQ28" s="723"/>
      <c r="CR28" s="682">
        <v>1354534</v>
      </c>
      <c r="CS28" s="683"/>
      <c r="CT28" s="683"/>
      <c r="CU28" s="683"/>
      <c r="CV28" s="683"/>
      <c r="CW28" s="683"/>
      <c r="CX28" s="683"/>
      <c r="CY28" s="684"/>
      <c r="CZ28" s="685">
        <v>5</v>
      </c>
      <c r="DA28" s="703"/>
      <c r="DB28" s="703"/>
      <c r="DC28" s="704"/>
      <c r="DD28" s="688">
        <v>1350609</v>
      </c>
      <c r="DE28" s="683"/>
      <c r="DF28" s="683"/>
      <c r="DG28" s="683"/>
      <c r="DH28" s="683"/>
      <c r="DI28" s="683"/>
      <c r="DJ28" s="683"/>
      <c r="DK28" s="684"/>
      <c r="DL28" s="688">
        <v>1350609</v>
      </c>
      <c r="DM28" s="683"/>
      <c r="DN28" s="683"/>
      <c r="DO28" s="683"/>
      <c r="DP28" s="683"/>
      <c r="DQ28" s="683"/>
      <c r="DR28" s="683"/>
      <c r="DS28" s="683"/>
      <c r="DT28" s="683"/>
      <c r="DU28" s="683"/>
      <c r="DV28" s="684"/>
      <c r="DW28" s="685">
        <v>11</v>
      </c>
      <c r="DX28" s="703"/>
      <c r="DY28" s="703"/>
      <c r="DZ28" s="703"/>
      <c r="EA28" s="703"/>
      <c r="EB28" s="703"/>
      <c r="EC28" s="724"/>
    </row>
    <row r="29" spans="2:133" ht="11.25" customHeight="1" x14ac:dyDescent="0.2">
      <c r="B29" s="679" t="s">
        <v>309</v>
      </c>
      <c r="C29" s="680"/>
      <c r="D29" s="680"/>
      <c r="E29" s="680"/>
      <c r="F29" s="680"/>
      <c r="G29" s="680"/>
      <c r="H29" s="680"/>
      <c r="I29" s="680"/>
      <c r="J29" s="680"/>
      <c r="K29" s="680"/>
      <c r="L29" s="680"/>
      <c r="M29" s="680"/>
      <c r="N29" s="680"/>
      <c r="O29" s="680"/>
      <c r="P29" s="680"/>
      <c r="Q29" s="681"/>
      <c r="R29" s="682">
        <v>134400</v>
      </c>
      <c r="S29" s="683"/>
      <c r="T29" s="683"/>
      <c r="U29" s="683"/>
      <c r="V29" s="683"/>
      <c r="W29" s="683"/>
      <c r="X29" s="683"/>
      <c r="Y29" s="684"/>
      <c r="Z29" s="715">
        <v>0.5</v>
      </c>
      <c r="AA29" s="715"/>
      <c r="AB29" s="715"/>
      <c r="AC29" s="715"/>
      <c r="AD29" s="716">
        <v>23614</v>
      </c>
      <c r="AE29" s="716"/>
      <c r="AF29" s="716"/>
      <c r="AG29" s="716"/>
      <c r="AH29" s="716"/>
      <c r="AI29" s="716"/>
      <c r="AJ29" s="716"/>
      <c r="AK29" s="716"/>
      <c r="AL29" s="685">
        <v>0.2</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310</v>
      </c>
      <c r="CE29" s="768"/>
      <c r="CF29" s="721" t="s">
        <v>69</v>
      </c>
      <c r="CG29" s="722"/>
      <c r="CH29" s="722"/>
      <c r="CI29" s="722"/>
      <c r="CJ29" s="722"/>
      <c r="CK29" s="722"/>
      <c r="CL29" s="722"/>
      <c r="CM29" s="722"/>
      <c r="CN29" s="722"/>
      <c r="CO29" s="722"/>
      <c r="CP29" s="722"/>
      <c r="CQ29" s="723"/>
      <c r="CR29" s="682">
        <v>1354534</v>
      </c>
      <c r="CS29" s="701"/>
      <c r="CT29" s="701"/>
      <c r="CU29" s="701"/>
      <c r="CV29" s="701"/>
      <c r="CW29" s="701"/>
      <c r="CX29" s="701"/>
      <c r="CY29" s="702"/>
      <c r="CZ29" s="685">
        <v>5</v>
      </c>
      <c r="DA29" s="703"/>
      <c r="DB29" s="703"/>
      <c r="DC29" s="704"/>
      <c r="DD29" s="688">
        <v>1350609</v>
      </c>
      <c r="DE29" s="701"/>
      <c r="DF29" s="701"/>
      <c r="DG29" s="701"/>
      <c r="DH29" s="701"/>
      <c r="DI29" s="701"/>
      <c r="DJ29" s="701"/>
      <c r="DK29" s="702"/>
      <c r="DL29" s="688">
        <v>1350609</v>
      </c>
      <c r="DM29" s="701"/>
      <c r="DN29" s="701"/>
      <c r="DO29" s="701"/>
      <c r="DP29" s="701"/>
      <c r="DQ29" s="701"/>
      <c r="DR29" s="701"/>
      <c r="DS29" s="701"/>
      <c r="DT29" s="701"/>
      <c r="DU29" s="701"/>
      <c r="DV29" s="702"/>
      <c r="DW29" s="685">
        <v>11</v>
      </c>
      <c r="DX29" s="703"/>
      <c r="DY29" s="703"/>
      <c r="DZ29" s="703"/>
      <c r="EA29" s="703"/>
      <c r="EB29" s="703"/>
      <c r="EC29" s="724"/>
    </row>
    <row r="30" spans="2:133" ht="11.25" customHeight="1" x14ac:dyDescent="0.2">
      <c r="B30" s="679" t="s">
        <v>311</v>
      </c>
      <c r="C30" s="680"/>
      <c r="D30" s="680"/>
      <c r="E30" s="680"/>
      <c r="F30" s="680"/>
      <c r="G30" s="680"/>
      <c r="H30" s="680"/>
      <c r="I30" s="680"/>
      <c r="J30" s="680"/>
      <c r="K30" s="680"/>
      <c r="L30" s="680"/>
      <c r="M30" s="680"/>
      <c r="N30" s="680"/>
      <c r="O30" s="680"/>
      <c r="P30" s="680"/>
      <c r="Q30" s="681"/>
      <c r="R30" s="682">
        <v>26926</v>
      </c>
      <c r="S30" s="683"/>
      <c r="T30" s="683"/>
      <c r="U30" s="683"/>
      <c r="V30" s="683"/>
      <c r="W30" s="683"/>
      <c r="X30" s="683"/>
      <c r="Y30" s="684"/>
      <c r="Z30" s="715">
        <v>0.1</v>
      </c>
      <c r="AA30" s="715"/>
      <c r="AB30" s="715"/>
      <c r="AC30" s="715"/>
      <c r="AD30" s="716" t="s">
        <v>238</v>
      </c>
      <c r="AE30" s="716"/>
      <c r="AF30" s="716"/>
      <c r="AG30" s="716"/>
      <c r="AH30" s="716"/>
      <c r="AI30" s="716"/>
      <c r="AJ30" s="716"/>
      <c r="AK30" s="716"/>
      <c r="AL30" s="685" t="s">
        <v>129</v>
      </c>
      <c r="AM30" s="686"/>
      <c r="AN30" s="686"/>
      <c r="AO30" s="717"/>
      <c r="AP30" s="743" t="s">
        <v>226</v>
      </c>
      <c r="AQ30" s="744"/>
      <c r="AR30" s="744"/>
      <c r="AS30" s="744"/>
      <c r="AT30" s="744"/>
      <c r="AU30" s="744"/>
      <c r="AV30" s="744"/>
      <c r="AW30" s="744"/>
      <c r="AX30" s="744"/>
      <c r="AY30" s="744"/>
      <c r="AZ30" s="744"/>
      <c r="BA30" s="744"/>
      <c r="BB30" s="744"/>
      <c r="BC30" s="744"/>
      <c r="BD30" s="744"/>
      <c r="BE30" s="744"/>
      <c r="BF30" s="745"/>
      <c r="BG30" s="743" t="s">
        <v>312</v>
      </c>
      <c r="BH30" s="756"/>
      <c r="BI30" s="756"/>
      <c r="BJ30" s="756"/>
      <c r="BK30" s="756"/>
      <c r="BL30" s="756"/>
      <c r="BM30" s="756"/>
      <c r="BN30" s="756"/>
      <c r="BO30" s="756"/>
      <c r="BP30" s="756"/>
      <c r="BQ30" s="757"/>
      <c r="BR30" s="743" t="s">
        <v>313</v>
      </c>
      <c r="BS30" s="756"/>
      <c r="BT30" s="756"/>
      <c r="BU30" s="756"/>
      <c r="BV30" s="756"/>
      <c r="BW30" s="756"/>
      <c r="BX30" s="756"/>
      <c r="BY30" s="756"/>
      <c r="BZ30" s="756"/>
      <c r="CA30" s="756"/>
      <c r="CB30" s="757"/>
      <c r="CD30" s="769"/>
      <c r="CE30" s="770"/>
      <c r="CF30" s="721" t="s">
        <v>314</v>
      </c>
      <c r="CG30" s="722"/>
      <c r="CH30" s="722"/>
      <c r="CI30" s="722"/>
      <c r="CJ30" s="722"/>
      <c r="CK30" s="722"/>
      <c r="CL30" s="722"/>
      <c r="CM30" s="722"/>
      <c r="CN30" s="722"/>
      <c r="CO30" s="722"/>
      <c r="CP30" s="722"/>
      <c r="CQ30" s="723"/>
      <c r="CR30" s="682">
        <v>1306346</v>
      </c>
      <c r="CS30" s="683"/>
      <c r="CT30" s="683"/>
      <c r="CU30" s="683"/>
      <c r="CV30" s="683"/>
      <c r="CW30" s="683"/>
      <c r="CX30" s="683"/>
      <c r="CY30" s="684"/>
      <c r="CZ30" s="685">
        <v>4.8</v>
      </c>
      <c r="DA30" s="703"/>
      <c r="DB30" s="703"/>
      <c r="DC30" s="704"/>
      <c r="DD30" s="688">
        <v>1302662</v>
      </c>
      <c r="DE30" s="683"/>
      <c r="DF30" s="683"/>
      <c r="DG30" s="683"/>
      <c r="DH30" s="683"/>
      <c r="DI30" s="683"/>
      <c r="DJ30" s="683"/>
      <c r="DK30" s="684"/>
      <c r="DL30" s="688">
        <v>1302662</v>
      </c>
      <c r="DM30" s="683"/>
      <c r="DN30" s="683"/>
      <c r="DO30" s="683"/>
      <c r="DP30" s="683"/>
      <c r="DQ30" s="683"/>
      <c r="DR30" s="683"/>
      <c r="DS30" s="683"/>
      <c r="DT30" s="683"/>
      <c r="DU30" s="683"/>
      <c r="DV30" s="684"/>
      <c r="DW30" s="685">
        <v>10.6</v>
      </c>
      <c r="DX30" s="703"/>
      <c r="DY30" s="703"/>
      <c r="DZ30" s="703"/>
      <c r="EA30" s="703"/>
      <c r="EB30" s="703"/>
      <c r="EC30" s="724"/>
    </row>
    <row r="31" spans="2:133" ht="11.25" customHeight="1" x14ac:dyDescent="0.2">
      <c r="B31" s="679" t="s">
        <v>315</v>
      </c>
      <c r="C31" s="680"/>
      <c r="D31" s="680"/>
      <c r="E31" s="680"/>
      <c r="F31" s="680"/>
      <c r="G31" s="680"/>
      <c r="H31" s="680"/>
      <c r="I31" s="680"/>
      <c r="J31" s="680"/>
      <c r="K31" s="680"/>
      <c r="L31" s="680"/>
      <c r="M31" s="680"/>
      <c r="N31" s="680"/>
      <c r="O31" s="680"/>
      <c r="P31" s="680"/>
      <c r="Q31" s="681"/>
      <c r="R31" s="682">
        <v>9223866</v>
      </c>
      <c r="S31" s="683"/>
      <c r="T31" s="683"/>
      <c r="U31" s="683"/>
      <c r="V31" s="683"/>
      <c r="W31" s="683"/>
      <c r="X31" s="683"/>
      <c r="Y31" s="684"/>
      <c r="Z31" s="715">
        <v>32.200000000000003</v>
      </c>
      <c r="AA31" s="715"/>
      <c r="AB31" s="715"/>
      <c r="AC31" s="715"/>
      <c r="AD31" s="716" t="s">
        <v>138</v>
      </c>
      <c r="AE31" s="716"/>
      <c r="AF31" s="716"/>
      <c r="AG31" s="716"/>
      <c r="AH31" s="716"/>
      <c r="AI31" s="716"/>
      <c r="AJ31" s="716"/>
      <c r="AK31" s="716"/>
      <c r="AL31" s="685" t="s">
        <v>238</v>
      </c>
      <c r="AM31" s="686"/>
      <c r="AN31" s="686"/>
      <c r="AO31" s="717"/>
      <c r="AP31" s="758" t="s">
        <v>316</v>
      </c>
      <c r="AQ31" s="759"/>
      <c r="AR31" s="759"/>
      <c r="AS31" s="759"/>
      <c r="AT31" s="764" t="s">
        <v>317</v>
      </c>
      <c r="AU31" s="231"/>
      <c r="AV31" s="231"/>
      <c r="AW31" s="231"/>
      <c r="AX31" s="748" t="s">
        <v>189</v>
      </c>
      <c r="AY31" s="749"/>
      <c r="AZ31" s="749"/>
      <c r="BA31" s="749"/>
      <c r="BB31" s="749"/>
      <c r="BC31" s="749"/>
      <c r="BD31" s="749"/>
      <c r="BE31" s="749"/>
      <c r="BF31" s="750"/>
      <c r="BG31" s="751">
        <v>99.2</v>
      </c>
      <c r="BH31" s="752"/>
      <c r="BI31" s="752"/>
      <c r="BJ31" s="752"/>
      <c r="BK31" s="752"/>
      <c r="BL31" s="752"/>
      <c r="BM31" s="753">
        <v>97.3</v>
      </c>
      <c r="BN31" s="752"/>
      <c r="BO31" s="752"/>
      <c r="BP31" s="752"/>
      <c r="BQ31" s="754"/>
      <c r="BR31" s="751">
        <v>99.1</v>
      </c>
      <c r="BS31" s="752"/>
      <c r="BT31" s="752"/>
      <c r="BU31" s="752"/>
      <c r="BV31" s="752"/>
      <c r="BW31" s="752"/>
      <c r="BX31" s="753">
        <v>97</v>
      </c>
      <c r="BY31" s="752"/>
      <c r="BZ31" s="752"/>
      <c r="CA31" s="752"/>
      <c r="CB31" s="754"/>
      <c r="CD31" s="769"/>
      <c r="CE31" s="770"/>
      <c r="CF31" s="721" t="s">
        <v>318</v>
      </c>
      <c r="CG31" s="722"/>
      <c r="CH31" s="722"/>
      <c r="CI31" s="722"/>
      <c r="CJ31" s="722"/>
      <c r="CK31" s="722"/>
      <c r="CL31" s="722"/>
      <c r="CM31" s="722"/>
      <c r="CN31" s="722"/>
      <c r="CO31" s="722"/>
      <c r="CP31" s="722"/>
      <c r="CQ31" s="723"/>
      <c r="CR31" s="682">
        <v>48188</v>
      </c>
      <c r="CS31" s="701"/>
      <c r="CT31" s="701"/>
      <c r="CU31" s="701"/>
      <c r="CV31" s="701"/>
      <c r="CW31" s="701"/>
      <c r="CX31" s="701"/>
      <c r="CY31" s="702"/>
      <c r="CZ31" s="685">
        <v>0.2</v>
      </c>
      <c r="DA31" s="703"/>
      <c r="DB31" s="703"/>
      <c r="DC31" s="704"/>
      <c r="DD31" s="688">
        <v>47947</v>
      </c>
      <c r="DE31" s="701"/>
      <c r="DF31" s="701"/>
      <c r="DG31" s="701"/>
      <c r="DH31" s="701"/>
      <c r="DI31" s="701"/>
      <c r="DJ31" s="701"/>
      <c r="DK31" s="702"/>
      <c r="DL31" s="688">
        <v>47947</v>
      </c>
      <c r="DM31" s="701"/>
      <c r="DN31" s="701"/>
      <c r="DO31" s="701"/>
      <c r="DP31" s="701"/>
      <c r="DQ31" s="701"/>
      <c r="DR31" s="701"/>
      <c r="DS31" s="701"/>
      <c r="DT31" s="701"/>
      <c r="DU31" s="701"/>
      <c r="DV31" s="702"/>
      <c r="DW31" s="685">
        <v>0.4</v>
      </c>
      <c r="DX31" s="703"/>
      <c r="DY31" s="703"/>
      <c r="DZ31" s="703"/>
      <c r="EA31" s="703"/>
      <c r="EB31" s="703"/>
      <c r="EC31" s="724"/>
    </row>
    <row r="32" spans="2:133" ht="11.25" customHeight="1" x14ac:dyDescent="0.2">
      <c r="B32" s="773" t="s">
        <v>319</v>
      </c>
      <c r="C32" s="774"/>
      <c r="D32" s="774"/>
      <c r="E32" s="774"/>
      <c r="F32" s="774"/>
      <c r="G32" s="774"/>
      <c r="H32" s="774"/>
      <c r="I32" s="774"/>
      <c r="J32" s="774"/>
      <c r="K32" s="774"/>
      <c r="L32" s="774"/>
      <c r="M32" s="774"/>
      <c r="N32" s="774"/>
      <c r="O32" s="774"/>
      <c r="P32" s="774"/>
      <c r="Q32" s="775"/>
      <c r="R32" s="682" t="s">
        <v>129</v>
      </c>
      <c r="S32" s="683"/>
      <c r="T32" s="683"/>
      <c r="U32" s="683"/>
      <c r="V32" s="683"/>
      <c r="W32" s="683"/>
      <c r="X32" s="683"/>
      <c r="Y32" s="684"/>
      <c r="Z32" s="715" t="s">
        <v>138</v>
      </c>
      <c r="AA32" s="715"/>
      <c r="AB32" s="715"/>
      <c r="AC32" s="715"/>
      <c r="AD32" s="716" t="s">
        <v>264</v>
      </c>
      <c r="AE32" s="716"/>
      <c r="AF32" s="716"/>
      <c r="AG32" s="716"/>
      <c r="AH32" s="716"/>
      <c r="AI32" s="716"/>
      <c r="AJ32" s="716"/>
      <c r="AK32" s="716"/>
      <c r="AL32" s="685" t="s">
        <v>265</v>
      </c>
      <c r="AM32" s="686"/>
      <c r="AN32" s="686"/>
      <c r="AO32" s="717"/>
      <c r="AP32" s="760"/>
      <c r="AQ32" s="761"/>
      <c r="AR32" s="761"/>
      <c r="AS32" s="761"/>
      <c r="AT32" s="765"/>
      <c r="AU32" s="230" t="s">
        <v>320</v>
      </c>
      <c r="AV32" s="230"/>
      <c r="AW32" s="230"/>
      <c r="AX32" s="679" t="s">
        <v>321</v>
      </c>
      <c r="AY32" s="680"/>
      <c r="AZ32" s="680"/>
      <c r="BA32" s="680"/>
      <c r="BB32" s="680"/>
      <c r="BC32" s="680"/>
      <c r="BD32" s="680"/>
      <c r="BE32" s="680"/>
      <c r="BF32" s="681"/>
      <c r="BG32" s="755">
        <v>99.2</v>
      </c>
      <c r="BH32" s="701"/>
      <c r="BI32" s="701"/>
      <c r="BJ32" s="701"/>
      <c r="BK32" s="701"/>
      <c r="BL32" s="701"/>
      <c r="BM32" s="686">
        <v>97.2</v>
      </c>
      <c r="BN32" s="747"/>
      <c r="BO32" s="747"/>
      <c r="BP32" s="747"/>
      <c r="BQ32" s="728"/>
      <c r="BR32" s="755">
        <v>99</v>
      </c>
      <c r="BS32" s="701"/>
      <c r="BT32" s="701"/>
      <c r="BU32" s="701"/>
      <c r="BV32" s="701"/>
      <c r="BW32" s="701"/>
      <c r="BX32" s="686">
        <v>96.8</v>
      </c>
      <c r="BY32" s="747"/>
      <c r="BZ32" s="747"/>
      <c r="CA32" s="747"/>
      <c r="CB32" s="728"/>
      <c r="CD32" s="771"/>
      <c r="CE32" s="772"/>
      <c r="CF32" s="721" t="s">
        <v>322</v>
      </c>
      <c r="CG32" s="722"/>
      <c r="CH32" s="722"/>
      <c r="CI32" s="722"/>
      <c r="CJ32" s="722"/>
      <c r="CK32" s="722"/>
      <c r="CL32" s="722"/>
      <c r="CM32" s="722"/>
      <c r="CN32" s="722"/>
      <c r="CO32" s="722"/>
      <c r="CP32" s="722"/>
      <c r="CQ32" s="723"/>
      <c r="CR32" s="682" t="s">
        <v>238</v>
      </c>
      <c r="CS32" s="683"/>
      <c r="CT32" s="683"/>
      <c r="CU32" s="683"/>
      <c r="CV32" s="683"/>
      <c r="CW32" s="683"/>
      <c r="CX32" s="683"/>
      <c r="CY32" s="684"/>
      <c r="CZ32" s="685" t="s">
        <v>265</v>
      </c>
      <c r="DA32" s="703"/>
      <c r="DB32" s="703"/>
      <c r="DC32" s="704"/>
      <c r="DD32" s="688" t="s">
        <v>129</v>
      </c>
      <c r="DE32" s="683"/>
      <c r="DF32" s="683"/>
      <c r="DG32" s="683"/>
      <c r="DH32" s="683"/>
      <c r="DI32" s="683"/>
      <c r="DJ32" s="683"/>
      <c r="DK32" s="684"/>
      <c r="DL32" s="688" t="s">
        <v>238</v>
      </c>
      <c r="DM32" s="683"/>
      <c r="DN32" s="683"/>
      <c r="DO32" s="683"/>
      <c r="DP32" s="683"/>
      <c r="DQ32" s="683"/>
      <c r="DR32" s="683"/>
      <c r="DS32" s="683"/>
      <c r="DT32" s="683"/>
      <c r="DU32" s="683"/>
      <c r="DV32" s="684"/>
      <c r="DW32" s="685" t="s">
        <v>129</v>
      </c>
      <c r="DX32" s="703"/>
      <c r="DY32" s="703"/>
      <c r="DZ32" s="703"/>
      <c r="EA32" s="703"/>
      <c r="EB32" s="703"/>
      <c r="EC32" s="724"/>
    </row>
    <row r="33" spans="2:133" ht="11.25" customHeight="1" x14ac:dyDescent="0.2">
      <c r="B33" s="679" t="s">
        <v>323</v>
      </c>
      <c r="C33" s="680"/>
      <c r="D33" s="680"/>
      <c r="E33" s="680"/>
      <c r="F33" s="680"/>
      <c r="G33" s="680"/>
      <c r="H33" s="680"/>
      <c r="I33" s="680"/>
      <c r="J33" s="680"/>
      <c r="K33" s="680"/>
      <c r="L33" s="680"/>
      <c r="M33" s="680"/>
      <c r="N33" s="680"/>
      <c r="O33" s="680"/>
      <c r="P33" s="680"/>
      <c r="Q33" s="681"/>
      <c r="R33" s="682">
        <v>1782631</v>
      </c>
      <c r="S33" s="683"/>
      <c r="T33" s="683"/>
      <c r="U33" s="683"/>
      <c r="V33" s="683"/>
      <c r="W33" s="683"/>
      <c r="X33" s="683"/>
      <c r="Y33" s="684"/>
      <c r="Z33" s="715">
        <v>6.2</v>
      </c>
      <c r="AA33" s="715"/>
      <c r="AB33" s="715"/>
      <c r="AC33" s="715"/>
      <c r="AD33" s="716" t="s">
        <v>238</v>
      </c>
      <c r="AE33" s="716"/>
      <c r="AF33" s="716"/>
      <c r="AG33" s="716"/>
      <c r="AH33" s="716"/>
      <c r="AI33" s="716"/>
      <c r="AJ33" s="716"/>
      <c r="AK33" s="716"/>
      <c r="AL33" s="685" t="s">
        <v>138</v>
      </c>
      <c r="AM33" s="686"/>
      <c r="AN33" s="686"/>
      <c r="AO33" s="717"/>
      <c r="AP33" s="762"/>
      <c r="AQ33" s="763"/>
      <c r="AR33" s="763"/>
      <c r="AS33" s="763"/>
      <c r="AT33" s="766"/>
      <c r="AU33" s="232"/>
      <c r="AV33" s="232"/>
      <c r="AW33" s="232"/>
      <c r="AX33" s="663" t="s">
        <v>324</v>
      </c>
      <c r="AY33" s="664"/>
      <c r="AZ33" s="664"/>
      <c r="BA33" s="664"/>
      <c r="BB33" s="664"/>
      <c r="BC33" s="664"/>
      <c r="BD33" s="664"/>
      <c r="BE33" s="664"/>
      <c r="BF33" s="665"/>
      <c r="BG33" s="746">
        <v>99.1</v>
      </c>
      <c r="BH33" s="667"/>
      <c r="BI33" s="667"/>
      <c r="BJ33" s="667"/>
      <c r="BK33" s="667"/>
      <c r="BL33" s="667"/>
      <c r="BM33" s="709">
        <v>97.1</v>
      </c>
      <c r="BN33" s="667"/>
      <c r="BO33" s="667"/>
      <c r="BP33" s="667"/>
      <c r="BQ33" s="711"/>
      <c r="BR33" s="746">
        <v>99.2</v>
      </c>
      <c r="BS33" s="667"/>
      <c r="BT33" s="667"/>
      <c r="BU33" s="667"/>
      <c r="BV33" s="667"/>
      <c r="BW33" s="667"/>
      <c r="BX33" s="709">
        <v>96.8</v>
      </c>
      <c r="BY33" s="667"/>
      <c r="BZ33" s="667"/>
      <c r="CA33" s="667"/>
      <c r="CB33" s="711"/>
      <c r="CD33" s="721" t="s">
        <v>325</v>
      </c>
      <c r="CE33" s="722"/>
      <c r="CF33" s="722"/>
      <c r="CG33" s="722"/>
      <c r="CH33" s="722"/>
      <c r="CI33" s="722"/>
      <c r="CJ33" s="722"/>
      <c r="CK33" s="722"/>
      <c r="CL33" s="722"/>
      <c r="CM33" s="722"/>
      <c r="CN33" s="722"/>
      <c r="CO33" s="722"/>
      <c r="CP33" s="722"/>
      <c r="CQ33" s="723"/>
      <c r="CR33" s="682">
        <v>13485819</v>
      </c>
      <c r="CS33" s="701"/>
      <c r="CT33" s="701"/>
      <c r="CU33" s="701"/>
      <c r="CV33" s="701"/>
      <c r="CW33" s="701"/>
      <c r="CX33" s="701"/>
      <c r="CY33" s="702"/>
      <c r="CZ33" s="685">
        <v>49.8</v>
      </c>
      <c r="DA33" s="703"/>
      <c r="DB33" s="703"/>
      <c r="DC33" s="704"/>
      <c r="DD33" s="688">
        <v>6920363</v>
      </c>
      <c r="DE33" s="701"/>
      <c r="DF33" s="701"/>
      <c r="DG33" s="701"/>
      <c r="DH33" s="701"/>
      <c r="DI33" s="701"/>
      <c r="DJ33" s="701"/>
      <c r="DK33" s="702"/>
      <c r="DL33" s="688">
        <v>6258202</v>
      </c>
      <c r="DM33" s="701"/>
      <c r="DN33" s="701"/>
      <c r="DO33" s="701"/>
      <c r="DP33" s="701"/>
      <c r="DQ33" s="701"/>
      <c r="DR33" s="701"/>
      <c r="DS33" s="701"/>
      <c r="DT33" s="701"/>
      <c r="DU33" s="701"/>
      <c r="DV33" s="702"/>
      <c r="DW33" s="685">
        <v>50.8</v>
      </c>
      <c r="DX33" s="703"/>
      <c r="DY33" s="703"/>
      <c r="DZ33" s="703"/>
      <c r="EA33" s="703"/>
      <c r="EB33" s="703"/>
      <c r="EC33" s="724"/>
    </row>
    <row r="34" spans="2:133" ht="11.25" customHeight="1" x14ac:dyDescent="0.2">
      <c r="B34" s="679" t="s">
        <v>326</v>
      </c>
      <c r="C34" s="680"/>
      <c r="D34" s="680"/>
      <c r="E34" s="680"/>
      <c r="F34" s="680"/>
      <c r="G34" s="680"/>
      <c r="H34" s="680"/>
      <c r="I34" s="680"/>
      <c r="J34" s="680"/>
      <c r="K34" s="680"/>
      <c r="L34" s="680"/>
      <c r="M34" s="680"/>
      <c r="N34" s="680"/>
      <c r="O34" s="680"/>
      <c r="P34" s="680"/>
      <c r="Q34" s="681"/>
      <c r="R34" s="682">
        <v>347619</v>
      </c>
      <c r="S34" s="683"/>
      <c r="T34" s="683"/>
      <c r="U34" s="683"/>
      <c r="V34" s="683"/>
      <c r="W34" s="683"/>
      <c r="X34" s="683"/>
      <c r="Y34" s="684"/>
      <c r="Z34" s="715">
        <v>1.2</v>
      </c>
      <c r="AA34" s="715"/>
      <c r="AB34" s="715"/>
      <c r="AC34" s="715"/>
      <c r="AD34" s="716">
        <v>319382</v>
      </c>
      <c r="AE34" s="716"/>
      <c r="AF34" s="716"/>
      <c r="AG34" s="716"/>
      <c r="AH34" s="716"/>
      <c r="AI34" s="716"/>
      <c r="AJ34" s="716"/>
      <c r="AK34" s="716"/>
      <c r="AL34" s="685">
        <v>2.7</v>
      </c>
      <c r="AM34" s="686"/>
      <c r="AN34" s="686"/>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327</v>
      </c>
      <c r="CE34" s="722"/>
      <c r="CF34" s="722"/>
      <c r="CG34" s="722"/>
      <c r="CH34" s="722"/>
      <c r="CI34" s="722"/>
      <c r="CJ34" s="722"/>
      <c r="CK34" s="722"/>
      <c r="CL34" s="722"/>
      <c r="CM34" s="722"/>
      <c r="CN34" s="722"/>
      <c r="CO34" s="722"/>
      <c r="CP34" s="722"/>
      <c r="CQ34" s="723"/>
      <c r="CR34" s="682">
        <v>2984134</v>
      </c>
      <c r="CS34" s="683"/>
      <c r="CT34" s="683"/>
      <c r="CU34" s="683"/>
      <c r="CV34" s="683"/>
      <c r="CW34" s="683"/>
      <c r="CX34" s="683"/>
      <c r="CY34" s="684"/>
      <c r="CZ34" s="685">
        <v>11</v>
      </c>
      <c r="DA34" s="703"/>
      <c r="DB34" s="703"/>
      <c r="DC34" s="704"/>
      <c r="DD34" s="688">
        <v>2451467</v>
      </c>
      <c r="DE34" s="683"/>
      <c r="DF34" s="683"/>
      <c r="DG34" s="683"/>
      <c r="DH34" s="683"/>
      <c r="DI34" s="683"/>
      <c r="DJ34" s="683"/>
      <c r="DK34" s="684"/>
      <c r="DL34" s="688">
        <v>2317575</v>
      </c>
      <c r="DM34" s="683"/>
      <c r="DN34" s="683"/>
      <c r="DO34" s="683"/>
      <c r="DP34" s="683"/>
      <c r="DQ34" s="683"/>
      <c r="DR34" s="683"/>
      <c r="DS34" s="683"/>
      <c r="DT34" s="683"/>
      <c r="DU34" s="683"/>
      <c r="DV34" s="684"/>
      <c r="DW34" s="685">
        <v>18.8</v>
      </c>
      <c r="DX34" s="703"/>
      <c r="DY34" s="703"/>
      <c r="DZ34" s="703"/>
      <c r="EA34" s="703"/>
      <c r="EB34" s="703"/>
      <c r="EC34" s="724"/>
    </row>
    <row r="35" spans="2:133" ht="11.25" customHeight="1" x14ac:dyDescent="0.2">
      <c r="B35" s="679" t="s">
        <v>328</v>
      </c>
      <c r="C35" s="680"/>
      <c r="D35" s="680"/>
      <c r="E35" s="680"/>
      <c r="F35" s="680"/>
      <c r="G35" s="680"/>
      <c r="H35" s="680"/>
      <c r="I35" s="680"/>
      <c r="J35" s="680"/>
      <c r="K35" s="680"/>
      <c r="L35" s="680"/>
      <c r="M35" s="680"/>
      <c r="N35" s="680"/>
      <c r="O35" s="680"/>
      <c r="P35" s="680"/>
      <c r="Q35" s="681"/>
      <c r="R35" s="682">
        <v>124446</v>
      </c>
      <c r="S35" s="683"/>
      <c r="T35" s="683"/>
      <c r="U35" s="683"/>
      <c r="V35" s="683"/>
      <c r="W35" s="683"/>
      <c r="X35" s="683"/>
      <c r="Y35" s="684"/>
      <c r="Z35" s="715">
        <v>0.4</v>
      </c>
      <c r="AA35" s="715"/>
      <c r="AB35" s="715"/>
      <c r="AC35" s="715"/>
      <c r="AD35" s="716" t="s">
        <v>129</v>
      </c>
      <c r="AE35" s="716"/>
      <c r="AF35" s="716"/>
      <c r="AG35" s="716"/>
      <c r="AH35" s="716"/>
      <c r="AI35" s="716"/>
      <c r="AJ35" s="716"/>
      <c r="AK35" s="716"/>
      <c r="AL35" s="685" t="s">
        <v>238</v>
      </c>
      <c r="AM35" s="686"/>
      <c r="AN35" s="686"/>
      <c r="AO35" s="717"/>
      <c r="AP35" s="235"/>
      <c r="AQ35" s="743" t="s">
        <v>329</v>
      </c>
      <c r="AR35" s="744"/>
      <c r="AS35" s="744"/>
      <c r="AT35" s="744"/>
      <c r="AU35" s="744"/>
      <c r="AV35" s="744"/>
      <c r="AW35" s="744"/>
      <c r="AX35" s="744"/>
      <c r="AY35" s="744"/>
      <c r="AZ35" s="744"/>
      <c r="BA35" s="744"/>
      <c r="BB35" s="744"/>
      <c r="BC35" s="744"/>
      <c r="BD35" s="744"/>
      <c r="BE35" s="744"/>
      <c r="BF35" s="745"/>
      <c r="BG35" s="743" t="s">
        <v>330</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331</v>
      </c>
      <c r="CE35" s="722"/>
      <c r="CF35" s="722"/>
      <c r="CG35" s="722"/>
      <c r="CH35" s="722"/>
      <c r="CI35" s="722"/>
      <c r="CJ35" s="722"/>
      <c r="CK35" s="722"/>
      <c r="CL35" s="722"/>
      <c r="CM35" s="722"/>
      <c r="CN35" s="722"/>
      <c r="CO35" s="722"/>
      <c r="CP35" s="722"/>
      <c r="CQ35" s="723"/>
      <c r="CR35" s="682">
        <v>86949</v>
      </c>
      <c r="CS35" s="701"/>
      <c r="CT35" s="701"/>
      <c r="CU35" s="701"/>
      <c r="CV35" s="701"/>
      <c r="CW35" s="701"/>
      <c r="CX35" s="701"/>
      <c r="CY35" s="702"/>
      <c r="CZ35" s="685">
        <v>0.3</v>
      </c>
      <c r="DA35" s="703"/>
      <c r="DB35" s="703"/>
      <c r="DC35" s="704"/>
      <c r="DD35" s="688">
        <v>68711</v>
      </c>
      <c r="DE35" s="701"/>
      <c r="DF35" s="701"/>
      <c r="DG35" s="701"/>
      <c r="DH35" s="701"/>
      <c r="DI35" s="701"/>
      <c r="DJ35" s="701"/>
      <c r="DK35" s="702"/>
      <c r="DL35" s="688">
        <v>67263</v>
      </c>
      <c r="DM35" s="701"/>
      <c r="DN35" s="701"/>
      <c r="DO35" s="701"/>
      <c r="DP35" s="701"/>
      <c r="DQ35" s="701"/>
      <c r="DR35" s="701"/>
      <c r="DS35" s="701"/>
      <c r="DT35" s="701"/>
      <c r="DU35" s="701"/>
      <c r="DV35" s="702"/>
      <c r="DW35" s="685">
        <v>0.5</v>
      </c>
      <c r="DX35" s="703"/>
      <c r="DY35" s="703"/>
      <c r="DZ35" s="703"/>
      <c r="EA35" s="703"/>
      <c r="EB35" s="703"/>
      <c r="EC35" s="724"/>
    </row>
    <row r="36" spans="2:133" ht="11.25" customHeight="1" x14ac:dyDescent="0.2">
      <c r="B36" s="679" t="s">
        <v>332</v>
      </c>
      <c r="C36" s="680"/>
      <c r="D36" s="680"/>
      <c r="E36" s="680"/>
      <c r="F36" s="680"/>
      <c r="G36" s="680"/>
      <c r="H36" s="680"/>
      <c r="I36" s="680"/>
      <c r="J36" s="680"/>
      <c r="K36" s="680"/>
      <c r="L36" s="680"/>
      <c r="M36" s="680"/>
      <c r="N36" s="680"/>
      <c r="O36" s="680"/>
      <c r="P36" s="680"/>
      <c r="Q36" s="681"/>
      <c r="R36" s="682">
        <v>677893</v>
      </c>
      <c r="S36" s="683"/>
      <c r="T36" s="683"/>
      <c r="U36" s="683"/>
      <c r="V36" s="683"/>
      <c r="W36" s="683"/>
      <c r="X36" s="683"/>
      <c r="Y36" s="684"/>
      <c r="Z36" s="715">
        <v>2.4</v>
      </c>
      <c r="AA36" s="715"/>
      <c r="AB36" s="715"/>
      <c r="AC36" s="715"/>
      <c r="AD36" s="716" t="s">
        <v>238</v>
      </c>
      <c r="AE36" s="716"/>
      <c r="AF36" s="716"/>
      <c r="AG36" s="716"/>
      <c r="AH36" s="716"/>
      <c r="AI36" s="716"/>
      <c r="AJ36" s="716"/>
      <c r="AK36" s="716"/>
      <c r="AL36" s="685" t="s">
        <v>129</v>
      </c>
      <c r="AM36" s="686"/>
      <c r="AN36" s="686"/>
      <c r="AO36" s="717"/>
      <c r="AP36" s="235"/>
      <c r="AQ36" s="734" t="s">
        <v>333</v>
      </c>
      <c r="AR36" s="735"/>
      <c r="AS36" s="735"/>
      <c r="AT36" s="735"/>
      <c r="AU36" s="735"/>
      <c r="AV36" s="735"/>
      <c r="AW36" s="735"/>
      <c r="AX36" s="735"/>
      <c r="AY36" s="736"/>
      <c r="AZ36" s="737">
        <v>2582236</v>
      </c>
      <c r="BA36" s="738"/>
      <c r="BB36" s="738"/>
      <c r="BC36" s="738"/>
      <c r="BD36" s="738"/>
      <c r="BE36" s="738"/>
      <c r="BF36" s="739"/>
      <c r="BG36" s="740" t="s">
        <v>334</v>
      </c>
      <c r="BH36" s="741"/>
      <c r="BI36" s="741"/>
      <c r="BJ36" s="741"/>
      <c r="BK36" s="741"/>
      <c r="BL36" s="741"/>
      <c r="BM36" s="741"/>
      <c r="BN36" s="741"/>
      <c r="BO36" s="741"/>
      <c r="BP36" s="741"/>
      <c r="BQ36" s="741"/>
      <c r="BR36" s="741"/>
      <c r="BS36" s="741"/>
      <c r="BT36" s="741"/>
      <c r="BU36" s="742"/>
      <c r="BV36" s="737">
        <v>128593</v>
      </c>
      <c r="BW36" s="738"/>
      <c r="BX36" s="738"/>
      <c r="BY36" s="738"/>
      <c r="BZ36" s="738"/>
      <c r="CA36" s="738"/>
      <c r="CB36" s="739"/>
      <c r="CD36" s="721" t="s">
        <v>335</v>
      </c>
      <c r="CE36" s="722"/>
      <c r="CF36" s="722"/>
      <c r="CG36" s="722"/>
      <c r="CH36" s="722"/>
      <c r="CI36" s="722"/>
      <c r="CJ36" s="722"/>
      <c r="CK36" s="722"/>
      <c r="CL36" s="722"/>
      <c r="CM36" s="722"/>
      <c r="CN36" s="722"/>
      <c r="CO36" s="722"/>
      <c r="CP36" s="722"/>
      <c r="CQ36" s="723"/>
      <c r="CR36" s="682">
        <v>8332879</v>
      </c>
      <c r="CS36" s="683"/>
      <c r="CT36" s="683"/>
      <c r="CU36" s="683"/>
      <c r="CV36" s="683"/>
      <c r="CW36" s="683"/>
      <c r="CX36" s="683"/>
      <c r="CY36" s="684"/>
      <c r="CZ36" s="685">
        <v>30.8</v>
      </c>
      <c r="DA36" s="703"/>
      <c r="DB36" s="703"/>
      <c r="DC36" s="704"/>
      <c r="DD36" s="688">
        <v>2769268</v>
      </c>
      <c r="DE36" s="683"/>
      <c r="DF36" s="683"/>
      <c r="DG36" s="683"/>
      <c r="DH36" s="683"/>
      <c r="DI36" s="683"/>
      <c r="DJ36" s="683"/>
      <c r="DK36" s="684"/>
      <c r="DL36" s="688">
        <v>2292055</v>
      </c>
      <c r="DM36" s="683"/>
      <c r="DN36" s="683"/>
      <c r="DO36" s="683"/>
      <c r="DP36" s="683"/>
      <c r="DQ36" s="683"/>
      <c r="DR36" s="683"/>
      <c r="DS36" s="683"/>
      <c r="DT36" s="683"/>
      <c r="DU36" s="683"/>
      <c r="DV36" s="684"/>
      <c r="DW36" s="685">
        <v>18.600000000000001</v>
      </c>
      <c r="DX36" s="703"/>
      <c r="DY36" s="703"/>
      <c r="DZ36" s="703"/>
      <c r="EA36" s="703"/>
      <c r="EB36" s="703"/>
      <c r="EC36" s="724"/>
    </row>
    <row r="37" spans="2:133" ht="11.25" customHeight="1" x14ac:dyDescent="0.2">
      <c r="B37" s="679" t="s">
        <v>336</v>
      </c>
      <c r="C37" s="680"/>
      <c r="D37" s="680"/>
      <c r="E37" s="680"/>
      <c r="F37" s="680"/>
      <c r="G37" s="680"/>
      <c r="H37" s="680"/>
      <c r="I37" s="680"/>
      <c r="J37" s="680"/>
      <c r="K37" s="680"/>
      <c r="L37" s="680"/>
      <c r="M37" s="680"/>
      <c r="N37" s="680"/>
      <c r="O37" s="680"/>
      <c r="P37" s="680"/>
      <c r="Q37" s="681"/>
      <c r="R37" s="682">
        <v>883329</v>
      </c>
      <c r="S37" s="683"/>
      <c r="T37" s="683"/>
      <c r="U37" s="683"/>
      <c r="V37" s="683"/>
      <c r="W37" s="683"/>
      <c r="X37" s="683"/>
      <c r="Y37" s="684"/>
      <c r="Z37" s="715">
        <v>3.1</v>
      </c>
      <c r="AA37" s="715"/>
      <c r="AB37" s="715"/>
      <c r="AC37" s="715"/>
      <c r="AD37" s="716" t="s">
        <v>129</v>
      </c>
      <c r="AE37" s="716"/>
      <c r="AF37" s="716"/>
      <c r="AG37" s="716"/>
      <c r="AH37" s="716"/>
      <c r="AI37" s="716"/>
      <c r="AJ37" s="716"/>
      <c r="AK37" s="716"/>
      <c r="AL37" s="685" t="s">
        <v>129</v>
      </c>
      <c r="AM37" s="686"/>
      <c r="AN37" s="686"/>
      <c r="AO37" s="717"/>
      <c r="AQ37" s="725" t="s">
        <v>337</v>
      </c>
      <c r="AR37" s="726"/>
      <c r="AS37" s="726"/>
      <c r="AT37" s="726"/>
      <c r="AU37" s="726"/>
      <c r="AV37" s="726"/>
      <c r="AW37" s="726"/>
      <c r="AX37" s="726"/>
      <c r="AY37" s="727"/>
      <c r="AZ37" s="682">
        <v>565385</v>
      </c>
      <c r="BA37" s="683"/>
      <c r="BB37" s="683"/>
      <c r="BC37" s="683"/>
      <c r="BD37" s="701"/>
      <c r="BE37" s="701"/>
      <c r="BF37" s="728"/>
      <c r="BG37" s="721" t="s">
        <v>338</v>
      </c>
      <c r="BH37" s="722"/>
      <c r="BI37" s="722"/>
      <c r="BJ37" s="722"/>
      <c r="BK37" s="722"/>
      <c r="BL37" s="722"/>
      <c r="BM37" s="722"/>
      <c r="BN37" s="722"/>
      <c r="BO37" s="722"/>
      <c r="BP37" s="722"/>
      <c r="BQ37" s="722"/>
      <c r="BR37" s="722"/>
      <c r="BS37" s="722"/>
      <c r="BT37" s="722"/>
      <c r="BU37" s="723"/>
      <c r="BV37" s="682">
        <v>128593</v>
      </c>
      <c r="BW37" s="683"/>
      <c r="BX37" s="683"/>
      <c r="BY37" s="683"/>
      <c r="BZ37" s="683"/>
      <c r="CA37" s="683"/>
      <c r="CB37" s="729"/>
      <c r="CD37" s="721" t="s">
        <v>339</v>
      </c>
      <c r="CE37" s="722"/>
      <c r="CF37" s="722"/>
      <c r="CG37" s="722"/>
      <c r="CH37" s="722"/>
      <c r="CI37" s="722"/>
      <c r="CJ37" s="722"/>
      <c r="CK37" s="722"/>
      <c r="CL37" s="722"/>
      <c r="CM37" s="722"/>
      <c r="CN37" s="722"/>
      <c r="CO37" s="722"/>
      <c r="CP37" s="722"/>
      <c r="CQ37" s="723"/>
      <c r="CR37" s="682">
        <v>9750</v>
      </c>
      <c r="CS37" s="701"/>
      <c r="CT37" s="701"/>
      <c r="CU37" s="701"/>
      <c r="CV37" s="701"/>
      <c r="CW37" s="701"/>
      <c r="CX37" s="701"/>
      <c r="CY37" s="702"/>
      <c r="CZ37" s="685">
        <v>0</v>
      </c>
      <c r="DA37" s="703"/>
      <c r="DB37" s="703"/>
      <c r="DC37" s="704"/>
      <c r="DD37" s="688">
        <v>8411</v>
      </c>
      <c r="DE37" s="701"/>
      <c r="DF37" s="701"/>
      <c r="DG37" s="701"/>
      <c r="DH37" s="701"/>
      <c r="DI37" s="701"/>
      <c r="DJ37" s="701"/>
      <c r="DK37" s="702"/>
      <c r="DL37" s="688">
        <v>8411</v>
      </c>
      <c r="DM37" s="701"/>
      <c r="DN37" s="701"/>
      <c r="DO37" s="701"/>
      <c r="DP37" s="701"/>
      <c r="DQ37" s="701"/>
      <c r="DR37" s="701"/>
      <c r="DS37" s="701"/>
      <c r="DT37" s="701"/>
      <c r="DU37" s="701"/>
      <c r="DV37" s="702"/>
      <c r="DW37" s="685">
        <v>0.1</v>
      </c>
      <c r="DX37" s="703"/>
      <c r="DY37" s="703"/>
      <c r="DZ37" s="703"/>
      <c r="EA37" s="703"/>
      <c r="EB37" s="703"/>
      <c r="EC37" s="724"/>
    </row>
    <row r="38" spans="2:133" ht="11.25" customHeight="1" x14ac:dyDescent="0.2">
      <c r="B38" s="679" t="s">
        <v>340</v>
      </c>
      <c r="C38" s="680"/>
      <c r="D38" s="680"/>
      <c r="E38" s="680"/>
      <c r="F38" s="680"/>
      <c r="G38" s="680"/>
      <c r="H38" s="680"/>
      <c r="I38" s="680"/>
      <c r="J38" s="680"/>
      <c r="K38" s="680"/>
      <c r="L38" s="680"/>
      <c r="M38" s="680"/>
      <c r="N38" s="680"/>
      <c r="O38" s="680"/>
      <c r="P38" s="680"/>
      <c r="Q38" s="681"/>
      <c r="R38" s="682">
        <v>316111</v>
      </c>
      <c r="S38" s="683"/>
      <c r="T38" s="683"/>
      <c r="U38" s="683"/>
      <c r="V38" s="683"/>
      <c r="W38" s="683"/>
      <c r="X38" s="683"/>
      <c r="Y38" s="684"/>
      <c r="Z38" s="715">
        <v>1.1000000000000001</v>
      </c>
      <c r="AA38" s="715"/>
      <c r="AB38" s="715"/>
      <c r="AC38" s="715"/>
      <c r="AD38" s="716">
        <v>15855</v>
      </c>
      <c r="AE38" s="716"/>
      <c r="AF38" s="716"/>
      <c r="AG38" s="716"/>
      <c r="AH38" s="716"/>
      <c r="AI38" s="716"/>
      <c r="AJ38" s="716"/>
      <c r="AK38" s="716"/>
      <c r="AL38" s="685">
        <v>0.1</v>
      </c>
      <c r="AM38" s="686"/>
      <c r="AN38" s="686"/>
      <c r="AO38" s="717"/>
      <c r="AQ38" s="725" t="s">
        <v>341</v>
      </c>
      <c r="AR38" s="726"/>
      <c r="AS38" s="726"/>
      <c r="AT38" s="726"/>
      <c r="AU38" s="726"/>
      <c r="AV38" s="726"/>
      <c r="AW38" s="726"/>
      <c r="AX38" s="726"/>
      <c r="AY38" s="727"/>
      <c r="AZ38" s="682">
        <v>128271</v>
      </c>
      <c r="BA38" s="683"/>
      <c r="BB38" s="683"/>
      <c r="BC38" s="683"/>
      <c r="BD38" s="701"/>
      <c r="BE38" s="701"/>
      <c r="BF38" s="728"/>
      <c r="BG38" s="721" t="s">
        <v>342</v>
      </c>
      <c r="BH38" s="722"/>
      <c r="BI38" s="722"/>
      <c r="BJ38" s="722"/>
      <c r="BK38" s="722"/>
      <c r="BL38" s="722"/>
      <c r="BM38" s="722"/>
      <c r="BN38" s="722"/>
      <c r="BO38" s="722"/>
      <c r="BP38" s="722"/>
      <c r="BQ38" s="722"/>
      <c r="BR38" s="722"/>
      <c r="BS38" s="722"/>
      <c r="BT38" s="722"/>
      <c r="BU38" s="723"/>
      <c r="BV38" s="682">
        <v>7109</v>
      </c>
      <c r="BW38" s="683"/>
      <c r="BX38" s="683"/>
      <c r="BY38" s="683"/>
      <c r="BZ38" s="683"/>
      <c r="CA38" s="683"/>
      <c r="CB38" s="729"/>
      <c r="CD38" s="721" t="s">
        <v>343</v>
      </c>
      <c r="CE38" s="722"/>
      <c r="CF38" s="722"/>
      <c r="CG38" s="722"/>
      <c r="CH38" s="722"/>
      <c r="CI38" s="722"/>
      <c r="CJ38" s="722"/>
      <c r="CK38" s="722"/>
      <c r="CL38" s="722"/>
      <c r="CM38" s="722"/>
      <c r="CN38" s="722"/>
      <c r="CO38" s="722"/>
      <c r="CP38" s="722"/>
      <c r="CQ38" s="723"/>
      <c r="CR38" s="682">
        <v>1842987</v>
      </c>
      <c r="CS38" s="683"/>
      <c r="CT38" s="683"/>
      <c r="CU38" s="683"/>
      <c r="CV38" s="683"/>
      <c r="CW38" s="683"/>
      <c r="CX38" s="683"/>
      <c r="CY38" s="684"/>
      <c r="CZ38" s="685">
        <v>6.8</v>
      </c>
      <c r="DA38" s="703"/>
      <c r="DB38" s="703"/>
      <c r="DC38" s="704"/>
      <c r="DD38" s="688">
        <v>1437202</v>
      </c>
      <c r="DE38" s="683"/>
      <c r="DF38" s="683"/>
      <c r="DG38" s="683"/>
      <c r="DH38" s="683"/>
      <c r="DI38" s="683"/>
      <c r="DJ38" s="683"/>
      <c r="DK38" s="684"/>
      <c r="DL38" s="688">
        <v>1406733</v>
      </c>
      <c r="DM38" s="683"/>
      <c r="DN38" s="683"/>
      <c r="DO38" s="683"/>
      <c r="DP38" s="683"/>
      <c r="DQ38" s="683"/>
      <c r="DR38" s="683"/>
      <c r="DS38" s="683"/>
      <c r="DT38" s="683"/>
      <c r="DU38" s="683"/>
      <c r="DV38" s="684"/>
      <c r="DW38" s="685">
        <v>11.4</v>
      </c>
      <c r="DX38" s="703"/>
      <c r="DY38" s="703"/>
      <c r="DZ38" s="703"/>
      <c r="EA38" s="703"/>
      <c r="EB38" s="703"/>
      <c r="EC38" s="724"/>
    </row>
    <row r="39" spans="2:133" ht="11.25" customHeight="1" x14ac:dyDescent="0.2">
      <c r="B39" s="679" t="s">
        <v>344</v>
      </c>
      <c r="C39" s="680"/>
      <c r="D39" s="680"/>
      <c r="E39" s="680"/>
      <c r="F39" s="680"/>
      <c r="G39" s="680"/>
      <c r="H39" s="680"/>
      <c r="I39" s="680"/>
      <c r="J39" s="680"/>
      <c r="K39" s="680"/>
      <c r="L39" s="680"/>
      <c r="M39" s="680"/>
      <c r="N39" s="680"/>
      <c r="O39" s="680"/>
      <c r="P39" s="680"/>
      <c r="Q39" s="681"/>
      <c r="R39" s="682">
        <v>3359700</v>
      </c>
      <c r="S39" s="683"/>
      <c r="T39" s="683"/>
      <c r="U39" s="683"/>
      <c r="V39" s="683"/>
      <c r="W39" s="683"/>
      <c r="X39" s="683"/>
      <c r="Y39" s="684"/>
      <c r="Z39" s="715">
        <v>11.7</v>
      </c>
      <c r="AA39" s="715"/>
      <c r="AB39" s="715"/>
      <c r="AC39" s="715"/>
      <c r="AD39" s="716" t="s">
        <v>238</v>
      </c>
      <c r="AE39" s="716"/>
      <c r="AF39" s="716"/>
      <c r="AG39" s="716"/>
      <c r="AH39" s="716"/>
      <c r="AI39" s="716"/>
      <c r="AJ39" s="716"/>
      <c r="AK39" s="716"/>
      <c r="AL39" s="685" t="s">
        <v>238</v>
      </c>
      <c r="AM39" s="686"/>
      <c r="AN39" s="686"/>
      <c r="AO39" s="717"/>
      <c r="AQ39" s="725" t="s">
        <v>345</v>
      </c>
      <c r="AR39" s="726"/>
      <c r="AS39" s="726"/>
      <c r="AT39" s="726"/>
      <c r="AU39" s="726"/>
      <c r="AV39" s="726"/>
      <c r="AW39" s="726"/>
      <c r="AX39" s="726"/>
      <c r="AY39" s="727"/>
      <c r="AZ39" s="682">
        <v>92270</v>
      </c>
      <c r="BA39" s="683"/>
      <c r="BB39" s="683"/>
      <c r="BC39" s="683"/>
      <c r="BD39" s="701"/>
      <c r="BE39" s="701"/>
      <c r="BF39" s="728"/>
      <c r="BG39" s="721" t="s">
        <v>346</v>
      </c>
      <c r="BH39" s="722"/>
      <c r="BI39" s="722"/>
      <c r="BJ39" s="722"/>
      <c r="BK39" s="722"/>
      <c r="BL39" s="722"/>
      <c r="BM39" s="722"/>
      <c r="BN39" s="722"/>
      <c r="BO39" s="722"/>
      <c r="BP39" s="722"/>
      <c r="BQ39" s="722"/>
      <c r="BR39" s="722"/>
      <c r="BS39" s="722"/>
      <c r="BT39" s="722"/>
      <c r="BU39" s="723"/>
      <c r="BV39" s="682">
        <v>11762</v>
      </c>
      <c r="BW39" s="683"/>
      <c r="BX39" s="683"/>
      <c r="BY39" s="683"/>
      <c r="BZ39" s="683"/>
      <c r="CA39" s="683"/>
      <c r="CB39" s="729"/>
      <c r="CD39" s="721" t="s">
        <v>347</v>
      </c>
      <c r="CE39" s="722"/>
      <c r="CF39" s="722"/>
      <c r="CG39" s="722"/>
      <c r="CH39" s="722"/>
      <c r="CI39" s="722"/>
      <c r="CJ39" s="722"/>
      <c r="CK39" s="722"/>
      <c r="CL39" s="722"/>
      <c r="CM39" s="722"/>
      <c r="CN39" s="722"/>
      <c r="CO39" s="722"/>
      <c r="CP39" s="722"/>
      <c r="CQ39" s="723"/>
      <c r="CR39" s="682">
        <v>46755</v>
      </c>
      <c r="CS39" s="701"/>
      <c r="CT39" s="701"/>
      <c r="CU39" s="701"/>
      <c r="CV39" s="701"/>
      <c r="CW39" s="701"/>
      <c r="CX39" s="701"/>
      <c r="CY39" s="702"/>
      <c r="CZ39" s="685">
        <v>0.2</v>
      </c>
      <c r="DA39" s="703"/>
      <c r="DB39" s="703"/>
      <c r="DC39" s="704"/>
      <c r="DD39" s="688">
        <v>16139</v>
      </c>
      <c r="DE39" s="701"/>
      <c r="DF39" s="701"/>
      <c r="DG39" s="701"/>
      <c r="DH39" s="701"/>
      <c r="DI39" s="701"/>
      <c r="DJ39" s="701"/>
      <c r="DK39" s="702"/>
      <c r="DL39" s="688" t="s">
        <v>129</v>
      </c>
      <c r="DM39" s="701"/>
      <c r="DN39" s="701"/>
      <c r="DO39" s="701"/>
      <c r="DP39" s="701"/>
      <c r="DQ39" s="701"/>
      <c r="DR39" s="701"/>
      <c r="DS39" s="701"/>
      <c r="DT39" s="701"/>
      <c r="DU39" s="701"/>
      <c r="DV39" s="702"/>
      <c r="DW39" s="685" t="s">
        <v>238</v>
      </c>
      <c r="DX39" s="703"/>
      <c r="DY39" s="703"/>
      <c r="DZ39" s="703"/>
      <c r="EA39" s="703"/>
      <c r="EB39" s="703"/>
      <c r="EC39" s="724"/>
    </row>
    <row r="40" spans="2:133" ht="11.25" customHeight="1" x14ac:dyDescent="0.2">
      <c r="B40" s="679" t="s">
        <v>348</v>
      </c>
      <c r="C40" s="680"/>
      <c r="D40" s="680"/>
      <c r="E40" s="680"/>
      <c r="F40" s="680"/>
      <c r="G40" s="680"/>
      <c r="H40" s="680"/>
      <c r="I40" s="680"/>
      <c r="J40" s="680"/>
      <c r="K40" s="680"/>
      <c r="L40" s="680"/>
      <c r="M40" s="680"/>
      <c r="N40" s="680"/>
      <c r="O40" s="680"/>
      <c r="P40" s="680"/>
      <c r="Q40" s="681"/>
      <c r="R40" s="682" t="s">
        <v>129</v>
      </c>
      <c r="S40" s="683"/>
      <c r="T40" s="683"/>
      <c r="U40" s="683"/>
      <c r="V40" s="683"/>
      <c r="W40" s="683"/>
      <c r="X40" s="683"/>
      <c r="Y40" s="684"/>
      <c r="Z40" s="715" t="s">
        <v>138</v>
      </c>
      <c r="AA40" s="715"/>
      <c r="AB40" s="715"/>
      <c r="AC40" s="715"/>
      <c r="AD40" s="716" t="s">
        <v>138</v>
      </c>
      <c r="AE40" s="716"/>
      <c r="AF40" s="716"/>
      <c r="AG40" s="716"/>
      <c r="AH40" s="716"/>
      <c r="AI40" s="716"/>
      <c r="AJ40" s="716"/>
      <c r="AK40" s="716"/>
      <c r="AL40" s="685" t="s">
        <v>138</v>
      </c>
      <c r="AM40" s="686"/>
      <c r="AN40" s="686"/>
      <c r="AO40" s="717"/>
      <c r="AQ40" s="725" t="s">
        <v>349</v>
      </c>
      <c r="AR40" s="726"/>
      <c r="AS40" s="726"/>
      <c r="AT40" s="726"/>
      <c r="AU40" s="726"/>
      <c r="AV40" s="726"/>
      <c r="AW40" s="726"/>
      <c r="AX40" s="726"/>
      <c r="AY40" s="727"/>
      <c r="AZ40" s="682">
        <v>24343</v>
      </c>
      <c r="BA40" s="683"/>
      <c r="BB40" s="683"/>
      <c r="BC40" s="683"/>
      <c r="BD40" s="701"/>
      <c r="BE40" s="701"/>
      <c r="BF40" s="728"/>
      <c r="BG40" s="730" t="s">
        <v>350</v>
      </c>
      <c r="BH40" s="731"/>
      <c r="BI40" s="731"/>
      <c r="BJ40" s="731"/>
      <c r="BK40" s="731"/>
      <c r="BL40" s="236"/>
      <c r="BM40" s="722" t="s">
        <v>351</v>
      </c>
      <c r="BN40" s="722"/>
      <c r="BO40" s="722"/>
      <c r="BP40" s="722"/>
      <c r="BQ40" s="722"/>
      <c r="BR40" s="722"/>
      <c r="BS40" s="722"/>
      <c r="BT40" s="722"/>
      <c r="BU40" s="723"/>
      <c r="BV40" s="682">
        <v>114</v>
      </c>
      <c r="BW40" s="683"/>
      <c r="BX40" s="683"/>
      <c r="BY40" s="683"/>
      <c r="BZ40" s="683"/>
      <c r="CA40" s="683"/>
      <c r="CB40" s="729"/>
      <c r="CD40" s="721" t="s">
        <v>352</v>
      </c>
      <c r="CE40" s="722"/>
      <c r="CF40" s="722"/>
      <c r="CG40" s="722"/>
      <c r="CH40" s="722"/>
      <c r="CI40" s="722"/>
      <c r="CJ40" s="722"/>
      <c r="CK40" s="722"/>
      <c r="CL40" s="722"/>
      <c r="CM40" s="722"/>
      <c r="CN40" s="722"/>
      <c r="CO40" s="722"/>
      <c r="CP40" s="722"/>
      <c r="CQ40" s="723"/>
      <c r="CR40" s="682">
        <v>192115</v>
      </c>
      <c r="CS40" s="683"/>
      <c r="CT40" s="683"/>
      <c r="CU40" s="683"/>
      <c r="CV40" s="683"/>
      <c r="CW40" s="683"/>
      <c r="CX40" s="683"/>
      <c r="CY40" s="684"/>
      <c r="CZ40" s="685">
        <v>0.7</v>
      </c>
      <c r="DA40" s="703"/>
      <c r="DB40" s="703"/>
      <c r="DC40" s="704"/>
      <c r="DD40" s="688">
        <v>177576</v>
      </c>
      <c r="DE40" s="683"/>
      <c r="DF40" s="683"/>
      <c r="DG40" s="683"/>
      <c r="DH40" s="683"/>
      <c r="DI40" s="683"/>
      <c r="DJ40" s="683"/>
      <c r="DK40" s="684"/>
      <c r="DL40" s="688">
        <v>174576</v>
      </c>
      <c r="DM40" s="683"/>
      <c r="DN40" s="683"/>
      <c r="DO40" s="683"/>
      <c r="DP40" s="683"/>
      <c r="DQ40" s="683"/>
      <c r="DR40" s="683"/>
      <c r="DS40" s="683"/>
      <c r="DT40" s="683"/>
      <c r="DU40" s="683"/>
      <c r="DV40" s="684"/>
      <c r="DW40" s="685">
        <v>1.4</v>
      </c>
      <c r="DX40" s="703"/>
      <c r="DY40" s="703"/>
      <c r="DZ40" s="703"/>
      <c r="EA40" s="703"/>
      <c r="EB40" s="703"/>
      <c r="EC40" s="724"/>
    </row>
    <row r="41" spans="2:133" ht="11.25" customHeight="1" x14ac:dyDescent="0.2">
      <c r="B41" s="679" t="s">
        <v>353</v>
      </c>
      <c r="C41" s="680"/>
      <c r="D41" s="680"/>
      <c r="E41" s="680"/>
      <c r="F41" s="680"/>
      <c r="G41" s="680"/>
      <c r="H41" s="680"/>
      <c r="I41" s="680"/>
      <c r="J41" s="680"/>
      <c r="K41" s="680"/>
      <c r="L41" s="680"/>
      <c r="M41" s="680"/>
      <c r="N41" s="680"/>
      <c r="O41" s="680"/>
      <c r="P41" s="680"/>
      <c r="Q41" s="681"/>
      <c r="R41" s="682" t="s">
        <v>265</v>
      </c>
      <c r="S41" s="683"/>
      <c r="T41" s="683"/>
      <c r="U41" s="683"/>
      <c r="V41" s="683"/>
      <c r="W41" s="683"/>
      <c r="X41" s="683"/>
      <c r="Y41" s="684"/>
      <c r="Z41" s="715" t="s">
        <v>129</v>
      </c>
      <c r="AA41" s="715"/>
      <c r="AB41" s="715"/>
      <c r="AC41" s="715"/>
      <c r="AD41" s="716" t="s">
        <v>129</v>
      </c>
      <c r="AE41" s="716"/>
      <c r="AF41" s="716"/>
      <c r="AG41" s="716"/>
      <c r="AH41" s="716"/>
      <c r="AI41" s="716"/>
      <c r="AJ41" s="716"/>
      <c r="AK41" s="716"/>
      <c r="AL41" s="685" t="s">
        <v>129</v>
      </c>
      <c r="AM41" s="686"/>
      <c r="AN41" s="686"/>
      <c r="AO41" s="717"/>
      <c r="AQ41" s="725" t="s">
        <v>354</v>
      </c>
      <c r="AR41" s="726"/>
      <c r="AS41" s="726"/>
      <c r="AT41" s="726"/>
      <c r="AU41" s="726"/>
      <c r="AV41" s="726"/>
      <c r="AW41" s="726"/>
      <c r="AX41" s="726"/>
      <c r="AY41" s="727"/>
      <c r="AZ41" s="682">
        <v>460541</v>
      </c>
      <c r="BA41" s="683"/>
      <c r="BB41" s="683"/>
      <c r="BC41" s="683"/>
      <c r="BD41" s="701"/>
      <c r="BE41" s="701"/>
      <c r="BF41" s="728"/>
      <c r="BG41" s="730"/>
      <c r="BH41" s="731"/>
      <c r="BI41" s="731"/>
      <c r="BJ41" s="731"/>
      <c r="BK41" s="731"/>
      <c r="BL41" s="236"/>
      <c r="BM41" s="722" t="s">
        <v>355</v>
      </c>
      <c r="BN41" s="722"/>
      <c r="BO41" s="722"/>
      <c r="BP41" s="722"/>
      <c r="BQ41" s="722"/>
      <c r="BR41" s="722"/>
      <c r="BS41" s="722"/>
      <c r="BT41" s="722"/>
      <c r="BU41" s="723"/>
      <c r="BV41" s="682">
        <v>1</v>
      </c>
      <c r="BW41" s="683"/>
      <c r="BX41" s="683"/>
      <c r="BY41" s="683"/>
      <c r="BZ41" s="683"/>
      <c r="CA41" s="683"/>
      <c r="CB41" s="729"/>
      <c r="CD41" s="721" t="s">
        <v>356</v>
      </c>
      <c r="CE41" s="722"/>
      <c r="CF41" s="722"/>
      <c r="CG41" s="722"/>
      <c r="CH41" s="722"/>
      <c r="CI41" s="722"/>
      <c r="CJ41" s="722"/>
      <c r="CK41" s="722"/>
      <c r="CL41" s="722"/>
      <c r="CM41" s="722"/>
      <c r="CN41" s="722"/>
      <c r="CO41" s="722"/>
      <c r="CP41" s="722"/>
      <c r="CQ41" s="723"/>
      <c r="CR41" s="682" t="s">
        <v>238</v>
      </c>
      <c r="CS41" s="701"/>
      <c r="CT41" s="701"/>
      <c r="CU41" s="701"/>
      <c r="CV41" s="701"/>
      <c r="CW41" s="701"/>
      <c r="CX41" s="701"/>
      <c r="CY41" s="702"/>
      <c r="CZ41" s="685" t="s">
        <v>238</v>
      </c>
      <c r="DA41" s="703"/>
      <c r="DB41" s="703"/>
      <c r="DC41" s="704"/>
      <c r="DD41" s="688" t="s">
        <v>138</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2">
      <c r="B42" s="679" t="s">
        <v>357</v>
      </c>
      <c r="C42" s="680"/>
      <c r="D42" s="680"/>
      <c r="E42" s="680"/>
      <c r="F42" s="680"/>
      <c r="G42" s="680"/>
      <c r="H42" s="680"/>
      <c r="I42" s="680"/>
      <c r="J42" s="680"/>
      <c r="K42" s="680"/>
      <c r="L42" s="680"/>
      <c r="M42" s="680"/>
      <c r="N42" s="680"/>
      <c r="O42" s="680"/>
      <c r="P42" s="680"/>
      <c r="Q42" s="681"/>
      <c r="R42" s="682">
        <v>568100</v>
      </c>
      <c r="S42" s="683"/>
      <c r="T42" s="683"/>
      <c r="U42" s="683"/>
      <c r="V42" s="683"/>
      <c r="W42" s="683"/>
      <c r="X42" s="683"/>
      <c r="Y42" s="684"/>
      <c r="Z42" s="715">
        <v>2</v>
      </c>
      <c r="AA42" s="715"/>
      <c r="AB42" s="715"/>
      <c r="AC42" s="715"/>
      <c r="AD42" s="716" t="s">
        <v>129</v>
      </c>
      <c r="AE42" s="716"/>
      <c r="AF42" s="716"/>
      <c r="AG42" s="716"/>
      <c r="AH42" s="716"/>
      <c r="AI42" s="716"/>
      <c r="AJ42" s="716"/>
      <c r="AK42" s="716"/>
      <c r="AL42" s="685" t="s">
        <v>265</v>
      </c>
      <c r="AM42" s="686"/>
      <c r="AN42" s="686"/>
      <c r="AO42" s="717"/>
      <c r="AQ42" s="718" t="s">
        <v>358</v>
      </c>
      <c r="AR42" s="719"/>
      <c r="AS42" s="719"/>
      <c r="AT42" s="719"/>
      <c r="AU42" s="719"/>
      <c r="AV42" s="719"/>
      <c r="AW42" s="719"/>
      <c r="AX42" s="719"/>
      <c r="AY42" s="720"/>
      <c r="AZ42" s="666">
        <v>1311426</v>
      </c>
      <c r="BA42" s="705"/>
      <c r="BB42" s="705"/>
      <c r="BC42" s="705"/>
      <c r="BD42" s="667"/>
      <c r="BE42" s="667"/>
      <c r="BF42" s="711"/>
      <c r="BG42" s="732"/>
      <c r="BH42" s="733"/>
      <c r="BI42" s="733"/>
      <c r="BJ42" s="733"/>
      <c r="BK42" s="733"/>
      <c r="BL42" s="237"/>
      <c r="BM42" s="712" t="s">
        <v>359</v>
      </c>
      <c r="BN42" s="712"/>
      <c r="BO42" s="712"/>
      <c r="BP42" s="712"/>
      <c r="BQ42" s="712"/>
      <c r="BR42" s="712"/>
      <c r="BS42" s="712"/>
      <c r="BT42" s="712"/>
      <c r="BU42" s="713"/>
      <c r="BV42" s="666">
        <v>312</v>
      </c>
      <c r="BW42" s="705"/>
      <c r="BX42" s="705"/>
      <c r="BY42" s="705"/>
      <c r="BZ42" s="705"/>
      <c r="CA42" s="705"/>
      <c r="CB42" s="714"/>
      <c r="CD42" s="679" t="s">
        <v>360</v>
      </c>
      <c r="CE42" s="680"/>
      <c r="CF42" s="680"/>
      <c r="CG42" s="680"/>
      <c r="CH42" s="680"/>
      <c r="CI42" s="680"/>
      <c r="CJ42" s="680"/>
      <c r="CK42" s="680"/>
      <c r="CL42" s="680"/>
      <c r="CM42" s="680"/>
      <c r="CN42" s="680"/>
      <c r="CO42" s="680"/>
      <c r="CP42" s="680"/>
      <c r="CQ42" s="681"/>
      <c r="CR42" s="682">
        <v>4483994</v>
      </c>
      <c r="CS42" s="683"/>
      <c r="CT42" s="683"/>
      <c r="CU42" s="683"/>
      <c r="CV42" s="683"/>
      <c r="CW42" s="683"/>
      <c r="CX42" s="683"/>
      <c r="CY42" s="684"/>
      <c r="CZ42" s="685">
        <v>16.600000000000001</v>
      </c>
      <c r="DA42" s="686"/>
      <c r="DB42" s="686"/>
      <c r="DC42" s="687"/>
      <c r="DD42" s="688">
        <v>652488</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2">
      <c r="B43" s="663" t="s">
        <v>361</v>
      </c>
      <c r="C43" s="664"/>
      <c r="D43" s="664"/>
      <c r="E43" s="664"/>
      <c r="F43" s="664"/>
      <c r="G43" s="664"/>
      <c r="H43" s="664"/>
      <c r="I43" s="664"/>
      <c r="J43" s="664"/>
      <c r="K43" s="664"/>
      <c r="L43" s="664"/>
      <c r="M43" s="664"/>
      <c r="N43" s="664"/>
      <c r="O43" s="664"/>
      <c r="P43" s="664"/>
      <c r="Q43" s="665"/>
      <c r="R43" s="666">
        <v>28655088</v>
      </c>
      <c r="S43" s="705"/>
      <c r="T43" s="705"/>
      <c r="U43" s="705"/>
      <c r="V43" s="705"/>
      <c r="W43" s="705"/>
      <c r="X43" s="705"/>
      <c r="Y43" s="706"/>
      <c r="Z43" s="707">
        <v>100</v>
      </c>
      <c r="AA43" s="707"/>
      <c r="AB43" s="707"/>
      <c r="AC43" s="707"/>
      <c r="AD43" s="708">
        <v>11741849</v>
      </c>
      <c r="AE43" s="708"/>
      <c r="AF43" s="708"/>
      <c r="AG43" s="708"/>
      <c r="AH43" s="708"/>
      <c r="AI43" s="708"/>
      <c r="AJ43" s="708"/>
      <c r="AK43" s="708"/>
      <c r="AL43" s="669">
        <v>100</v>
      </c>
      <c r="AM43" s="709"/>
      <c r="AN43" s="709"/>
      <c r="AO43" s="710"/>
      <c r="BV43" s="238"/>
      <c r="BW43" s="238"/>
      <c r="BX43" s="238"/>
      <c r="BY43" s="238"/>
      <c r="BZ43" s="238"/>
      <c r="CA43" s="238"/>
      <c r="CB43" s="238"/>
      <c r="CD43" s="679" t="s">
        <v>362</v>
      </c>
      <c r="CE43" s="680"/>
      <c r="CF43" s="680"/>
      <c r="CG43" s="680"/>
      <c r="CH43" s="680"/>
      <c r="CI43" s="680"/>
      <c r="CJ43" s="680"/>
      <c r="CK43" s="680"/>
      <c r="CL43" s="680"/>
      <c r="CM43" s="680"/>
      <c r="CN43" s="680"/>
      <c r="CO43" s="680"/>
      <c r="CP43" s="680"/>
      <c r="CQ43" s="681"/>
      <c r="CR43" s="682">
        <v>94457</v>
      </c>
      <c r="CS43" s="701"/>
      <c r="CT43" s="701"/>
      <c r="CU43" s="701"/>
      <c r="CV43" s="701"/>
      <c r="CW43" s="701"/>
      <c r="CX43" s="701"/>
      <c r="CY43" s="702"/>
      <c r="CZ43" s="685">
        <v>0.3</v>
      </c>
      <c r="DA43" s="703"/>
      <c r="DB43" s="703"/>
      <c r="DC43" s="704"/>
      <c r="DD43" s="688">
        <v>94457</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5" t="s">
        <v>310</v>
      </c>
      <c r="CE44" s="696"/>
      <c r="CF44" s="679" t="s">
        <v>363</v>
      </c>
      <c r="CG44" s="680"/>
      <c r="CH44" s="680"/>
      <c r="CI44" s="680"/>
      <c r="CJ44" s="680"/>
      <c r="CK44" s="680"/>
      <c r="CL44" s="680"/>
      <c r="CM44" s="680"/>
      <c r="CN44" s="680"/>
      <c r="CO44" s="680"/>
      <c r="CP44" s="680"/>
      <c r="CQ44" s="681"/>
      <c r="CR44" s="682">
        <v>4483994</v>
      </c>
      <c r="CS44" s="683"/>
      <c r="CT44" s="683"/>
      <c r="CU44" s="683"/>
      <c r="CV44" s="683"/>
      <c r="CW44" s="683"/>
      <c r="CX44" s="683"/>
      <c r="CY44" s="684"/>
      <c r="CZ44" s="685">
        <v>16.600000000000001</v>
      </c>
      <c r="DA44" s="686"/>
      <c r="DB44" s="686"/>
      <c r="DC44" s="687"/>
      <c r="DD44" s="688">
        <v>652488</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7"/>
      <c r="CE45" s="698"/>
      <c r="CF45" s="679" t="s">
        <v>365</v>
      </c>
      <c r="CG45" s="680"/>
      <c r="CH45" s="680"/>
      <c r="CI45" s="680"/>
      <c r="CJ45" s="680"/>
      <c r="CK45" s="680"/>
      <c r="CL45" s="680"/>
      <c r="CM45" s="680"/>
      <c r="CN45" s="680"/>
      <c r="CO45" s="680"/>
      <c r="CP45" s="680"/>
      <c r="CQ45" s="681"/>
      <c r="CR45" s="682">
        <v>939691</v>
      </c>
      <c r="CS45" s="701"/>
      <c r="CT45" s="701"/>
      <c r="CU45" s="701"/>
      <c r="CV45" s="701"/>
      <c r="CW45" s="701"/>
      <c r="CX45" s="701"/>
      <c r="CY45" s="702"/>
      <c r="CZ45" s="685">
        <v>3.5</v>
      </c>
      <c r="DA45" s="703"/>
      <c r="DB45" s="703"/>
      <c r="DC45" s="704"/>
      <c r="DD45" s="688">
        <v>103495</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7"/>
      <c r="CE46" s="698"/>
      <c r="CF46" s="679" t="s">
        <v>367</v>
      </c>
      <c r="CG46" s="680"/>
      <c r="CH46" s="680"/>
      <c r="CI46" s="680"/>
      <c r="CJ46" s="680"/>
      <c r="CK46" s="680"/>
      <c r="CL46" s="680"/>
      <c r="CM46" s="680"/>
      <c r="CN46" s="680"/>
      <c r="CO46" s="680"/>
      <c r="CP46" s="680"/>
      <c r="CQ46" s="681"/>
      <c r="CR46" s="682">
        <v>3504284</v>
      </c>
      <c r="CS46" s="683"/>
      <c r="CT46" s="683"/>
      <c r="CU46" s="683"/>
      <c r="CV46" s="683"/>
      <c r="CW46" s="683"/>
      <c r="CX46" s="683"/>
      <c r="CY46" s="684"/>
      <c r="CZ46" s="685">
        <v>12.9</v>
      </c>
      <c r="DA46" s="686"/>
      <c r="DB46" s="686"/>
      <c r="DC46" s="687"/>
      <c r="DD46" s="688">
        <v>515874</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7"/>
      <c r="CE47" s="698"/>
      <c r="CF47" s="679" t="s">
        <v>369</v>
      </c>
      <c r="CG47" s="680"/>
      <c r="CH47" s="680"/>
      <c r="CI47" s="680"/>
      <c r="CJ47" s="680"/>
      <c r="CK47" s="680"/>
      <c r="CL47" s="680"/>
      <c r="CM47" s="680"/>
      <c r="CN47" s="680"/>
      <c r="CO47" s="680"/>
      <c r="CP47" s="680"/>
      <c r="CQ47" s="681"/>
      <c r="CR47" s="682" t="s">
        <v>129</v>
      </c>
      <c r="CS47" s="701"/>
      <c r="CT47" s="701"/>
      <c r="CU47" s="701"/>
      <c r="CV47" s="701"/>
      <c r="CW47" s="701"/>
      <c r="CX47" s="701"/>
      <c r="CY47" s="702"/>
      <c r="CZ47" s="685" t="s">
        <v>129</v>
      </c>
      <c r="DA47" s="703"/>
      <c r="DB47" s="703"/>
      <c r="DC47" s="704"/>
      <c r="DD47" s="688" t="s">
        <v>129</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9"/>
      <c r="CE48" s="700"/>
      <c r="CF48" s="679" t="s">
        <v>370</v>
      </c>
      <c r="CG48" s="680"/>
      <c r="CH48" s="680"/>
      <c r="CI48" s="680"/>
      <c r="CJ48" s="680"/>
      <c r="CK48" s="680"/>
      <c r="CL48" s="680"/>
      <c r="CM48" s="680"/>
      <c r="CN48" s="680"/>
      <c r="CO48" s="680"/>
      <c r="CP48" s="680"/>
      <c r="CQ48" s="681"/>
      <c r="CR48" s="682" t="s">
        <v>138</v>
      </c>
      <c r="CS48" s="683"/>
      <c r="CT48" s="683"/>
      <c r="CU48" s="683"/>
      <c r="CV48" s="683"/>
      <c r="CW48" s="683"/>
      <c r="CX48" s="683"/>
      <c r="CY48" s="684"/>
      <c r="CZ48" s="685" t="s">
        <v>238</v>
      </c>
      <c r="DA48" s="686"/>
      <c r="DB48" s="686"/>
      <c r="DC48" s="687"/>
      <c r="DD48" s="688" t="s">
        <v>138</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3" t="s">
        <v>371</v>
      </c>
      <c r="CE49" s="664"/>
      <c r="CF49" s="664"/>
      <c r="CG49" s="664"/>
      <c r="CH49" s="664"/>
      <c r="CI49" s="664"/>
      <c r="CJ49" s="664"/>
      <c r="CK49" s="664"/>
      <c r="CL49" s="664"/>
      <c r="CM49" s="664"/>
      <c r="CN49" s="664"/>
      <c r="CO49" s="664"/>
      <c r="CP49" s="664"/>
      <c r="CQ49" s="665"/>
      <c r="CR49" s="666">
        <v>27091323</v>
      </c>
      <c r="CS49" s="667"/>
      <c r="CT49" s="667"/>
      <c r="CU49" s="667"/>
      <c r="CV49" s="667"/>
      <c r="CW49" s="667"/>
      <c r="CX49" s="667"/>
      <c r="CY49" s="668"/>
      <c r="CZ49" s="669">
        <v>100</v>
      </c>
      <c r="DA49" s="670"/>
      <c r="DB49" s="670"/>
      <c r="DC49" s="671"/>
      <c r="DD49" s="672">
        <v>13334448</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y9VOSfhCw9rsQe8XX32LmrKu2K6xFkd92AY4BPYE+gTjjbOubeWFiG7wACDsnP8H5GTJyvJ2nQjpQXeOukg2cQ==" saltValue="J74zqmA0Xzh8ns6kAjTs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373</v>
      </c>
      <c r="DK2" s="1208"/>
      <c r="DL2" s="1208"/>
      <c r="DM2" s="1208"/>
      <c r="DN2" s="1208"/>
      <c r="DO2" s="1209"/>
      <c r="DP2" s="251"/>
      <c r="DQ2" s="1207" t="s">
        <v>374</v>
      </c>
      <c r="DR2" s="1208"/>
      <c r="DS2" s="1208"/>
      <c r="DT2" s="1208"/>
      <c r="DU2" s="1208"/>
      <c r="DV2" s="1208"/>
      <c r="DW2" s="1208"/>
      <c r="DX2" s="1208"/>
      <c r="DY2" s="1208"/>
      <c r="DZ2" s="120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0" t="s">
        <v>375</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2" t="s">
        <v>377</v>
      </c>
      <c r="B5" s="1093"/>
      <c r="C5" s="1093"/>
      <c r="D5" s="1093"/>
      <c r="E5" s="1093"/>
      <c r="F5" s="1093"/>
      <c r="G5" s="1093"/>
      <c r="H5" s="1093"/>
      <c r="I5" s="1093"/>
      <c r="J5" s="1093"/>
      <c r="K5" s="1093"/>
      <c r="L5" s="1093"/>
      <c r="M5" s="1093"/>
      <c r="N5" s="1093"/>
      <c r="O5" s="1093"/>
      <c r="P5" s="1094"/>
      <c r="Q5" s="1098" t="s">
        <v>378</v>
      </c>
      <c r="R5" s="1099"/>
      <c r="S5" s="1099"/>
      <c r="T5" s="1099"/>
      <c r="U5" s="1100"/>
      <c r="V5" s="1098" t="s">
        <v>379</v>
      </c>
      <c r="W5" s="1099"/>
      <c r="X5" s="1099"/>
      <c r="Y5" s="1099"/>
      <c r="Z5" s="1100"/>
      <c r="AA5" s="1098" t="s">
        <v>380</v>
      </c>
      <c r="AB5" s="1099"/>
      <c r="AC5" s="1099"/>
      <c r="AD5" s="1099"/>
      <c r="AE5" s="1099"/>
      <c r="AF5" s="1210" t="s">
        <v>381</v>
      </c>
      <c r="AG5" s="1099"/>
      <c r="AH5" s="1099"/>
      <c r="AI5" s="1099"/>
      <c r="AJ5" s="1114"/>
      <c r="AK5" s="1099" t="s">
        <v>382</v>
      </c>
      <c r="AL5" s="1099"/>
      <c r="AM5" s="1099"/>
      <c r="AN5" s="1099"/>
      <c r="AO5" s="1100"/>
      <c r="AP5" s="1098" t="s">
        <v>383</v>
      </c>
      <c r="AQ5" s="1099"/>
      <c r="AR5" s="1099"/>
      <c r="AS5" s="1099"/>
      <c r="AT5" s="1100"/>
      <c r="AU5" s="1098" t="s">
        <v>384</v>
      </c>
      <c r="AV5" s="1099"/>
      <c r="AW5" s="1099"/>
      <c r="AX5" s="1099"/>
      <c r="AY5" s="1114"/>
      <c r="AZ5" s="258"/>
      <c r="BA5" s="258"/>
      <c r="BB5" s="258"/>
      <c r="BC5" s="258"/>
      <c r="BD5" s="258"/>
      <c r="BE5" s="259"/>
      <c r="BF5" s="259"/>
      <c r="BG5" s="259"/>
      <c r="BH5" s="259"/>
      <c r="BI5" s="259"/>
      <c r="BJ5" s="259"/>
      <c r="BK5" s="259"/>
      <c r="BL5" s="259"/>
      <c r="BM5" s="259"/>
      <c r="BN5" s="259"/>
      <c r="BO5" s="259"/>
      <c r="BP5" s="259"/>
      <c r="BQ5" s="1092" t="s">
        <v>385</v>
      </c>
      <c r="BR5" s="1093"/>
      <c r="BS5" s="1093"/>
      <c r="BT5" s="1093"/>
      <c r="BU5" s="1093"/>
      <c r="BV5" s="1093"/>
      <c r="BW5" s="1093"/>
      <c r="BX5" s="1093"/>
      <c r="BY5" s="1093"/>
      <c r="BZ5" s="1093"/>
      <c r="CA5" s="1093"/>
      <c r="CB5" s="1093"/>
      <c r="CC5" s="1093"/>
      <c r="CD5" s="1093"/>
      <c r="CE5" s="1093"/>
      <c r="CF5" s="1093"/>
      <c r="CG5" s="1094"/>
      <c r="CH5" s="1098" t="s">
        <v>386</v>
      </c>
      <c r="CI5" s="1099"/>
      <c r="CJ5" s="1099"/>
      <c r="CK5" s="1099"/>
      <c r="CL5" s="1100"/>
      <c r="CM5" s="1098" t="s">
        <v>387</v>
      </c>
      <c r="CN5" s="1099"/>
      <c r="CO5" s="1099"/>
      <c r="CP5" s="1099"/>
      <c r="CQ5" s="1100"/>
      <c r="CR5" s="1098" t="s">
        <v>388</v>
      </c>
      <c r="CS5" s="1099"/>
      <c r="CT5" s="1099"/>
      <c r="CU5" s="1099"/>
      <c r="CV5" s="1100"/>
      <c r="CW5" s="1098" t="s">
        <v>389</v>
      </c>
      <c r="CX5" s="1099"/>
      <c r="CY5" s="1099"/>
      <c r="CZ5" s="1099"/>
      <c r="DA5" s="1100"/>
      <c r="DB5" s="1098" t="s">
        <v>390</v>
      </c>
      <c r="DC5" s="1099"/>
      <c r="DD5" s="1099"/>
      <c r="DE5" s="1099"/>
      <c r="DF5" s="1100"/>
      <c r="DG5" s="1195" t="s">
        <v>391</v>
      </c>
      <c r="DH5" s="1196"/>
      <c r="DI5" s="1196"/>
      <c r="DJ5" s="1196"/>
      <c r="DK5" s="1197"/>
      <c r="DL5" s="1195" t="s">
        <v>392</v>
      </c>
      <c r="DM5" s="1196"/>
      <c r="DN5" s="1196"/>
      <c r="DO5" s="1196"/>
      <c r="DP5" s="1197"/>
      <c r="DQ5" s="1098" t="s">
        <v>393</v>
      </c>
      <c r="DR5" s="1099"/>
      <c r="DS5" s="1099"/>
      <c r="DT5" s="1099"/>
      <c r="DU5" s="1100"/>
      <c r="DV5" s="1098" t="s">
        <v>384</v>
      </c>
      <c r="DW5" s="1099"/>
      <c r="DX5" s="1099"/>
      <c r="DY5" s="1099"/>
      <c r="DZ5" s="1114"/>
      <c r="EA5" s="256"/>
    </row>
    <row r="6" spans="1:131" s="257" customFormat="1" ht="26.25" customHeight="1" thickBot="1" x14ac:dyDescent="0.25">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6"/>
    </row>
    <row r="7" spans="1:131" s="257" customFormat="1" ht="26.25" customHeight="1" thickTop="1" x14ac:dyDescent="0.2">
      <c r="A7" s="260">
        <v>1</v>
      </c>
      <c r="B7" s="1147" t="s">
        <v>394</v>
      </c>
      <c r="C7" s="1148"/>
      <c r="D7" s="1148"/>
      <c r="E7" s="1148"/>
      <c r="F7" s="1148"/>
      <c r="G7" s="1148"/>
      <c r="H7" s="1148"/>
      <c r="I7" s="1148"/>
      <c r="J7" s="1148"/>
      <c r="K7" s="1148"/>
      <c r="L7" s="1148"/>
      <c r="M7" s="1148"/>
      <c r="N7" s="1148"/>
      <c r="O7" s="1148"/>
      <c r="P7" s="1149"/>
      <c r="Q7" s="1201">
        <v>28606</v>
      </c>
      <c r="R7" s="1202"/>
      <c r="S7" s="1202"/>
      <c r="T7" s="1202"/>
      <c r="U7" s="1202"/>
      <c r="V7" s="1202">
        <v>27050</v>
      </c>
      <c r="W7" s="1202"/>
      <c r="X7" s="1202"/>
      <c r="Y7" s="1202"/>
      <c r="Z7" s="1202"/>
      <c r="AA7" s="1202">
        <v>1556</v>
      </c>
      <c r="AB7" s="1202"/>
      <c r="AC7" s="1202"/>
      <c r="AD7" s="1202"/>
      <c r="AE7" s="1203"/>
      <c r="AF7" s="1204">
        <v>1284</v>
      </c>
      <c r="AG7" s="1205"/>
      <c r="AH7" s="1205"/>
      <c r="AI7" s="1205"/>
      <c r="AJ7" s="1206"/>
      <c r="AK7" s="1188">
        <v>637</v>
      </c>
      <c r="AL7" s="1189"/>
      <c r="AM7" s="1189"/>
      <c r="AN7" s="1189"/>
      <c r="AO7" s="1189"/>
      <c r="AP7" s="1189">
        <v>16471</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t="s">
        <v>602</v>
      </c>
      <c r="BT7" s="1193"/>
      <c r="BU7" s="1193"/>
      <c r="BV7" s="1193"/>
      <c r="BW7" s="1193"/>
      <c r="BX7" s="1193"/>
      <c r="BY7" s="1193"/>
      <c r="BZ7" s="1193"/>
      <c r="CA7" s="1193"/>
      <c r="CB7" s="1193"/>
      <c r="CC7" s="1193"/>
      <c r="CD7" s="1193"/>
      <c r="CE7" s="1193"/>
      <c r="CF7" s="1193"/>
      <c r="CG7" s="1194"/>
      <c r="CH7" s="1185">
        <v>1</v>
      </c>
      <c r="CI7" s="1186"/>
      <c r="CJ7" s="1186"/>
      <c r="CK7" s="1186"/>
      <c r="CL7" s="1187"/>
      <c r="CM7" s="1185">
        <v>2</v>
      </c>
      <c r="CN7" s="1186"/>
      <c r="CO7" s="1186"/>
      <c r="CP7" s="1186"/>
      <c r="CQ7" s="1187"/>
      <c r="CR7" s="1185">
        <v>2</v>
      </c>
      <c r="CS7" s="1186"/>
      <c r="CT7" s="1186"/>
      <c r="CU7" s="1186"/>
      <c r="CV7" s="1187"/>
      <c r="CW7" s="1185">
        <v>0</v>
      </c>
      <c r="CX7" s="1186"/>
      <c r="CY7" s="1186"/>
      <c r="CZ7" s="1186"/>
      <c r="DA7" s="1187"/>
      <c r="DB7" s="1185" t="s">
        <v>609</v>
      </c>
      <c r="DC7" s="1186"/>
      <c r="DD7" s="1186"/>
      <c r="DE7" s="1186"/>
      <c r="DF7" s="1187"/>
      <c r="DG7" s="1185" t="s">
        <v>600</v>
      </c>
      <c r="DH7" s="1186"/>
      <c r="DI7" s="1186"/>
      <c r="DJ7" s="1186"/>
      <c r="DK7" s="1187"/>
      <c r="DL7" s="1185" t="s">
        <v>600</v>
      </c>
      <c r="DM7" s="1186"/>
      <c r="DN7" s="1186"/>
      <c r="DO7" s="1186"/>
      <c r="DP7" s="1187"/>
      <c r="DQ7" s="1185" t="s">
        <v>600</v>
      </c>
      <c r="DR7" s="1186"/>
      <c r="DS7" s="1186"/>
      <c r="DT7" s="1186"/>
      <c r="DU7" s="1187"/>
      <c r="DV7" s="1212"/>
      <c r="DW7" s="1213"/>
      <c r="DX7" s="1213"/>
      <c r="DY7" s="1213"/>
      <c r="DZ7" s="1214"/>
      <c r="EA7" s="256"/>
    </row>
    <row r="8" spans="1:131" s="257" customFormat="1" ht="26.25" customHeight="1" x14ac:dyDescent="0.2">
      <c r="A8" s="263">
        <v>2</v>
      </c>
      <c r="B8" s="1134" t="s">
        <v>395</v>
      </c>
      <c r="C8" s="1135"/>
      <c r="D8" s="1135"/>
      <c r="E8" s="1135"/>
      <c r="F8" s="1135"/>
      <c r="G8" s="1135"/>
      <c r="H8" s="1135"/>
      <c r="I8" s="1135"/>
      <c r="J8" s="1135"/>
      <c r="K8" s="1135"/>
      <c r="L8" s="1135"/>
      <c r="M8" s="1135"/>
      <c r="N8" s="1135"/>
      <c r="O8" s="1135"/>
      <c r="P8" s="1136"/>
      <c r="Q8" s="1140">
        <v>50</v>
      </c>
      <c r="R8" s="1141"/>
      <c r="S8" s="1141"/>
      <c r="T8" s="1141"/>
      <c r="U8" s="1141"/>
      <c r="V8" s="1141">
        <v>50</v>
      </c>
      <c r="W8" s="1141"/>
      <c r="X8" s="1141"/>
      <c r="Y8" s="1141"/>
      <c r="Z8" s="1141"/>
      <c r="AA8" s="1141" t="s">
        <v>600</v>
      </c>
      <c r="AB8" s="1141"/>
      <c r="AC8" s="1141"/>
      <c r="AD8" s="1141"/>
      <c r="AE8" s="1142"/>
      <c r="AF8" s="1116" t="s">
        <v>396</v>
      </c>
      <c r="AG8" s="1117"/>
      <c r="AH8" s="1117"/>
      <c r="AI8" s="1117"/>
      <c r="AJ8" s="1118"/>
      <c r="AK8" s="1183">
        <v>44</v>
      </c>
      <c r="AL8" s="1184"/>
      <c r="AM8" s="1184"/>
      <c r="AN8" s="1184"/>
      <c r="AO8" s="1184"/>
      <c r="AP8" s="1184" t="s">
        <v>600</v>
      </c>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2">
      <c r="A9" s="263">
        <v>3</v>
      </c>
      <c r="B9" s="1134" t="s">
        <v>397</v>
      </c>
      <c r="C9" s="1135"/>
      <c r="D9" s="1135"/>
      <c r="E9" s="1135"/>
      <c r="F9" s="1135"/>
      <c r="G9" s="1135"/>
      <c r="H9" s="1135"/>
      <c r="I9" s="1135"/>
      <c r="J9" s="1135"/>
      <c r="K9" s="1135"/>
      <c r="L9" s="1135"/>
      <c r="M9" s="1135"/>
      <c r="N9" s="1135"/>
      <c r="O9" s="1135"/>
      <c r="P9" s="1136"/>
      <c r="Q9" s="1140">
        <v>112</v>
      </c>
      <c r="R9" s="1141"/>
      <c r="S9" s="1141"/>
      <c r="T9" s="1141"/>
      <c r="U9" s="1141"/>
      <c r="V9" s="1141">
        <v>105</v>
      </c>
      <c r="W9" s="1141"/>
      <c r="X9" s="1141"/>
      <c r="Y9" s="1141"/>
      <c r="Z9" s="1141"/>
      <c r="AA9" s="1141">
        <v>8</v>
      </c>
      <c r="AB9" s="1141"/>
      <c r="AC9" s="1141"/>
      <c r="AD9" s="1141"/>
      <c r="AE9" s="1142"/>
      <c r="AF9" s="1116">
        <v>8</v>
      </c>
      <c r="AG9" s="1117"/>
      <c r="AH9" s="1117"/>
      <c r="AI9" s="1117"/>
      <c r="AJ9" s="1118"/>
      <c r="AK9" s="1183">
        <v>81</v>
      </c>
      <c r="AL9" s="1184"/>
      <c r="AM9" s="1184"/>
      <c r="AN9" s="1184"/>
      <c r="AO9" s="1184"/>
      <c r="AP9" s="1184">
        <v>49</v>
      </c>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2">
      <c r="A10" s="263">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2">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2">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2">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2">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2">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2">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2">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2">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2">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2">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5">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2">
      <c r="A22" s="263">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398</v>
      </c>
      <c r="BA22" s="1132"/>
      <c r="BB22" s="1132"/>
      <c r="BC22" s="1132"/>
      <c r="BD22" s="1133"/>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5">
      <c r="A23" s="266" t="s">
        <v>399</v>
      </c>
      <c r="B23" s="1041" t="s">
        <v>400</v>
      </c>
      <c r="C23" s="1042"/>
      <c r="D23" s="1042"/>
      <c r="E23" s="1042"/>
      <c r="F23" s="1042"/>
      <c r="G23" s="1042"/>
      <c r="H23" s="1042"/>
      <c r="I23" s="1042"/>
      <c r="J23" s="1042"/>
      <c r="K23" s="1042"/>
      <c r="L23" s="1042"/>
      <c r="M23" s="1042"/>
      <c r="N23" s="1042"/>
      <c r="O23" s="1042"/>
      <c r="P23" s="1043"/>
      <c r="Q23" s="1165">
        <v>28658</v>
      </c>
      <c r="R23" s="1166"/>
      <c r="S23" s="1166"/>
      <c r="T23" s="1166"/>
      <c r="U23" s="1166"/>
      <c r="V23" s="1166">
        <v>27094</v>
      </c>
      <c r="W23" s="1166"/>
      <c r="X23" s="1166"/>
      <c r="Y23" s="1166"/>
      <c r="Z23" s="1166"/>
      <c r="AA23" s="1166">
        <v>1564</v>
      </c>
      <c r="AB23" s="1166"/>
      <c r="AC23" s="1166"/>
      <c r="AD23" s="1166"/>
      <c r="AE23" s="1167"/>
      <c r="AF23" s="1168">
        <v>1292</v>
      </c>
      <c r="AG23" s="1166"/>
      <c r="AH23" s="1166"/>
      <c r="AI23" s="1166"/>
      <c r="AJ23" s="1169"/>
      <c r="AK23" s="1170"/>
      <c r="AL23" s="1171"/>
      <c r="AM23" s="1171"/>
      <c r="AN23" s="1171"/>
      <c r="AO23" s="1171"/>
      <c r="AP23" s="1166">
        <v>16520</v>
      </c>
      <c r="AQ23" s="1166"/>
      <c r="AR23" s="1166"/>
      <c r="AS23" s="1166"/>
      <c r="AT23" s="1166"/>
      <c r="AU23" s="1172"/>
      <c r="AV23" s="1172"/>
      <c r="AW23" s="1172"/>
      <c r="AX23" s="1172"/>
      <c r="AY23" s="1173"/>
      <c r="AZ23" s="1162" t="s">
        <v>129</v>
      </c>
      <c r="BA23" s="1163"/>
      <c r="BB23" s="1163"/>
      <c r="BC23" s="1163"/>
      <c r="BD23" s="1164"/>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2">
      <c r="A24" s="1161" t="s">
        <v>401</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5">
      <c r="A25" s="1160" t="s">
        <v>402</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2">
      <c r="A26" s="1092" t="s">
        <v>377</v>
      </c>
      <c r="B26" s="1093"/>
      <c r="C26" s="1093"/>
      <c r="D26" s="1093"/>
      <c r="E26" s="1093"/>
      <c r="F26" s="1093"/>
      <c r="G26" s="1093"/>
      <c r="H26" s="1093"/>
      <c r="I26" s="1093"/>
      <c r="J26" s="1093"/>
      <c r="K26" s="1093"/>
      <c r="L26" s="1093"/>
      <c r="M26" s="1093"/>
      <c r="N26" s="1093"/>
      <c r="O26" s="1093"/>
      <c r="P26" s="1094"/>
      <c r="Q26" s="1098" t="s">
        <v>403</v>
      </c>
      <c r="R26" s="1099"/>
      <c r="S26" s="1099"/>
      <c r="T26" s="1099"/>
      <c r="U26" s="1100"/>
      <c r="V26" s="1098" t="s">
        <v>404</v>
      </c>
      <c r="W26" s="1099"/>
      <c r="X26" s="1099"/>
      <c r="Y26" s="1099"/>
      <c r="Z26" s="1100"/>
      <c r="AA26" s="1098" t="s">
        <v>405</v>
      </c>
      <c r="AB26" s="1099"/>
      <c r="AC26" s="1099"/>
      <c r="AD26" s="1099"/>
      <c r="AE26" s="1099"/>
      <c r="AF26" s="1156" t="s">
        <v>406</v>
      </c>
      <c r="AG26" s="1105"/>
      <c r="AH26" s="1105"/>
      <c r="AI26" s="1105"/>
      <c r="AJ26" s="1157"/>
      <c r="AK26" s="1099" t="s">
        <v>407</v>
      </c>
      <c r="AL26" s="1099"/>
      <c r="AM26" s="1099"/>
      <c r="AN26" s="1099"/>
      <c r="AO26" s="1100"/>
      <c r="AP26" s="1098" t="s">
        <v>408</v>
      </c>
      <c r="AQ26" s="1099"/>
      <c r="AR26" s="1099"/>
      <c r="AS26" s="1099"/>
      <c r="AT26" s="1100"/>
      <c r="AU26" s="1098" t="s">
        <v>409</v>
      </c>
      <c r="AV26" s="1099"/>
      <c r="AW26" s="1099"/>
      <c r="AX26" s="1099"/>
      <c r="AY26" s="1100"/>
      <c r="AZ26" s="1098" t="s">
        <v>410</v>
      </c>
      <c r="BA26" s="1099"/>
      <c r="BB26" s="1099"/>
      <c r="BC26" s="1099"/>
      <c r="BD26" s="1100"/>
      <c r="BE26" s="1098" t="s">
        <v>384</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5">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2">
      <c r="A28" s="268">
        <v>1</v>
      </c>
      <c r="B28" s="1147" t="s">
        <v>411</v>
      </c>
      <c r="C28" s="1148"/>
      <c r="D28" s="1148"/>
      <c r="E28" s="1148"/>
      <c r="F28" s="1148"/>
      <c r="G28" s="1148"/>
      <c r="H28" s="1148"/>
      <c r="I28" s="1148"/>
      <c r="J28" s="1148"/>
      <c r="K28" s="1148"/>
      <c r="L28" s="1148"/>
      <c r="M28" s="1148"/>
      <c r="N28" s="1148"/>
      <c r="O28" s="1148"/>
      <c r="P28" s="1149"/>
      <c r="Q28" s="1150">
        <v>5629</v>
      </c>
      <c r="R28" s="1151"/>
      <c r="S28" s="1151"/>
      <c r="T28" s="1151"/>
      <c r="U28" s="1151"/>
      <c r="V28" s="1151">
        <v>5500</v>
      </c>
      <c r="W28" s="1151"/>
      <c r="X28" s="1151"/>
      <c r="Y28" s="1151"/>
      <c r="Z28" s="1151"/>
      <c r="AA28" s="1151">
        <v>129</v>
      </c>
      <c r="AB28" s="1151"/>
      <c r="AC28" s="1151"/>
      <c r="AD28" s="1151"/>
      <c r="AE28" s="1152"/>
      <c r="AF28" s="1153">
        <v>129</v>
      </c>
      <c r="AG28" s="1151"/>
      <c r="AH28" s="1151"/>
      <c r="AI28" s="1151"/>
      <c r="AJ28" s="1154"/>
      <c r="AK28" s="1155">
        <v>436</v>
      </c>
      <c r="AL28" s="1143"/>
      <c r="AM28" s="1143"/>
      <c r="AN28" s="1143"/>
      <c r="AO28" s="1143"/>
      <c r="AP28" s="1143" t="s">
        <v>532</v>
      </c>
      <c r="AQ28" s="1143"/>
      <c r="AR28" s="1143"/>
      <c r="AS28" s="1143"/>
      <c r="AT28" s="1143"/>
      <c r="AU28" s="1143" t="s">
        <v>532</v>
      </c>
      <c r="AV28" s="1143"/>
      <c r="AW28" s="1143"/>
      <c r="AX28" s="1143"/>
      <c r="AY28" s="1143"/>
      <c r="AZ28" s="1144" t="s">
        <v>532</v>
      </c>
      <c r="BA28" s="1144"/>
      <c r="BB28" s="1144"/>
      <c r="BC28" s="1144"/>
      <c r="BD28" s="1144"/>
      <c r="BE28" s="1145"/>
      <c r="BF28" s="1145"/>
      <c r="BG28" s="1145"/>
      <c r="BH28" s="1145"/>
      <c r="BI28" s="1146"/>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2">
      <c r="A29" s="268">
        <v>2</v>
      </c>
      <c r="B29" s="1134" t="s">
        <v>412</v>
      </c>
      <c r="C29" s="1135"/>
      <c r="D29" s="1135"/>
      <c r="E29" s="1135"/>
      <c r="F29" s="1135"/>
      <c r="G29" s="1135"/>
      <c r="H29" s="1135"/>
      <c r="I29" s="1135"/>
      <c r="J29" s="1135"/>
      <c r="K29" s="1135"/>
      <c r="L29" s="1135"/>
      <c r="M29" s="1135"/>
      <c r="N29" s="1135"/>
      <c r="O29" s="1135"/>
      <c r="P29" s="1136"/>
      <c r="Q29" s="1140">
        <v>123</v>
      </c>
      <c r="R29" s="1141"/>
      <c r="S29" s="1141"/>
      <c r="T29" s="1141"/>
      <c r="U29" s="1141"/>
      <c r="V29" s="1141">
        <v>114</v>
      </c>
      <c r="W29" s="1141"/>
      <c r="X29" s="1141"/>
      <c r="Y29" s="1141"/>
      <c r="Z29" s="1141"/>
      <c r="AA29" s="1141">
        <v>9</v>
      </c>
      <c r="AB29" s="1141"/>
      <c r="AC29" s="1141"/>
      <c r="AD29" s="1141"/>
      <c r="AE29" s="1142"/>
      <c r="AF29" s="1116">
        <v>9</v>
      </c>
      <c r="AG29" s="1117"/>
      <c r="AH29" s="1117"/>
      <c r="AI29" s="1117"/>
      <c r="AJ29" s="1118"/>
      <c r="AK29" s="1077">
        <v>17</v>
      </c>
      <c r="AL29" s="1068"/>
      <c r="AM29" s="1068"/>
      <c r="AN29" s="1068"/>
      <c r="AO29" s="1068"/>
      <c r="AP29" s="1068" t="s">
        <v>532</v>
      </c>
      <c r="AQ29" s="1068"/>
      <c r="AR29" s="1068"/>
      <c r="AS29" s="1068"/>
      <c r="AT29" s="1068"/>
      <c r="AU29" s="1068" t="s">
        <v>532</v>
      </c>
      <c r="AV29" s="1068"/>
      <c r="AW29" s="1068"/>
      <c r="AX29" s="1068"/>
      <c r="AY29" s="1068"/>
      <c r="AZ29" s="1139" t="s">
        <v>532</v>
      </c>
      <c r="BA29" s="1139"/>
      <c r="BB29" s="1139"/>
      <c r="BC29" s="1139"/>
      <c r="BD29" s="1139"/>
      <c r="BE29" s="1129"/>
      <c r="BF29" s="1129"/>
      <c r="BG29" s="1129"/>
      <c r="BH29" s="1129"/>
      <c r="BI29" s="1130"/>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2">
      <c r="A30" s="268">
        <v>3</v>
      </c>
      <c r="B30" s="1134" t="s">
        <v>413</v>
      </c>
      <c r="C30" s="1135"/>
      <c r="D30" s="1135"/>
      <c r="E30" s="1135"/>
      <c r="F30" s="1135"/>
      <c r="G30" s="1135"/>
      <c r="H30" s="1135"/>
      <c r="I30" s="1135"/>
      <c r="J30" s="1135"/>
      <c r="K30" s="1135"/>
      <c r="L30" s="1135"/>
      <c r="M30" s="1135"/>
      <c r="N30" s="1135"/>
      <c r="O30" s="1135"/>
      <c r="P30" s="1136"/>
      <c r="Q30" s="1140">
        <v>593</v>
      </c>
      <c r="R30" s="1141"/>
      <c r="S30" s="1141"/>
      <c r="T30" s="1141"/>
      <c r="U30" s="1141"/>
      <c r="V30" s="1141">
        <v>591</v>
      </c>
      <c r="W30" s="1141"/>
      <c r="X30" s="1141"/>
      <c r="Y30" s="1141"/>
      <c r="Z30" s="1141"/>
      <c r="AA30" s="1141">
        <v>2</v>
      </c>
      <c r="AB30" s="1141"/>
      <c r="AC30" s="1141"/>
      <c r="AD30" s="1141"/>
      <c r="AE30" s="1142"/>
      <c r="AF30" s="1116">
        <v>2</v>
      </c>
      <c r="AG30" s="1117"/>
      <c r="AH30" s="1117"/>
      <c r="AI30" s="1117"/>
      <c r="AJ30" s="1118"/>
      <c r="AK30" s="1077">
        <v>146</v>
      </c>
      <c r="AL30" s="1068"/>
      <c r="AM30" s="1068"/>
      <c r="AN30" s="1068"/>
      <c r="AO30" s="1068"/>
      <c r="AP30" s="1068" t="s">
        <v>532</v>
      </c>
      <c r="AQ30" s="1068"/>
      <c r="AR30" s="1068"/>
      <c r="AS30" s="1068"/>
      <c r="AT30" s="1068"/>
      <c r="AU30" s="1068" t="s">
        <v>532</v>
      </c>
      <c r="AV30" s="1068"/>
      <c r="AW30" s="1068"/>
      <c r="AX30" s="1068"/>
      <c r="AY30" s="1068"/>
      <c r="AZ30" s="1139" t="s">
        <v>532</v>
      </c>
      <c r="BA30" s="1139"/>
      <c r="BB30" s="1139"/>
      <c r="BC30" s="1139"/>
      <c r="BD30" s="1139"/>
      <c r="BE30" s="1129"/>
      <c r="BF30" s="1129"/>
      <c r="BG30" s="1129"/>
      <c r="BH30" s="1129"/>
      <c r="BI30" s="1130"/>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2">
      <c r="A31" s="268">
        <v>4</v>
      </c>
      <c r="B31" s="1134" t="s">
        <v>414</v>
      </c>
      <c r="C31" s="1135"/>
      <c r="D31" s="1135"/>
      <c r="E31" s="1135"/>
      <c r="F31" s="1135"/>
      <c r="G31" s="1135"/>
      <c r="H31" s="1135"/>
      <c r="I31" s="1135"/>
      <c r="J31" s="1135"/>
      <c r="K31" s="1135"/>
      <c r="L31" s="1135"/>
      <c r="M31" s="1135"/>
      <c r="N31" s="1135"/>
      <c r="O31" s="1135"/>
      <c r="P31" s="1136"/>
      <c r="Q31" s="1140">
        <v>4491</v>
      </c>
      <c r="R31" s="1141"/>
      <c r="S31" s="1141"/>
      <c r="T31" s="1141"/>
      <c r="U31" s="1141"/>
      <c r="V31" s="1141">
        <v>4468</v>
      </c>
      <c r="W31" s="1141"/>
      <c r="X31" s="1141"/>
      <c r="Y31" s="1141"/>
      <c r="Z31" s="1141"/>
      <c r="AA31" s="1141">
        <v>23</v>
      </c>
      <c r="AB31" s="1141"/>
      <c r="AC31" s="1141"/>
      <c r="AD31" s="1141"/>
      <c r="AE31" s="1142"/>
      <c r="AF31" s="1116">
        <v>23</v>
      </c>
      <c r="AG31" s="1117"/>
      <c r="AH31" s="1117"/>
      <c r="AI31" s="1117"/>
      <c r="AJ31" s="1118"/>
      <c r="AK31" s="1077">
        <v>682</v>
      </c>
      <c r="AL31" s="1068"/>
      <c r="AM31" s="1068"/>
      <c r="AN31" s="1068"/>
      <c r="AO31" s="1068"/>
      <c r="AP31" s="1068" t="s">
        <v>532</v>
      </c>
      <c r="AQ31" s="1068"/>
      <c r="AR31" s="1068"/>
      <c r="AS31" s="1068"/>
      <c r="AT31" s="1068"/>
      <c r="AU31" s="1068" t="s">
        <v>532</v>
      </c>
      <c r="AV31" s="1068"/>
      <c r="AW31" s="1068"/>
      <c r="AX31" s="1068"/>
      <c r="AY31" s="1068"/>
      <c r="AZ31" s="1139" t="s">
        <v>532</v>
      </c>
      <c r="BA31" s="1139"/>
      <c r="BB31" s="1139"/>
      <c r="BC31" s="1139"/>
      <c r="BD31" s="1139"/>
      <c r="BE31" s="1129"/>
      <c r="BF31" s="1129"/>
      <c r="BG31" s="1129"/>
      <c r="BH31" s="1129"/>
      <c r="BI31" s="1130"/>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2">
      <c r="A32" s="268">
        <v>5</v>
      </c>
      <c r="B32" s="1134" t="s">
        <v>415</v>
      </c>
      <c r="C32" s="1135"/>
      <c r="D32" s="1135"/>
      <c r="E32" s="1135"/>
      <c r="F32" s="1135"/>
      <c r="G32" s="1135"/>
      <c r="H32" s="1135"/>
      <c r="I32" s="1135"/>
      <c r="J32" s="1135"/>
      <c r="K32" s="1135"/>
      <c r="L32" s="1135"/>
      <c r="M32" s="1135"/>
      <c r="N32" s="1135"/>
      <c r="O32" s="1135"/>
      <c r="P32" s="1136"/>
      <c r="Q32" s="1140">
        <v>144812</v>
      </c>
      <c r="R32" s="1141"/>
      <c r="S32" s="1141"/>
      <c r="T32" s="1141"/>
      <c r="U32" s="1141"/>
      <c r="V32" s="1141">
        <v>144545</v>
      </c>
      <c r="W32" s="1141"/>
      <c r="X32" s="1141"/>
      <c r="Y32" s="1141"/>
      <c r="Z32" s="1141"/>
      <c r="AA32" s="1141">
        <v>266</v>
      </c>
      <c r="AB32" s="1141"/>
      <c r="AC32" s="1141"/>
      <c r="AD32" s="1141"/>
      <c r="AE32" s="1142"/>
      <c r="AF32" s="1116">
        <v>266</v>
      </c>
      <c r="AG32" s="1117"/>
      <c r="AH32" s="1117"/>
      <c r="AI32" s="1117"/>
      <c r="AJ32" s="1118"/>
      <c r="AK32" s="1077" t="s">
        <v>601</v>
      </c>
      <c r="AL32" s="1068"/>
      <c r="AM32" s="1068"/>
      <c r="AN32" s="1068"/>
      <c r="AO32" s="1068"/>
      <c r="AP32" s="1068" t="s">
        <v>532</v>
      </c>
      <c r="AQ32" s="1068"/>
      <c r="AR32" s="1068"/>
      <c r="AS32" s="1068"/>
      <c r="AT32" s="1068"/>
      <c r="AU32" s="1068" t="s">
        <v>532</v>
      </c>
      <c r="AV32" s="1068"/>
      <c r="AW32" s="1068"/>
      <c r="AX32" s="1068"/>
      <c r="AY32" s="1068"/>
      <c r="AZ32" s="1139" t="s">
        <v>532</v>
      </c>
      <c r="BA32" s="1139"/>
      <c r="BB32" s="1139"/>
      <c r="BC32" s="1139"/>
      <c r="BD32" s="1139"/>
      <c r="BE32" s="1129"/>
      <c r="BF32" s="1129"/>
      <c r="BG32" s="1129"/>
      <c r="BH32" s="1129"/>
      <c r="BI32" s="1130"/>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2">
      <c r="A33" s="268">
        <v>6</v>
      </c>
      <c r="B33" s="1134" t="s">
        <v>416</v>
      </c>
      <c r="C33" s="1135"/>
      <c r="D33" s="1135"/>
      <c r="E33" s="1135"/>
      <c r="F33" s="1135"/>
      <c r="G33" s="1135"/>
      <c r="H33" s="1135"/>
      <c r="I33" s="1135"/>
      <c r="J33" s="1135"/>
      <c r="K33" s="1135"/>
      <c r="L33" s="1135"/>
      <c r="M33" s="1135"/>
      <c r="N33" s="1135"/>
      <c r="O33" s="1135"/>
      <c r="P33" s="1136"/>
      <c r="Q33" s="1140">
        <v>121</v>
      </c>
      <c r="R33" s="1141"/>
      <c r="S33" s="1141"/>
      <c r="T33" s="1141"/>
      <c r="U33" s="1141"/>
      <c r="V33" s="1141">
        <v>117</v>
      </c>
      <c r="W33" s="1141"/>
      <c r="X33" s="1141"/>
      <c r="Y33" s="1141"/>
      <c r="Z33" s="1141"/>
      <c r="AA33" s="1141">
        <v>4</v>
      </c>
      <c r="AB33" s="1141"/>
      <c r="AC33" s="1141"/>
      <c r="AD33" s="1141"/>
      <c r="AE33" s="1142"/>
      <c r="AF33" s="1116">
        <v>24</v>
      </c>
      <c r="AG33" s="1117"/>
      <c r="AH33" s="1117"/>
      <c r="AI33" s="1117"/>
      <c r="AJ33" s="1118"/>
      <c r="AK33" s="1077">
        <v>92</v>
      </c>
      <c r="AL33" s="1068"/>
      <c r="AM33" s="1068"/>
      <c r="AN33" s="1068"/>
      <c r="AO33" s="1068"/>
      <c r="AP33" s="1068">
        <v>242</v>
      </c>
      <c r="AQ33" s="1068"/>
      <c r="AR33" s="1068"/>
      <c r="AS33" s="1068"/>
      <c r="AT33" s="1068"/>
      <c r="AU33" s="1068">
        <v>235</v>
      </c>
      <c r="AV33" s="1068"/>
      <c r="AW33" s="1068"/>
      <c r="AX33" s="1068"/>
      <c r="AY33" s="1068"/>
      <c r="AZ33" s="1139" t="s">
        <v>532</v>
      </c>
      <c r="BA33" s="1139"/>
      <c r="BB33" s="1139"/>
      <c r="BC33" s="1139"/>
      <c r="BD33" s="1139"/>
      <c r="BE33" s="1129" t="s">
        <v>417</v>
      </c>
      <c r="BF33" s="1129"/>
      <c r="BG33" s="1129"/>
      <c r="BH33" s="1129"/>
      <c r="BI33" s="1130"/>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2">
      <c r="A34" s="268">
        <v>7</v>
      </c>
      <c r="B34" s="1134" t="s">
        <v>418</v>
      </c>
      <c r="C34" s="1135"/>
      <c r="D34" s="1135"/>
      <c r="E34" s="1135"/>
      <c r="F34" s="1135"/>
      <c r="G34" s="1135"/>
      <c r="H34" s="1135"/>
      <c r="I34" s="1135"/>
      <c r="J34" s="1135"/>
      <c r="K34" s="1135"/>
      <c r="L34" s="1135"/>
      <c r="M34" s="1135"/>
      <c r="N34" s="1135"/>
      <c r="O34" s="1135"/>
      <c r="P34" s="1136"/>
      <c r="Q34" s="1140">
        <v>617</v>
      </c>
      <c r="R34" s="1141"/>
      <c r="S34" s="1141"/>
      <c r="T34" s="1141"/>
      <c r="U34" s="1141"/>
      <c r="V34" s="1141">
        <v>574</v>
      </c>
      <c r="W34" s="1141"/>
      <c r="X34" s="1141"/>
      <c r="Y34" s="1141"/>
      <c r="Z34" s="1141"/>
      <c r="AA34" s="1141">
        <v>43</v>
      </c>
      <c r="AB34" s="1141"/>
      <c r="AC34" s="1141"/>
      <c r="AD34" s="1141"/>
      <c r="AE34" s="1142"/>
      <c r="AF34" s="1116">
        <v>115</v>
      </c>
      <c r="AG34" s="1117"/>
      <c r="AH34" s="1117"/>
      <c r="AI34" s="1117"/>
      <c r="AJ34" s="1118"/>
      <c r="AK34" s="1077">
        <v>494</v>
      </c>
      <c r="AL34" s="1068"/>
      <c r="AM34" s="1068"/>
      <c r="AN34" s="1068"/>
      <c r="AO34" s="1068"/>
      <c r="AP34" s="1068">
        <v>5544</v>
      </c>
      <c r="AQ34" s="1068"/>
      <c r="AR34" s="1068"/>
      <c r="AS34" s="1068"/>
      <c r="AT34" s="1068"/>
      <c r="AU34" s="1068">
        <v>5195</v>
      </c>
      <c r="AV34" s="1068"/>
      <c r="AW34" s="1068"/>
      <c r="AX34" s="1068"/>
      <c r="AY34" s="1068"/>
      <c r="AZ34" s="1139" t="s">
        <v>532</v>
      </c>
      <c r="BA34" s="1139"/>
      <c r="BB34" s="1139"/>
      <c r="BC34" s="1139"/>
      <c r="BD34" s="1139"/>
      <c r="BE34" s="1129" t="s">
        <v>417</v>
      </c>
      <c r="BF34" s="1129"/>
      <c r="BG34" s="1129"/>
      <c r="BH34" s="1129"/>
      <c r="BI34" s="1130"/>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2">
      <c r="A35" s="268">
        <v>8</v>
      </c>
      <c r="B35" s="1134" t="s">
        <v>419</v>
      </c>
      <c r="C35" s="1135"/>
      <c r="D35" s="1135"/>
      <c r="E35" s="1135"/>
      <c r="F35" s="1135"/>
      <c r="G35" s="1135"/>
      <c r="H35" s="1135"/>
      <c r="I35" s="1135"/>
      <c r="J35" s="1135"/>
      <c r="K35" s="1135"/>
      <c r="L35" s="1135"/>
      <c r="M35" s="1135"/>
      <c r="N35" s="1135"/>
      <c r="O35" s="1135"/>
      <c r="P35" s="1136"/>
      <c r="Q35" s="1140">
        <v>73</v>
      </c>
      <c r="R35" s="1141"/>
      <c r="S35" s="1141"/>
      <c r="T35" s="1141"/>
      <c r="U35" s="1141"/>
      <c r="V35" s="1141">
        <v>37</v>
      </c>
      <c r="W35" s="1141"/>
      <c r="X35" s="1141"/>
      <c r="Y35" s="1141"/>
      <c r="Z35" s="1141"/>
      <c r="AA35" s="1141">
        <v>36</v>
      </c>
      <c r="AB35" s="1141"/>
      <c r="AC35" s="1141"/>
      <c r="AD35" s="1141"/>
      <c r="AE35" s="1142"/>
      <c r="AF35" s="1116">
        <v>36</v>
      </c>
      <c r="AG35" s="1117"/>
      <c r="AH35" s="1117"/>
      <c r="AI35" s="1117"/>
      <c r="AJ35" s="1118"/>
      <c r="AK35" s="1077">
        <v>10</v>
      </c>
      <c r="AL35" s="1068"/>
      <c r="AM35" s="1068"/>
      <c r="AN35" s="1068"/>
      <c r="AO35" s="1068"/>
      <c r="AP35" s="1068" t="s">
        <v>600</v>
      </c>
      <c r="AQ35" s="1068"/>
      <c r="AR35" s="1068"/>
      <c r="AS35" s="1068"/>
      <c r="AT35" s="1068"/>
      <c r="AU35" s="1068" t="s">
        <v>600</v>
      </c>
      <c r="AV35" s="1068"/>
      <c r="AW35" s="1068"/>
      <c r="AX35" s="1068"/>
      <c r="AY35" s="1068"/>
      <c r="AZ35" s="1139" t="s">
        <v>532</v>
      </c>
      <c r="BA35" s="1139"/>
      <c r="BB35" s="1139"/>
      <c r="BC35" s="1139"/>
      <c r="BD35" s="1139"/>
      <c r="BE35" s="1129" t="s">
        <v>420</v>
      </c>
      <c r="BF35" s="1129"/>
      <c r="BG35" s="1129"/>
      <c r="BH35" s="1129"/>
      <c r="BI35" s="1130"/>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2">
      <c r="A36" s="268">
        <v>9</v>
      </c>
      <c r="B36" s="1134" t="s">
        <v>421</v>
      </c>
      <c r="C36" s="1135"/>
      <c r="D36" s="1135"/>
      <c r="E36" s="1135"/>
      <c r="F36" s="1135"/>
      <c r="G36" s="1135"/>
      <c r="H36" s="1135"/>
      <c r="I36" s="1135"/>
      <c r="J36" s="1135"/>
      <c r="K36" s="1135"/>
      <c r="L36" s="1135"/>
      <c r="M36" s="1135"/>
      <c r="N36" s="1135"/>
      <c r="O36" s="1135"/>
      <c r="P36" s="1136"/>
      <c r="Q36" s="1140">
        <v>6</v>
      </c>
      <c r="R36" s="1141"/>
      <c r="S36" s="1141"/>
      <c r="T36" s="1141"/>
      <c r="U36" s="1141"/>
      <c r="V36" s="1141">
        <v>4</v>
      </c>
      <c r="W36" s="1141"/>
      <c r="X36" s="1141"/>
      <c r="Y36" s="1141"/>
      <c r="Z36" s="1141"/>
      <c r="AA36" s="1141">
        <v>2</v>
      </c>
      <c r="AB36" s="1141"/>
      <c r="AC36" s="1141"/>
      <c r="AD36" s="1141"/>
      <c r="AE36" s="1142"/>
      <c r="AF36" s="1116">
        <v>2</v>
      </c>
      <c r="AG36" s="1117"/>
      <c r="AH36" s="1117"/>
      <c r="AI36" s="1117"/>
      <c r="AJ36" s="1118"/>
      <c r="AK36" s="1077">
        <v>4</v>
      </c>
      <c r="AL36" s="1068"/>
      <c r="AM36" s="1068"/>
      <c r="AN36" s="1068"/>
      <c r="AO36" s="1068"/>
      <c r="AP36" s="1068">
        <v>27</v>
      </c>
      <c r="AQ36" s="1068"/>
      <c r="AR36" s="1068"/>
      <c r="AS36" s="1068"/>
      <c r="AT36" s="1068"/>
      <c r="AU36" s="1068">
        <v>29</v>
      </c>
      <c r="AV36" s="1068"/>
      <c r="AW36" s="1068"/>
      <c r="AX36" s="1068"/>
      <c r="AY36" s="1068"/>
      <c r="AZ36" s="1139" t="s">
        <v>532</v>
      </c>
      <c r="BA36" s="1139"/>
      <c r="BB36" s="1139"/>
      <c r="BC36" s="1139"/>
      <c r="BD36" s="1139"/>
      <c r="BE36" s="1129" t="s">
        <v>420</v>
      </c>
      <c r="BF36" s="1129"/>
      <c r="BG36" s="1129"/>
      <c r="BH36" s="1129"/>
      <c r="BI36" s="1130"/>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2">
      <c r="A37" s="268">
        <v>10</v>
      </c>
      <c r="B37" s="1134" t="s">
        <v>422</v>
      </c>
      <c r="C37" s="1135"/>
      <c r="D37" s="1135"/>
      <c r="E37" s="1135"/>
      <c r="F37" s="1135"/>
      <c r="G37" s="1135"/>
      <c r="H37" s="1135"/>
      <c r="I37" s="1135"/>
      <c r="J37" s="1135"/>
      <c r="K37" s="1135"/>
      <c r="L37" s="1135"/>
      <c r="M37" s="1135"/>
      <c r="N37" s="1135"/>
      <c r="O37" s="1135"/>
      <c r="P37" s="1136"/>
      <c r="Q37" s="1140">
        <v>79</v>
      </c>
      <c r="R37" s="1141"/>
      <c r="S37" s="1141"/>
      <c r="T37" s="1141"/>
      <c r="U37" s="1141"/>
      <c r="V37" s="1141">
        <v>71</v>
      </c>
      <c r="W37" s="1141"/>
      <c r="X37" s="1141"/>
      <c r="Y37" s="1141"/>
      <c r="Z37" s="1141"/>
      <c r="AA37" s="1141">
        <v>8</v>
      </c>
      <c r="AB37" s="1141"/>
      <c r="AC37" s="1141"/>
      <c r="AD37" s="1141"/>
      <c r="AE37" s="1142"/>
      <c r="AF37" s="1116">
        <v>8</v>
      </c>
      <c r="AG37" s="1117"/>
      <c r="AH37" s="1117"/>
      <c r="AI37" s="1117"/>
      <c r="AJ37" s="1118"/>
      <c r="AK37" s="1077">
        <v>67</v>
      </c>
      <c r="AL37" s="1068"/>
      <c r="AM37" s="1068"/>
      <c r="AN37" s="1068"/>
      <c r="AO37" s="1068"/>
      <c r="AP37" s="1068">
        <v>245</v>
      </c>
      <c r="AQ37" s="1068"/>
      <c r="AR37" s="1068"/>
      <c r="AS37" s="1068"/>
      <c r="AT37" s="1068"/>
      <c r="AU37" s="1068">
        <v>230</v>
      </c>
      <c r="AV37" s="1068"/>
      <c r="AW37" s="1068"/>
      <c r="AX37" s="1068"/>
      <c r="AY37" s="1068"/>
      <c r="AZ37" s="1139" t="s">
        <v>532</v>
      </c>
      <c r="BA37" s="1139"/>
      <c r="BB37" s="1139"/>
      <c r="BC37" s="1139"/>
      <c r="BD37" s="1139"/>
      <c r="BE37" s="1129" t="s">
        <v>420</v>
      </c>
      <c r="BF37" s="1129"/>
      <c r="BG37" s="1129"/>
      <c r="BH37" s="1129"/>
      <c r="BI37" s="1130"/>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2">
      <c r="A38" s="268">
        <v>11</v>
      </c>
      <c r="B38" s="1134" t="s">
        <v>423</v>
      </c>
      <c r="C38" s="1135"/>
      <c r="D38" s="1135"/>
      <c r="E38" s="1135"/>
      <c r="F38" s="1135"/>
      <c r="G38" s="1135"/>
      <c r="H38" s="1135"/>
      <c r="I38" s="1135"/>
      <c r="J38" s="1135"/>
      <c r="K38" s="1135"/>
      <c r="L38" s="1135"/>
      <c r="M38" s="1135"/>
      <c r="N38" s="1135"/>
      <c r="O38" s="1135"/>
      <c r="P38" s="1136"/>
      <c r="Q38" s="1140">
        <v>2</v>
      </c>
      <c r="R38" s="1141"/>
      <c r="S38" s="1141"/>
      <c r="T38" s="1141"/>
      <c r="U38" s="1141"/>
      <c r="V38" s="1141" t="s">
        <v>600</v>
      </c>
      <c r="W38" s="1141"/>
      <c r="X38" s="1141"/>
      <c r="Y38" s="1141"/>
      <c r="Z38" s="1141"/>
      <c r="AA38" s="1141">
        <v>2</v>
      </c>
      <c r="AB38" s="1141"/>
      <c r="AC38" s="1141"/>
      <c r="AD38" s="1141"/>
      <c r="AE38" s="1142"/>
      <c r="AF38" s="1116">
        <v>2</v>
      </c>
      <c r="AG38" s="1117"/>
      <c r="AH38" s="1117"/>
      <c r="AI38" s="1117"/>
      <c r="AJ38" s="1118"/>
      <c r="AK38" s="1077" t="s">
        <v>600</v>
      </c>
      <c r="AL38" s="1068"/>
      <c r="AM38" s="1068"/>
      <c r="AN38" s="1068"/>
      <c r="AO38" s="1068"/>
      <c r="AP38" s="1068" t="s">
        <v>600</v>
      </c>
      <c r="AQ38" s="1068"/>
      <c r="AR38" s="1068"/>
      <c r="AS38" s="1068"/>
      <c r="AT38" s="1068"/>
      <c r="AU38" s="1068" t="s">
        <v>600</v>
      </c>
      <c r="AV38" s="1068"/>
      <c r="AW38" s="1068"/>
      <c r="AX38" s="1068"/>
      <c r="AY38" s="1068"/>
      <c r="AZ38" s="1139" t="s">
        <v>532</v>
      </c>
      <c r="BA38" s="1139"/>
      <c r="BB38" s="1139"/>
      <c r="BC38" s="1139"/>
      <c r="BD38" s="1139"/>
      <c r="BE38" s="1129" t="s">
        <v>420</v>
      </c>
      <c r="BF38" s="1129"/>
      <c r="BG38" s="1129"/>
      <c r="BH38" s="1129"/>
      <c r="BI38" s="1130"/>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2">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7"/>
      <c r="AL39" s="1068"/>
      <c r="AM39" s="1068"/>
      <c r="AN39" s="1068"/>
      <c r="AO39" s="1068"/>
      <c r="AP39" s="1068"/>
      <c r="AQ39" s="1068"/>
      <c r="AR39" s="1068"/>
      <c r="AS39" s="1068"/>
      <c r="AT39" s="1068"/>
      <c r="AU39" s="1068"/>
      <c r="AV39" s="1068"/>
      <c r="AW39" s="1068"/>
      <c r="AX39" s="1068"/>
      <c r="AY39" s="1068"/>
      <c r="AZ39" s="1139"/>
      <c r="BA39" s="1139"/>
      <c r="BB39" s="1139"/>
      <c r="BC39" s="1139"/>
      <c r="BD39" s="1139"/>
      <c r="BE39" s="1129"/>
      <c r="BF39" s="1129"/>
      <c r="BG39" s="1129"/>
      <c r="BH39" s="1129"/>
      <c r="BI39" s="1130"/>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2">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7"/>
      <c r="AL40" s="1068"/>
      <c r="AM40" s="1068"/>
      <c r="AN40" s="1068"/>
      <c r="AO40" s="1068"/>
      <c r="AP40" s="1068"/>
      <c r="AQ40" s="1068"/>
      <c r="AR40" s="1068"/>
      <c r="AS40" s="1068"/>
      <c r="AT40" s="1068"/>
      <c r="AU40" s="1068"/>
      <c r="AV40" s="1068"/>
      <c r="AW40" s="1068"/>
      <c r="AX40" s="1068"/>
      <c r="AY40" s="1068"/>
      <c r="AZ40" s="1139"/>
      <c r="BA40" s="1139"/>
      <c r="BB40" s="1139"/>
      <c r="BC40" s="1139"/>
      <c r="BD40" s="1139"/>
      <c r="BE40" s="1129"/>
      <c r="BF40" s="1129"/>
      <c r="BG40" s="1129"/>
      <c r="BH40" s="1129"/>
      <c r="BI40" s="1130"/>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2">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7"/>
      <c r="AL41" s="1068"/>
      <c r="AM41" s="1068"/>
      <c r="AN41" s="1068"/>
      <c r="AO41" s="1068"/>
      <c r="AP41" s="1068"/>
      <c r="AQ41" s="1068"/>
      <c r="AR41" s="1068"/>
      <c r="AS41" s="1068"/>
      <c r="AT41" s="1068"/>
      <c r="AU41" s="1068"/>
      <c r="AV41" s="1068"/>
      <c r="AW41" s="1068"/>
      <c r="AX41" s="1068"/>
      <c r="AY41" s="1068"/>
      <c r="AZ41" s="1139"/>
      <c r="BA41" s="1139"/>
      <c r="BB41" s="1139"/>
      <c r="BC41" s="1139"/>
      <c r="BD41" s="1139"/>
      <c r="BE41" s="1129"/>
      <c r="BF41" s="1129"/>
      <c r="BG41" s="1129"/>
      <c r="BH41" s="1129"/>
      <c r="BI41" s="1130"/>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2">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7"/>
      <c r="AL42" s="1068"/>
      <c r="AM42" s="1068"/>
      <c r="AN42" s="1068"/>
      <c r="AO42" s="1068"/>
      <c r="AP42" s="1068"/>
      <c r="AQ42" s="1068"/>
      <c r="AR42" s="1068"/>
      <c r="AS42" s="1068"/>
      <c r="AT42" s="1068"/>
      <c r="AU42" s="1068"/>
      <c r="AV42" s="1068"/>
      <c r="AW42" s="1068"/>
      <c r="AX42" s="1068"/>
      <c r="AY42" s="1068"/>
      <c r="AZ42" s="1139"/>
      <c r="BA42" s="1139"/>
      <c r="BB42" s="1139"/>
      <c r="BC42" s="1139"/>
      <c r="BD42" s="1139"/>
      <c r="BE42" s="1129"/>
      <c r="BF42" s="1129"/>
      <c r="BG42" s="1129"/>
      <c r="BH42" s="1129"/>
      <c r="BI42" s="1130"/>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2">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7"/>
      <c r="AL43" s="1068"/>
      <c r="AM43" s="1068"/>
      <c r="AN43" s="1068"/>
      <c r="AO43" s="1068"/>
      <c r="AP43" s="1068"/>
      <c r="AQ43" s="1068"/>
      <c r="AR43" s="1068"/>
      <c r="AS43" s="1068"/>
      <c r="AT43" s="1068"/>
      <c r="AU43" s="1068"/>
      <c r="AV43" s="1068"/>
      <c r="AW43" s="1068"/>
      <c r="AX43" s="1068"/>
      <c r="AY43" s="1068"/>
      <c r="AZ43" s="1139"/>
      <c r="BA43" s="1139"/>
      <c r="BB43" s="1139"/>
      <c r="BC43" s="1139"/>
      <c r="BD43" s="1139"/>
      <c r="BE43" s="1129"/>
      <c r="BF43" s="1129"/>
      <c r="BG43" s="1129"/>
      <c r="BH43" s="1129"/>
      <c r="BI43" s="1130"/>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2">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7"/>
      <c r="AL44" s="1068"/>
      <c r="AM44" s="1068"/>
      <c r="AN44" s="1068"/>
      <c r="AO44" s="1068"/>
      <c r="AP44" s="1068"/>
      <c r="AQ44" s="1068"/>
      <c r="AR44" s="1068"/>
      <c r="AS44" s="1068"/>
      <c r="AT44" s="1068"/>
      <c r="AU44" s="1068"/>
      <c r="AV44" s="1068"/>
      <c r="AW44" s="1068"/>
      <c r="AX44" s="1068"/>
      <c r="AY44" s="1068"/>
      <c r="AZ44" s="1139"/>
      <c r="BA44" s="1139"/>
      <c r="BB44" s="1139"/>
      <c r="BC44" s="1139"/>
      <c r="BD44" s="1139"/>
      <c r="BE44" s="1129"/>
      <c r="BF44" s="1129"/>
      <c r="BG44" s="1129"/>
      <c r="BH44" s="1129"/>
      <c r="BI44" s="1130"/>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2">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7"/>
      <c r="AL45" s="1068"/>
      <c r="AM45" s="1068"/>
      <c r="AN45" s="1068"/>
      <c r="AO45" s="1068"/>
      <c r="AP45" s="1068"/>
      <c r="AQ45" s="1068"/>
      <c r="AR45" s="1068"/>
      <c r="AS45" s="1068"/>
      <c r="AT45" s="1068"/>
      <c r="AU45" s="1068"/>
      <c r="AV45" s="1068"/>
      <c r="AW45" s="1068"/>
      <c r="AX45" s="1068"/>
      <c r="AY45" s="1068"/>
      <c r="AZ45" s="1139"/>
      <c r="BA45" s="1139"/>
      <c r="BB45" s="1139"/>
      <c r="BC45" s="1139"/>
      <c r="BD45" s="1139"/>
      <c r="BE45" s="1129"/>
      <c r="BF45" s="1129"/>
      <c r="BG45" s="1129"/>
      <c r="BH45" s="1129"/>
      <c r="BI45" s="1130"/>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2">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7"/>
      <c r="AL46" s="1068"/>
      <c r="AM46" s="1068"/>
      <c r="AN46" s="1068"/>
      <c r="AO46" s="1068"/>
      <c r="AP46" s="1068"/>
      <c r="AQ46" s="1068"/>
      <c r="AR46" s="1068"/>
      <c r="AS46" s="1068"/>
      <c r="AT46" s="1068"/>
      <c r="AU46" s="1068"/>
      <c r="AV46" s="1068"/>
      <c r="AW46" s="1068"/>
      <c r="AX46" s="1068"/>
      <c r="AY46" s="1068"/>
      <c r="AZ46" s="1139"/>
      <c r="BA46" s="1139"/>
      <c r="BB46" s="1139"/>
      <c r="BC46" s="1139"/>
      <c r="BD46" s="1139"/>
      <c r="BE46" s="1129"/>
      <c r="BF46" s="1129"/>
      <c r="BG46" s="1129"/>
      <c r="BH46" s="1129"/>
      <c r="BI46" s="1130"/>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2">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7"/>
      <c r="AL47" s="1068"/>
      <c r="AM47" s="1068"/>
      <c r="AN47" s="1068"/>
      <c r="AO47" s="1068"/>
      <c r="AP47" s="1068"/>
      <c r="AQ47" s="1068"/>
      <c r="AR47" s="1068"/>
      <c r="AS47" s="1068"/>
      <c r="AT47" s="1068"/>
      <c r="AU47" s="1068"/>
      <c r="AV47" s="1068"/>
      <c r="AW47" s="1068"/>
      <c r="AX47" s="1068"/>
      <c r="AY47" s="1068"/>
      <c r="AZ47" s="1139"/>
      <c r="BA47" s="1139"/>
      <c r="BB47" s="1139"/>
      <c r="BC47" s="1139"/>
      <c r="BD47" s="1139"/>
      <c r="BE47" s="1129"/>
      <c r="BF47" s="1129"/>
      <c r="BG47" s="1129"/>
      <c r="BH47" s="1129"/>
      <c r="BI47" s="1130"/>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2">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7"/>
      <c r="AL48" s="1068"/>
      <c r="AM48" s="1068"/>
      <c r="AN48" s="1068"/>
      <c r="AO48" s="1068"/>
      <c r="AP48" s="1068"/>
      <c r="AQ48" s="1068"/>
      <c r="AR48" s="1068"/>
      <c r="AS48" s="1068"/>
      <c r="AT48" s="1068"/>
      <c r="AU48" s="1068"/>
      <c r="AV48" s="1068"/>
      <c r="AW48" s="1068"/>
      <c r="AX48" s="1068"/>
      <c r="AY48" s="1068"/>
      <c r="AZ48" s="1139"/>
      <c r="BA48" s="1139"/>
      <c r="BB48" s="1139"/>
      <c r="BC48" s="1139"/>
      <c r="BD48" s="1139"/>
      <c r="BE48" s="1129"/>
      <c r="BF48" s="1129"/>
      <c r="BG48" s="1129"/>
      <c r="BH48" s="1129"/>
      <c r="BI48" s="1130"/>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2">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7"/>
      <c r="AL49" s="1068"/>
      <c r="AM49" s="1068"/>
      <c r="AN49" s="1068"/>
      <c r="AO49" s="1068"/>
      <c r="AP49" s="1068"/>
      <c r="AQ49" s="1068"/>
      <c r="AR49" s="1068"/>
      <c r="AS49" s="1068"/>
      <c r="AT49" s="1068"/>
      <c r="AU49" s="1068"/>
      <c r="AV49" s="1068"/>
      <c r="AW49" s="1068"/>
      <c r="AX49" s="1068"/>
      <c r="AY49" s="1068"/>
      <c r="AZ49" s="1139"/>
      <c r="BA49" s="1139"/>
      <c r="BB49" s="1139"/>
      <c r="BC49" s="1139"/>
      <c r="BD49" s="1139"/>
      <c r="BE49" s="1129"/>
      <c r="BF49" s="1129"/>
      <c r="BG49" s="1129"/>
      <c r="BH49" s="1129"/>
      <c r="BI49" s="1130"/>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2">
      <c r="A50" s="263">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2">
      <c r="A51" s="263">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2">
      <c r="A52" s="263">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2">
      <c r="A53" s="263">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2">
      <c r="A54" s="263">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2">
      <c r="A55" s="263">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2">
      <c r="A56" s="263">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2">
      <c r="A57" s="263">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2">
      <c r="A58" s="263">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2">
      <c r="A59" s="263">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2">
      <c r="A60" s="263">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5">
      <c r="A61" s="263">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2">
      <c r="A62" s="263">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424</v>
      </c>
      <c r="BK62" s="1132"/>
      <c r="BL62" s="1132"/>
      <c r="BM62" s="1132"/>
      <c r="BN62" s="1133"/>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5">
      <c r="A63" s="266" t="s">
        <v>399</v>
      </c>
      <c r="B63" s="1041" t="s">
        <v>425</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25"/>
      <c r="AF63" s="1126">
        <v>615</v>
      </c>
      <c r="AG63" s="1056"/>
      <c r="AH63" s="1056"/>
      <c r="AI63" s="1056"/>
      <c r="AJ63" s="1127"/>
      <c r="AK63" s="1128"/>
      <c r="AL63" s="1060"/>
      <c r="AM63" s="1060"/>
      <c r="AN63" s="1060"/>
      <c r="AO63" s="1060"/>
      <c r="AP63" s="1056">
        <v>6058</v>
      </c>
      <c r="AQ63" s="1056"/>
      <c r="AR63" s="1056"/>
      <c r="AS63" s="1056"/>
      <c r="AT63" s="1056"/>
      <c r="AU63" s="1056">
        <v>5689</v>
      </c>
      <c r="AV63" s="1056"/>
      <c r="AW63" s="1056"/>
      <c r="AX63" s="1056"/>
      <c r="AY63" s="1056"/>
      <c r="AZ63" s="1122"/>
      <c r="BA63" s="1122"/>
      <c r="BB63" s="1122"/>
      <c r="BC63" s="1122"/>
      <c r="BD63" s="1122"/>
      <c r="BE63" s="1057"/>
      <c r="BF63" s="1057"/>
      <c r="BG63" s="1057"/>
      <c r="BH63" s="1057"/>
      <c r="BI63" s="1058"/>
      <c r="BJ63" s="1123" t="s">
        <v>426</v>
      </c>
      <c r="BK63" s="1048"/>
      <c r="BL63" s="1048"/>
      <c r="BM63" s="1048"/>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5">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2">
      <c r="A66" s="1092" t="s">
        <v>428</v>
      </c>
      <c r="B66" s="1093"/>
      <c r="C66" s="1093"/>
      <c r="D66" s="1093"/>
      <c r="E66" s="1093"/>
      <c r="F66" s="1093"/>
      <c r="G66" s="1093"/>
      <c r="H66" s="1093"/>
      <c r="I66" s="1093"/>
      <c r="J66" s="1093"/>
      <c r="K66" s="1093"/>
      <c r="L66" s="1093"/>
      <c r="M66" s="1093"/>
      <c r="N66" s="1093"/>
      <c r="O66" s="1093"/>
      <c r="P66" s="1094"/>
      <c r="Q66" s="1098" t="s">
        <v>429</v>
      </c>
      <c r="R66" s="1099"/>
      <c r="S66" s="1099"/>
      <c r="T66" s="1099"/>
      <c r="U66" s="1100"/>
      <c r="V66" s="1098" t="s">
        <v>430</v>
      </c>
      <c r="W66" s="1099"/>
      <c r="X66" s="1099"/>
      <c r="Y66" s="1099"/>
      <c r="Z66" s="1100"/>
      <c r="AA66" s="1098" t="s">
        <v>431</v>
      </c>
      <c r="AB66" s="1099"/>
      <c r="AC66" s="1099"/>
      <c r="AD66" s="1099"/>
      <c r="AE66" s="1100"/>
      <c r="AF66" s="1104" t="s">
        <v>432</v>
      </c>
      <c r="AG66" s="1105"/>
      <c r="AH66" s="1105"/>
      <c r="AI66" s="1105"/>
      <c r="AJ66" s="1106"/>
      <c r="AK66" s="1098" t="s">
        <v>433</v>
      </c>
      <c r="AL66" s="1093"/>
      <c r="AM66" s="1093"/>
      <c r="AN66" s="1093"/>
      <c r="AO66" s="1094"/>
      <c r="AP66" s="1098" t="s">
        <v>434</v>
      </c>
      <c r="AQ66" s="1099"/>
      <c r="AR66" s="1099"/>
      <c r="AS66" s="1099"/>
      <c r="AT66" s="1100"/>
      <c r="AU66" s="1098" t="s">
        <v>435</v>
      </c>
      <c r="AV66" s="1099"/>
      <c r="AW66" s="1099"/>
      <c r="AX66" s="1099"/>
      <c r="AY66" s="1100"/>
      <c r="AZ66" s="1098" t="s">
        <v>384</v>
      </c>
      <c r="BA66" s="1099"/>
      <c r="BB66" s="1099"/>
      <c r="BC66" s="1099"/>
      <c r="BD66" s="1114"/>
      <c r="BE66" s="267"/>
      <c r="BF66" s="267"/>
      <c r="BG66" s="267"/>
      <c r="BH66" s="267"/>
      <c r="BI66" s="267"/>
      <c r="BJ66" s="267"/>
      <c r="BK66" s="267"/>
      <c r="BL66" s="267"/>
      <c r="BM66" s="267"/>
      <c r="BN66" s="267"/>
      <c r="BO66" s="267"/>
      <c r="BP66" s="267"/>
      <c r="BQ66" s="264">
        <v>60</v>
      </c>
      <c r="BR66" s="269"/>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8"/>
    </row>
    <row r="67" spans="1:131" s="249" customFormat="1" ht="26.25" customHeight="1" thickBot="1" x14ac:dyDescent="0.25">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8"/>
    </row>
    <row r="68" spans="1:131" s="249" customFormat="1" ht="26.25" customHeight="1" thickTop="1" x14ac:dyDescent="0.2">
      <c r="A68" s="260">
        <v>1</v>
      </c>
      <c r="B68" s="1082" t="s">
        <v>603</v>
      </c>
      <c r="C68" s="1083"/>
      <c r="D68" s="1083"/>
      <c r="E68" s="1083"/>
      <c r="F68" s="1083"/>
      <c r="G68" s="1083"/>
      <c r="H68" s="1083"/>
      <c r="I68" s="1083"/>
      <c r="J68" s="1083"/>
      <c r="K68" s="1083"/>
      <c r="L68" s="1083"/>
      <c r="M68" s="1083"/>
      <c r="N68" s="1083"/>
      <c r="O68" s="1083"/>
      <c r="P68" s="1084"/>
      <c r="Q68" s="1085">
        <v>91</v>
      </c>
      <c r="R68" s="1079"/>
      <c r="S68" s="1079"/>
      <c r="T68" s="1079"/>
      <c r="U68" s="1079"/>
      <c r="V68" s="1079">
        <v>85</v>
      </c>
      <c r="W68" s="1079"/>
      <c r="X68" s="1079"/>
      <c r="Y68" s="1079"/>
      <c r="Z68" s="1079"/>
      <c r="AA68" s="1079">
        <v>6</v>
      </c>
      <c r="AB68" s="1079"/>
      <c r="AC68" s="1079"/>
      <c r="AD68" s="1079"/>
      <c r="AE68" s="1079"/>
      <c r="AF68" s="1079">
        <v>6</v>
      </c>
      <c r="AG68" s="1079"/>
      <c r="AH68" s="1079"/>
      <c r="AI68" s="1079"/>
      <c r="AJ68" s="1079"/>
      <c r="AK68" s="1079">
        <v>3</v>
      </c>
      <c r="AL68" s="1079"/>
      <c r="AM68" s="1079"/>
      <c r="AN68" s="1079"/>
      <c r="AO68" s="1079"/>
      <c r="AP68" s="1079" t="s">
        <v>532</v>
      </c>
      <c r="AQ68" s="1079"/>
      <c r="AR68" s="1079"/>
      <c r="AS68" s="1079"/>
      <c r="AT68" s="1079"/>
      <c r="AU68" s="1079" t="s">
        <v>532</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8"/>
    </row>
    <row r="69" spans="1:131" s="249" customFormat="1" ht="26.25" customHeight="1" x14ac:dyDescent="0.2">
      <c r="A69" s="263">
        <v>2</v>
      </c>
      <c r="B69" s="1071" t="s">
        <v>604</v>
      </c>
      <c r="C69" s="1072"/>
      <c r="D69" s="1072"/>
      <c r="E69" s="1072"/>
      <c r="F69" s="1072"/>
      <c r="G69" s="1072"/>
      <c r="H69" s="1072"/>
      <c r="I69" s="1072"/>
      <c r="J69" s="1072"/>
      <c r="K69" s="1072"/>
      <c r="L69" s="1072"/>
      <c r="M69" s="1072"/>
      <c r="N69" s="1072"/>
      <c r="O69" s="1072"/>
      <c r="P69" s="1073"/>
      <c r="Q69" s="1074">
        <v>245465</v>
      </c>
      <c r="R69" s="1068"/>
      <c r="S69" s="1068"/>
      <c r="T69" s="1068"/>
      <c r="U69" s="1068"/>
      <c r="V69" s="1068">
        <v>232795</v>
      </c>
      <c r="W69" s="1068"/>
      <c r="X69" s="1068"/>
      <c r="Y69" s="1068"/>
      <c r="Z69" s="1068"/>
      <c r="AA69" s="1068">
        <v>12670</v>
      </c>
      <c r="AB69" s="1068"/>
      <c r="AC69" s="1068"/>
      <c r="AD69" s="1068"/>
      <c r="AE69" s="1068"/>
      <c r="AF69" s="1068">
        <v>12670</v>
      </c>
      <c r="AG69" s="1068"/>
      <c r="AH69" s="1068"/>
      <c r="AI69" s="1068"/>
      <c r="AJ69" s="1068"/>
      <c r="AK69" s="1068">
        <v>2278</v>
      </c>
      <c r="AL69" s="1068"/>
      <c r="AM69" s="1068"/>
      <c r="AN69" s="1068"/>
      <c r="AO69" s="1068"/>
      <c r="AP69" s="1068" t="s">
        <v>532</v>
      </c>
      <c r="AQ69" s="1068"/>
      <c r="AR69" s="1068"/>
      <c r="AS69" s="1068"/>
      <c r="AT69" s="1068"/>
      <c r="AU69" s="1068" t="s">
        <v>532</v>
      </c>
      <c r="AV69" s="1068"/>
      <c r="AW69" s="1068"/>
      <c r="AX69" s="1068"/>
      <c r="AY69" s="1068"/>
      <c r="AZ69" s="1069"/>
      <c r="BA69" s="1069"/>
      <c r="BB69" s="1069"/>
      <c r="BC69" s="1069"/>
      <c r="BD69" s="1070"/>
      <c r="BE69" s="267"/>
      <c r="BF69" s="267"/>
      <c r="BG69" s="267"/>
      <c r="BH69" s="267"/>
      <c r="BI69" s="267"/>
      <c r="BJ69" s="267"/>
      <c r="BK69" s="267"/>
      <c r="BL69" s="267"/>
      <c r="BM69" s="267"/>
      <c r="BN69" s="267"/>
      <c r="BO69" s="267"/>
      <c r="BP69" s="267"/>
      <c r="BQ69" s="264">
        <v>63</v>
      </c>
      <c r="BR69" s="269"/>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8"/>
    </row>
    <row r="70" spans="1:131" s="249" customFormat="1" ht="26.25" customHeight="1" x14ac:dyDescent="0.2">
      <c r="A70" s="263">
        <v>3</v>
      </c>
      <c r="B70" s="1071" t="s">
        <v>605</v>
      </c>
      <c r="C70" s="1072"/>
      <c r="D70" s="1072"/>
      <c r="E70" s="1072"/>
      <c r="F70" s="1072"/>
      <c r="G70" s="1072"/>
      <c r="H70" s="1072"/>
      <c r="I70" s="1072"/>
      <c r="J70" s="1072"/>
      <c r="K70" s="1072"/>
      <c r="L70" s="1072"/>
      <c r="M70" s="1072"/>
      <c r="N70" s="1072"/>
      <c r="O70" s="1072"/>
      <c r="P70" s="1073"/>
      <c r="Q70" s="1074">
        <v>11530</v>
      </c>
      <c r="R70" s="1068"/>
      <c r="S70" s="1068"/>
      <c r="T70" s="1068"/>
      <c r="U70" s="1068"/>
      <c r="V70" s="1068">
        <v>10671</v>
      </c>
      <c r="W70" s="1068"/>
      <c r="X70" s="1068"/>
      <c r="Y70" s="1068"/>
      <c r="Z70" s="1068"/>
      <c r="AA70" s="1068">
        <v>859</v>
      </c>
      <c r="AB70" s="1068"/>
      <c r="AC70" s="1068"/>
      <c r="AD70" s="1068"/>
      <c r="AE70" s="1068"/>
      <c r="AF70" s="1068">
        <v>2115</v>
      </c>
      <c r="AG70" s="1068"/>
      <c r="AH70" s="1068"/>
      <c r="AI70" s="1068"/>
      <c r="AJ70" s="1068"/>
      <c r="AK70" s="1068">
        <v>796</v>
      </c>
      <c r="AL70" s="1068"/>
      <c r="AM70" s="1068"/>
      <c r="AN70" s="1068"/>
      <c r="AO70" s="1068"/>
      <c r="AP70" s="1068">
        <v>1562</v>
      </c>
      <c r="AQ70" s="1068"/>
      <c r="AR70" s="1068"/>
      <c r="AS70" s="1068"/>
      <c r="AT70" s="1068"/>
      <c r="AU70" s="1068">
        <v>117</v>
      </c>
      <c r="AV70" s="1068"/>
      <c r="AW70" s="1068"/>
      <c r="AX70" s="1068"/>
      <c r="AY70" s="1068"/>
      <c r="AZ70" s="1069"/>
      <c r="BA70" s="1069"/>
      <c r="BB70" s="1069"/>
      <c r="BC70" s="1069"/>
      <c r="BD70" s="1070"/>
      <c r="BE70" s="267"/>
      <c r="BF70" s="267"/>
      <c r="BG70" s="267"/>
      <c r="BH70" s="267"/>
      <c r="BI70" s="267"/>
      <c r="BJ70" s="267"/>
      <c r="BK70" s="267"/>
      <c r="BL70" s="267"/>
      <c r="BM70" s="267"/>
      <c r="BN70" s="267"/>
      <c r="BO70" s="267"/>
      <c r="BP70" s="267"/>
      <c r="BQ70" s="264">
        <v>64</v>
      </c>
      <c r="BR70" s="269"/>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8"/>
    </row>
    <row r="71" spans="1:131" s="249" customFormat="1" ht="26.25" customHeight="1" x14ac:dyDescent="0.2">
      <c r="A71" s="263">
        <v>4</v>
      </c>
      <c r="B71" s="1071" t="s">
        <v>606</v>
      </c>
      <c r="C71" s="1072"/>
      <c r="D71" s="1072"/>
      <c r="E71" s="1072"/>
      <c r="F71" s="1072"/>
      <c r="G71" s="1072"/>
      <c r="H71" s="1072"/>
      <c r="I71" s="1072"/>
      <c r="J71" s="1072"/>
      <c r="K71" s="1072"/>
      <c r="L71" s="1072"/>
      <c r="M71" s="1072"/>
      <c r="N71" s="1072"/>
      <c r="O71" s="1072"/>
      <c r="P71" s="1073"/>
      <c r="Q71" s="1074">
        <v>4783</v>
      </c>
      <c r="R71" s="1068"/>
      <c r="S71" s="1068"/>
      <c r="T71" s="1068"/>
      <c r="U71" s="1068"/>
      <c r="V71" s="1068">
        <v>4101</v>
      </c>
      <c r="W71" s="1068"/>
      <c r="X71" s="1068"/>
      <c r="Y71" s="1068"/>
      <c r="Z71" s="1068"/>
      <c r="AA71" s="1068">
        <v>682</v>
      </c>
      <c r="AB71" s="1068"/>
      <c r="AC71" s="1068"/>
      <c r="AD71" s="1068"/>
      <c r="AE71" s="1068"/>
      <c r="AF71" s="1068">
        <v>682</v>
      </c>
      <c r="AG71" s="1068"/>
      <c r="AH71" s="1068"/>
      <c r="AI71" s="1068"/>
      <c r="AJ71" s="1068"/>
      <c r="AK71" s="1068" t="s">
        <v>615</v>
      </c>
      <c r="AL71" s="1068"/>
      <c r="AM71" s="1068"/>
      <c r="AN71" s="1068"/>
      <c r="AO71" s="1068"/>
      <c r="AP71" s="1068" t="s">
        <v>532</v>
      </c>
      <c r="AQ71" s="1068"/>
      <c r="AR71" s="1068"/>
      <c r="AS71" s="1068"/>
      <c r="AT71" s="1068"/>
      <c r="AU71" s="1068" t="s">
        <v>600</v>
      </c>
      <c r="AV71" s="1068"/>
      <c r="AW71" s="1068"/>
      <c r="AX71" s="1068"/>
      <c r="AY71" s="1068"/>
      <c r="AZ71" s="1069"/>
      <c r="BA71" s="1069"/>
      <c r="BB71" s="1069"/>
      <c r="BC71" s="1069"/>
      <c r="BD71" s="1070"/>
      <c r="BE71" s="267"/>
      <c r="BF71" s="267"/>
      <c r="BG71" s="267"/>
      <c r="BH71" s="267"/>
      <c r="BI71" s="267"/>
      <c r="BJ71" s="267"/>
      <c r="BK71" s="267"/>
      <c r="BL71" s="267"/>
      <c r="BM71" s="267"/>
      <c r="BN71" s="267"/>
      <c r="BO71" s="267"/>
      <c r="BP71" s="267"/>
      <c r="BQ71" s="264">
        <v>65</v>
      </c>
      <c r="BR71" s="269"/>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8"/>
    </row>
    <row r="72" spans="1:131" s="249" customFormat="1" ht="26.25" customHeight="1" x14ac:dyDescent="0.2">
      <c r="A72" s="263">
        <v>5</v>
      </c>
      <c r="B72" s="1071" t="s">
        <v>607</v>
      </c>
      <c r="C72" s="1072"/>
      <c r="D72" s="1072"/>
      <c r="E72" s="1072"/>
      <c r="F72" s="1072"/>
      <c r="G72" s="1072"/>
      <c r="H72" s="1072"/>
      <c r="I72" s="1072"/>
      <c r="J72" s="1072"/>
      <c r="K72" s="1072"/>
      <c r="L72" s="1072"/>
      <c r="M72" s="1072"/>
      <c r="N72" s="1072"/>
      <c r="O72" s="1072"/>
      <c r="P72" s="1073"/>
      <c r="Q72" s="1074">
        <v>189</v>
      </c>
      <c r="R72" s="1068"/>
      <c r="S72" s="1068"/>
      <c r="T72" s="1068"/>
      <c r="U72" s="1068"/>
      <c r="V72" s="1068">
        <v>154</v>
      </c>
      <c r="W72" s="1068"/>
      <c r="X72" s="1068"/>
      <c r="Y72" s="1068"/>
      <c r="Z72" s="1068"/>
      <c r="AA72" s="1068">
        <v>35</v>
      </c>
      <c r="AB72" s="1068"/>
      <c r="AC72" s="1068"/>
      <c r="AD72" s="1068"/>
      <c r="AE72" s="1068"/>
      <c r="AF72" s="1068">
        <v>35</v>
      </c>
      <c r="AG72" s="1068"/>
      <c r="AH72" s="1068"/>
      <c r="AI72" s="1068"/>
      <c r="AJ72" s="1068"/>
      <c r="AK72" s="1068">
        <v>41</v>
      </c>
      <c r="AL72" s="1068"/>
      <c r="AM72" s="1068"/>
      <c r="AN72" s="1068"/>
      <c r="AO72" s="1068"/>
      <c r="AP72" s="1068" t="s">
        <v>609</v>
      </c>
      <c r="AQ72" s="1068"/>
      <c r="AR72" s="1068"/>
      <c r="AS72" s="1068"/>
      <c r="AT72" s="1068"/>
      <c r="AU72" s="1068" t="s">
        <v>600</v>
      </c>
      <c r="AV72" s="1068"/>
      <c r="AW72" s="1068"/>
      <c r="AX72" s="1068"/>
      <c r="AY72" s="1068"/>
      <c r="AZ72" s="1069"/>
      <c r="BA72" s="1069"/>
      <c r="BB72" s="1069"/>
      <c r="BC72" s="1069"/>
      <c r="BD72" s="1070"/>
      <c r="BE72" s="267"/>
      <c r="BF72" s="267"/>
      <c r="BG72" s="267"/>
      <c r="BH72" s="267"/>
      <c r="BI72" s="267"/>
      <c r="BJ72" s="267"/>
      <c r="BK72" s="267"/>
      <c r="BL72" s="267"/>
      <c r="BM72" s="267"/>
      <c r="BN72" s="267"/>
      <c r="BO72" s="267"/>
      <c r="BP72" s="267"/>
      <c r="BQ72" s="264">
        <v>66</v>
      </c>
      <c r="BR72" s="269"/>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8"/>
    </row>
    <row r="73" spans="1:131" s="249" customFormat="1" ht="26.25" customHeight="1" x14ac:dyDescent="0.2">
      <c r="A73" s="263">
        <v>6</v>
      </c>
      <c r="B73" s="1071" t="s">
        <v>608</v>
      </c>
      <c r="C73" s="1072"/>
      <c r="D73" s="1072"/>
      <c r="E73" s="1072"/>
      <c r="F73" s="1072"/>
      <c r="G73" s="1072"/>
      <c r="H73" s="1072"/>
      <c r="I73" s="1072"/>
      <c r="J73" s="1072"/>
      <c r="K73" s="1072"/>
      <c r="L73" s="1072"/>
      <c r="M73" s="1072"/>
      <c r="N73" s="1072"/>
      <c r="O73" s="1072"/>
      <c r="P73" s="1073"/>
      <c r="Q73" s="1074">
        <v>9955</v>
      </c>
      <c r="R73" s="1068"/>
      <c r="S73" s="1068"/>
      <c r="T73" s="1068"/>
      <c r="U73" s="1068"/>
      <c r="V73" s="1068">
        <v>8555</v>
      </c>
      <c r="W73" s="1068"/>
      <c r="X73" s="1068"/>
      <c r="Y73" s="1068"/>
      <c r="Z73" s="1068"/>
      <c r="AA73" s="1068">
        <v>1400</v>
      </c>
      <c r="AB73" s="1068"/>
      <c r="AC73" s="1068"/>
      <c r="AD73" s="1068"/>
      <c r="AE73" s="1068"/>
      <c r="AF73" s="1068">
        <v>7552</v>
      </c>
      <c r="AG73" s="1068"/>
      <c r="AH73" s="1068"/>
      <c r="AI73" s="1068"/>
      <c r="AJ73" s="1068"/>
      <c r="AK73" s="1068" t="s">
        <v>600</v>
      </c>
      <c r="AL73" s="1068"/>
      <c r="AM73" s="1068"/>
      <c r="AN73" s="1068"/>
      <c r="AO73" s="1068"/>
      <c r="AP73" s="1068">
        <v>26811</v>
      </c>
      <c r="AQ73" s="1068"/>
      <c r="AR73" s="1068"/>
      <c r="AS73" s="1068"/>
      <c r="AT73" s="1068"/>
      <c r="AU73" s="1068" t="s">
        <v>600</v>
      </c>
      <c r="AV73" s="1068"/>
      <c r="AW73" s="1068"/>
      <c r="AX73" s="1068"/>
      <c r="AY73" s="1068"/>
      <c r="AZ73" s="1069"/>
      <c r="BA73" s="1069"/>
      <c r="BB73" s="1069"/>
      <c r="BC73" s="1069"/>
      <c r="BD73" s="1070"/>
      <c r="BE73" s="267"/>
      <c r="BF73" s="267"/>
      <c r="BG73" s="267"/>
      <c r="BH73" s="267"/>
      <c r="BI73" s="267"/>
      <c r="BJ73" s="267"/>
      <c r="BK73" s="267"/>
      <c r="BL73" s="267"/>
      <c r="BM73" s="267"/>
      <c r="BN73" s="267"/>
      <c r="BO73" s="267"/>
      <c r="BP73" s="267"/>
      <c r="BQ73" s="264">
        <v>67</v>
      </c>
      <c r="BR73" s="269"/>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8"/>
    </row>
    <row r="74" spans="1:131" s="249" customFormat="1" ht="26.25" customHeight="1" x14ac:dyDescent="0.2">
      <c r="A74" s="263">
        <v>7</v>
      </c>
      <c r="B74" s="1071"/>
      <c r="C74" s="1072"/>
      <c r="D74" s="1072"/>
      <c r="E74" s="1072"/>
      <c r="F74" s="1072"/>
      <c r="G74" s="1072"/>
      <c r="H74" s="1072"/>
      <c r="I74" s="1072"/>
      <c r="J74" s="1072"/>
      <c r="K74" s="1072"/>
      <c r="L74" s="1072"/>
      <c r="M74" s="1072"/>
      <c r="N74" s="1072"/>
      <c r="O74" s="1072"/>
      <c r="P74" s="1073"/>
      <c r="Q74" s="1074"/>
      <c r="R74" s="1068"/>
      <c r="S74" s="1068"/>
      <c r="T74" s="1068"/>
      <c r="U74" s="1068"/>
      <c r="V74" s="1068"/>
      <c r="W74" s="1068"/>
      <c r="X74" s="1068"/>
      <c r="Y74" s="1068"/>
      <c r="Z74" s="1068"/>
      <c r="AA74" s="1068"/>
      <c r="AB74" s="1068"/>
      <c r="AC74" s="1068"/>
      <c r="AD74" s="1068"/>
      <c r="AE74" s="1068"/>
      <c r="AF74" s="1068"/>
      <c r="AG74" s="1068"/>
      <c r="AH74" s="1068"/>
      <c r="AI74" s="1068"/>
      <c r="AJ74" s="1068"/>
      <c r="AK74" s="1068"/>
      <c r="AL74" s="1068"/>
      <c r="AM74" s="1068"/>
      <c r="AN74" s="1068"/>
      <c r="AO74" s="1068"/>
      <c r="AP74" s="1068"/>
      <c r="AQ74" s="1068"/>
      <c r="AR74" s="1068"/>
      <c r="AS74" s="1068"/>
      <c r="AT74" s="1068"/>
      <c r="AU74" s="1068"/>
      <c r="AV74" s="1068"/>
      <c r="AW74" s="1068"/>
      <c r="AX74" s="1068"/>
      <c r="AY74" s="1068"/>
      <c r="AZ74" s="1069"/>
      <c r="BA74" s="1069"/>
      <c r="BB74" s="1069"/>
      <c r="BC74" s="1069"/>
      <c r="BD74" s="1070"/>
      <c r="BE74" s="267"/>
      <c r="BF74" s="267"/>
      <c r="BG74" s="267"/>
      <c r="BH74" s="267"/>
      <c r="BI74" s="267"/>
      <c r="BJ74" s="267"/>
      <c r="BK74" s="267"/>
      <c r="BL74" s="267"/>
      <c r="BM74" s="267"/>
      <c r="BN74" s="267"/>
      <c r="BO74" s="267"/>
      <c r="BP74" s="267"/>
      <c r="BQ74" s="264">
        <v>68</v>
      </c>
      <c r="BR74" s="269"/>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8"/>
    </row>
    <row r="75" spans="1:131" s="249" customFormat="1" ht="26.25" customHeight="1" x14ac:dyDescent="0.2">
      <c r="A75" s="263">
        <v>8</v>
      </c>
      <c r="B75" s="1071"/>
      <c r="C75" s="1072"/>
      <c r="D75" s="1072"/>
      <c r="E75" s="1072"/>
      <c r="F75" s="1072"/>
      <c r="G75" s="1072"/>
      <c r="H75" s="1072"/>
      <c r="I75" s="1072"/>
      <c r="J75" s="1072"/>
      <c r="K75" s="1072"/>
      <c r="L75" s="1072"/>
      <c r="M75" s="1072"/>
      <c r="N75" s="1072"/>
      <c r="O75" s="1072"/>
      <c r="P75" s="1073"/>
      <c r="Q75" s="1075"/>
      <c r="R75" s="1076"/>
      <c r="S75" s="1076"/>
      <c r="T75" s="1076"/>
      <c r="U75" s="1077"/>
      <c r="V75" s="1078"/>
      <c r="W75" s="1076"/>
      <c r="X75" s="1076"/>
      <c r="Y75" s="1076"/>
      <c r="Z75" s="1077"/>
      <c r="AA75" s="1078"/>
      <c r="AB75" s="1076"/>
      <c r="AC75" s="1076"/>
      <c r="AD75" s="1076"/>
      <c r="AE75" s="1077"/>
      <c r="AF75" s="1078"/>
      <c r="AG75" s="1076"/>
      <c r="AH75" s="1076"/>
      <c r="AI75" s="1076"/>
      <c r="AJ75" s="1077"/>
      <c r="AK75" s="1078"/>
      <c r="AL75" s="1076"/>
      <c r="AM75" s="1076"/>
      <c r="AN75" s="1076"/>
      <c r="AO75" s="1077"/>
      <c r="AP75" s="1078"/>
      <c r="AQ75" s="1076"/>
      <c r="AR75" s="1076"/>
      <c r="AS75" s="1076"/>
      <c r="AT75" s="1077"/>
      <c r="AU75" s="1078"/>
      <c r="AV75" s="1076"/>
      <c r="AW75" s="1076"/>
      <c r="AX75" s="1076"/>
      <c r="AY75" s="1077"/>
      <c r="AZ75" s="1069"/>
      <c r="BA75" s="1069"/>
      <c r="BB75" s="1069"/>
      <c r="BC75" s="1069"/>
      <c r="BD75" s="1070"/>
      <c r="BE75" s="267"/>
      <c r="BF75" s="267"/>
      <c r="BG75" s="267"/>
      <c r="BH75" s="267"/>
      <c r="BI75" s="267"/>
      <c r="BJ75" s="267"/>
      <c r="BK75" s="267"/>
      <c r="BL75" s="267"/>
      <c r="BM75" s="267"/>
      <c r="BN75" s="267"/>
      <c r="BO75" s="267"/>
      <c r="BP75" s="267"/>
      <c r="BQ75" s="264">
        <v>69</v>
      </c>
      <c r="BR75" s="269"/>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8"/>
    </row>
    <row r="76" spans="1:131" s="249" customFormat="1" ht="26.25" customHeight="1" x14ac:dyDescent="0.2">
      <c r="A76" s="263">
        <v>9</v>
      </c>
      <c r="B76" s="1071"/>
      <c r="C76" s="1072"/>
      <c r="D76" s="1072"/>
      <c r="E76" s="1072"/>
      <c r="F76" s="1072"/>
      <c r="G76" s="1072"/>
      <c r="H76" s="1072"/>
      <c r="I76" s="1072"/>
      <c r="J76" s="1072"/>
      <c r="K76" s="1072"/>
      <c r="L76" s="1072"/>
      <c r="M76" s="1072"/>
      <c r="N76" s="1072"/>
      <c r="O76" s="1072"/>
      <c r="P76" s="1073"/>
      <c r="Q76" s="1075"/>
      <c r="R76" s="1076"/>
      <c r="S76" s="1076"/>
      <c r="T76" s="1076"/>
      <c r="U76" s="1077"/>
      <c r="V76" s="1078"/>
      <c r="W76" s="1076"/>
      <c r="X76" s="1076"/>
      <c r="Y76" s="1076"/>
      <c r="Z76" s="1077"/>
      <c r="AA76" s="1078"/>
      <c r="AB76" s="1076"/>
      <c r="AC76" s="1076"/>
      <c r="AD76" s="1076"/>
      <c r="AE76" s="1077"/>
      <c r="AF76" s="1078"/>
      <c r="AG76" s="1076"/>
      <c r="AH76" s="1076"/>
      <c r="AI76" s="1076"/>
      <c r="AJ76" s="1077"/>
      <c r="AK76" s="1078"/>
      <c r="AL76" s="1076"/>
      <c r="AM76" s="1076"/>
      <c r="AN76" s="1076"/>
      <c r="AO76" s="1077"/>
      <c r="AP76" s="1078"/>
      <c r="AQ76" s="1076"/>
      <c r="AR76" s="1076"/>
      <c r="AS76" s="1076"/>
      <c r="AT76" s="1077"/>
      <c r="AU76" s="1078"/>
      <c r="AV76" s="1076"/>
      <c r="AW76" s="1076"/>
      <c r="AX76" s="1076"/>
      <c r="AY76" s="1077"/>
      <c r="AZ76" s="1069"/>
      <c r="BA76" s="1069"/>
      <c r="BB76" s="1069"/>
      <c r="BC76" s="1069"/>
      <c r="BD76" s="1070"/>
      <c r="BE76" s="267"/>
      <c r="BF76" s="267"/>
      <c r="BG76" s="267"/>
      <c r="BH76" s="267"/>
      <c r="BI76" s="267"/>
      <c r="BJ76" s="267"/>
      <c r="BK76" s="267"/>
      <c r="BL76" s="267"/>
      <c r="BM76" s="267"/>
      <c r="BN76" s="267"/>
      <c r="BO76" s="267"/>
      <c r="BP76" s="267"/>
      <c r="BQ76" s="264">
        <v>70</v>
      </c>
      <c r="BR76" s="269"/>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8"/>
    </row>
    <row r="77" spans="1:131" s="249" customFormat="1" ht="26.25" customHeight="1" x14ac:dyDescent="0.2">
      <c r="A77" s="263">
        <v>10</v>
      </c>
      <c r="B77" s="1071"/>
      <c r="C77" s="1072"/>
      <c r="D77" s="1072"/>
      <c r="E77" s="1072"/>
      <c r="F77" s="1072"/>
      <c r="G77" s="1072"/>
      <c r="H77" s="1072"/>
      <c r="I77" s="1072"/>
      <c r="J77" s="1072"/>
      <c r="K77" s="1072"/>
      <c r="L77" s="1072"/>
      <c r="M77" s="1072"/>
      <c r="N77" s="1072"/>
      <c r="O77" s="1072"/>
      <c r="P77" s="1073"/>
      <c r="Q77" s="1075"/>
      <c r="R77" s="1076"/>
      <c r="S77" s="1076"/>
      <c r="T77" s="1076"/>
      <c r="U77" s="1077"/>
      <c r="V77" s="1078"/>
      <c r="W77" s="1076"/>
      <c r="X77" s="1076"/>
      <c r="Y77" s="1076"/>
      <c r="Z77" s="1077"/>
      <c r="AA77" s="1078"/>
      <c r="AB77" s="1076"/>
      <c r="AC77" s="1076"/>
      <c r="AD77" s="1076"/>
      <c r="AE77" s="1077"/>
      <c r="AF77" s="1078"/>
      <c r="AG77" s="1076"/>
      <c r="AH77" s="1076"/>
      <c r="AI77" s="1076"/>
      <c r="AJ77" s="1077"/>
      <c r="AK77" s="1078"/>
      <c r="AL77" s="1076"/>
      <c r="AM77" s="1076"/>
      <c r="AN77" s="1076"/>
      <c r="AO77" s="1077"/>
      <c r="AP77" s="1078"/>
      <c r="AQ77" s="1076"/>
      <c r="AR77" s="1076"/>
      <c r="AS77" s="1076"/>
      <c r="AT77" s="1077"/>
      <c r="AU77" s="1078"/>
      <c r="AV77" s="1076"/>
      <c r="AW77" s="1076"/>
      <c r="AX77" s="1076"/>
      <c r="AY77" s="1077"/>
      <c r="AZ77" s="1069"/>
      <c r="BA77" s="1069"/>
      <c r="BB77" s="1069"/>
      <c r="BC77" s="1069"/>
      <c r="BD77" s="1070"/>
      <c r="BE77" s="267"/>
      <c r="BF77" s="267"/>
      <c r="BG77" s="267"/>
      <c r="BH77" s="267"/>
      <c r="BI77" s="267"/>
      <c r="BJ77" s="267"/>
      <c r="BK77" s="267"/>
      <c r="BL77" s="267"/>
      <c r="BM77" s="267"/>
      <c r="BN77" s="267"/>
      <c r="BO77" s="267"/>
      <c r="BP77" s="267"/>
      <c r="BQ77" s="264">
        <v>71</v>
      </c>
      <c r="BR77" s="269"/>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8"/>
    </row>
    <row r="78" spans="1:131" s="249" customFormat="1" ht="26.25" customHeight="1" x14ac:dyDescent="0.2">
      <c r="A78" s="263">
        <v>11</v>
      </c>
      <c r="B78" s="1071"/>
      <c r="C78" s="1072"/>
      <c r="D78" s="1072"/>
      <c r="E78" s="1072"/>
      <c r="F78" s="1072"/>
      <c r="G78" s="1072"/>
      <c r="H78" s="1072"/>
      <c r="I78" s="1072"/>
      <c r="J78" s="1072"/>
      <c r="K78" s="1072"/>
      <c r="L78" s="1072"/>
      <c r="M78" s="1072"/>
      <c r="N78" s="1072"/>
      <c r="O78" s="1072"/>
      <c r="P78" s="1073"/>
      <c r="Q78" s="1074"/>
      <c r="R78" s="1068"/>
      <c r="S78" s="1068"/>
      <c r="T78" s="1068"/>
      <c r="U78" s="1068"/>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9"/>
      <c r="BA78" s="1069"/>
      <c r="BB78" s="1069"/>
      <c r="BC78" s="1069"/>
      <c r="BD78" s="1070"/>
      <c r="BE78" s="267"/>
      <c r="BF78" s="267"/>
      <c r="BG78" s="267"/>
      <c r="BH78" s="267"/>
      <c r="BI78" s="267"/>
      <c r="BJ78" s="270"/>
      <c r="BK78" s="270"/>
      <c r="BL78" s="270"/>
      <c r="BM78" s="270"/>
      <c r="BN78" s="270"/>
      <c r="BO78" s="267"/>
      <c r="BP78" s="267"/>
      <c r="BQ78" s="264">
        <v>72</v>
      </c>
      <c r="BR78" s="269"/>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8"/>
    </row>
    <row r="79" spans="1:131" s="249" customFormat="1" ht="26.25" customHeight="1" x14ac:dyDescent="0.2">
      <c r="A79" s="263">
        <v>12</v>
      </c>
      <c r="B79" s="1071"/>
      <c r="C79" s="1072"/>
      <c r="D79" s="1072"/>
      <c r="E79" s="1072"/>
      <c r="F79" s="1072"/>
      <c r="G79" s="1072"/>
      <c r="H79" s="1072"/>
      <c r="I79" s="1072"/>
      <c r="J79" s="1072"/>
      <c r="K79" s="1072"/>
      <c r="L79" s="1072"/>
      <c r="M79" s="1072"/>
      <c r="N79" s="1072"/>
      <c r="O79" s="1072"/>
      <c r="P79" s="1073"/>
      <c r="Q79" s="1074"/>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9"/>
      <c r="BA79" s="1069"/>
      <c r="BB79" s="1069"/>
      <c r="BC79" s="1069"/>
      <c r="BD79" s="1070"/>
      <c r="BE79" s="267"/>
      <c r="BF79" s="267"/>
      <c r="BG79" s="267"/>
      <c r="BH79" s="267"/>
      <c r="BI79" s="267"/>
      <c r="BJ79" s="270"/>
      <c r="BK79" s="270"/>
      <c r="BL79" s="270"/>
      <c r="BM79" s="270"/>
      <c r="BN79" s="270"/>
      <c r="BO79" s="267"/>
      <c r="BP79" s="267"/>
      <c r="BQ79" s="264">
        <v>73</v>
      </c>
      <c r="BR79" s="269"/>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8"/>
    </row>
    <row r="80" spans="1:131" s="249" customFormat="1" ht="26.25" customHeight="1" x14ac:dyDescent="0.2">
      <c r="A80" s="263">
        <v>13</v>
      </c>
      <c r="B80" s="1071"/>
      <c r="C80" s="1072"/>
      <c r="D80" s="1072"/>
      <c r="E80" s="1072"/>
      <c r="F80" s="1072"/>
      <c r="G80" s="1072"/>
      <c r="H80" s="1072"/>
      <c r="I80" s="1072"/>
      <c r="J80" s="1072"/>
      <c r="K80" s="1072"/>
      <c r="L80" s="1072"/>
      <c r="M80" s="1072"/>
      <c r="N80" s="1072"/>
      <c r="O80" s="1072"/>
      <c r="P80" s="1073"/>
      <c r="Q80" s="1074"/>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8"/>
      <c r="AN80" s="1068"/>
      <c r="AO80" s="1068"/>
      <c r="AP80" s="1068"/>
      <c r="AQ80" s="1068"/>
      <c r="AR80" s="1068"/>
      <c r="AS80" s="1068"/>
      <c r="AT80" s="1068"/>
      <c r="AU80" s="1068"/>
      <c r="AV80" s="1068"/>
      <c r="AW80" s="1068"/>
      <c r="AX80" s="1068"/>
      <c r="AY80" s="1068"/>
      <c r="AZ80" s="1069"/>
      <c r="BA80" s="1069"/>
      <c r="BB80" s="1069"/>
      <c r="BC80" s="1069"/>
      <c r="BD80" s="1070"/>
      <c r="BE80" s="267"/>
      <c r="BF80" s="267"/>
      <c r="BG80" s="267"/>
      <c r="BH80" s="267"/>
      <c r="BI80" s="267"/>
      <c r="BJ80" s="267"/>
      <c r="BK80" s="267"/>
      <c r="BL80" s="267"/>
      <c r="BM80" s="267"/>
      <c r="BN80" s="267"/>
      <c r="BO80" s="267"/>
      <c r="BP80" s="267"/>
      <c r="BQ80" s="264">
        <v>74</v>
      </c>
      <c r="BR80" s="269"/>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8"/>
    </row>
    <row r="81" spans="1:131" s="249" customFormat="1" ht="26.25" customHeight="1" x14ac:dyDescent="0.2">
      <c r="A81" s="263">
        <v>14</v>
      </c>
      <c r="B81" s="1071"/>
      <c r="C81" s="1072"/>
      <c r="D81" s="1072"/>
      <c r="E81" s="1072"/>
      <c r="F81" s="1072"/>
      <c r="G81" s="1072"/>
      <c r="H81" s="1072"/>
      <c r="I81" s="1072"/>
      <c r="J81" s="1072"/>
      <c r="K81" s="1072"/>
      <c r="L81" s="1072"/>
      <c r="M81" s="1072"/>
      <c r="N81" s="1072"/>
      <c r="O81" s="1072"/>
      <c r="P81" s="1073"/>
      <c r="Q81" s="1074"/>
      <c r="R81" s="1068"/>
      <c r="S81" s="1068"/>
      <c r="T81" s="1068"/>
      <c r="U81" s="1068"/>
      <c r="V81" s="1068"/>
      <c r="W81" s="1068"/>
      <c r="X81" s="1068"/>
      <c r="Y81" s="1068"/>
      <c r="Z81" s="1068"/>
      <c r="AA81" s="1068"/>
      <c r="AB81" s="1068"/>
      <c r="AC81" s="1068"/>
      <c r="AD81" s="1068"/>
      <c r="AE81" s="1068"/>
      <c r="AF81" s="1068"/>
      <c r="AG81" s="1068"/>
      <c r="AH81" s="1068"/>
      <c r="AI81" s="1068"/>
      <c r="AJ81" s="1068"/>
      <c r="AK81" s="1068"/>
      <c r="AL81" s="1068"/>
      <c r="AM81" s="1068"/>
      <c r="AN81" s="1068"/>
      <c r="AO81" s="1068"/>
      <c r="AP81" s="1068"/>
      <c r="AQ81" s="1068"/>
      <c r="AR81" s="1068"/>
      <c r="AS81" s="1068"/>
      <c r="AT81" s="1068"/>
      <c r="AU81" s="1068"/>
      <c r="AV81" s="1068"/>
      <c r="AW81" s="1068"/>
      <c r="AX81" s="1068"/>
      <c r="AY81" s="1068"/>
      <c r="AZ81" s="1069"/>
      <c r="BA81" s="1069"/>
      <c r="BB81" s="1069"/>
      <c r="BC81" s="1069"/>
      <c r="BD81" s="1070"/>
      <c r="BE81" s="267"/>
      <c r="BF81" s="267"/>
      <c r="BG81" s="267"/>
      <c r="BH81" s="267"/>
      <c r="BI81" s="267"/>
      <c r="BJ81" s="267"/>
      <c r="BK81" s="267"/>
      <c r="BL81" s="267"/>
      <c r="BM81" s="267"/>
      <c r="BN81" s="267"/>
      <c r="BO81" s="267"/>
      <c r="BP81" s="267"/>
      <c r="BQ81" s="264">
        <v>75</v>
      </c>
      <c r="BR81" s="269"/>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8"/>
    </row>
    <row r="82" spans="1:131" s="249" customFormat="1" ht="26.25" customHeight="1" x14ac:dyDescent="0.2">
      <c r="A82" s="263">
        <v>15</v>
      </c>
      <c r="B82" s="1071"/>
      <c r="C82" s="1072"/>
      <c r="D82" s="1072"/>
      <c r="E82" s="1072"/>
      <c r="F82" s="1072"/>
      <c r="G82" s="1072"/>
      <c r="H82" s="1072"/>
      <c r="I82" s="1072"/>
      <c r="J82" s="1072"/>
      <c r="K82" s="1072"/>
      <c r="L82" s="1072"/>
      <c r="M82" s="1072"/>
      <c r="N82" s="1072"/>
      <c r="O82" s="1072"/>
      <c r="P82" s="1073"/>
      <c r="Q82" s="1074"/>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8"/>
      <c r="AN82" s="1068"/>
      <c r="AO82" s="1068"/>
      <c r="AP82" s="1068"/>
      <c r="AQ82" s="1068"/>
      <c r="AR82" s="1068"/>
      <c r="AS82" s="1068"/>
      <c r="AT82" s="1068"/>
      <c r="AU82" s="1068"/>
      <c r="AV82" s="1068"/>
      <c r="AW82" s="1068"/>
      <c r="AX82" s="1068"/>
      <c r="AY82" s="1068"/>
      <c r="AZ82" s="1069"/>
      <c r="BA82" s="1069"/>
      <c r="BB82" s="1069"/>
      <c r="BC82" s="1069"/>
      <c r="BD82" s="1070"/>
      <c r="BE82" s="267"/>
      <c r="BF82" s="267"/>
      <c r="BG82" s="267"/>
      <c r="BH82" s="267"/>
      <c r="BI82" s="267"/>
      <c r="BJ82" s="267"/>
      <c r="BK82" s="267"/>
      <c r="BL82" s="267"/>
      <c r="BM82" s="267"/>
      <c r="BN82" s="267"/>
      <c r="BO82" s="267"/>
      <c r="BP82" s="267"/>
      <c r="BQ82" s="264">
        <v>76</v>
      </c>
      <c r="BR82" s="269"/>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8"/>
    </row>
    <row r="83" spans="1:131" s="249" customFormat="1" ht="26.25" customHeight="1" x14ac:dyDescent="0.2">
      <c r="A83" s="263">
        <v>16</v>
      </c>
      <c r="B83" s="1071"/>
      <c r="C83" s="1072"/>
      <c r="D83" s="1072"/>
      <c r="E83" s="1072"/>
      <c r="F83" s="1072"/>
      <c r="G83" s="1072"/>
      <c r="H83" s="1072"/>
      <c r="I83" s="1072"/>
      <c r="J83" s="1072"/>
      <c r="K83" s="1072"/>
      <c r="L83" s="1072"/>
      <c r="M83" s="1072"/>
      <c r="N83" s="1072"/>
      <c r="O83" s="1072"/>
      <c r="P83" s="1073"/>
      <c r="Q83" s="1074"/>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7"/>
      <c r="BF83" s="267"/>
      <c r="BG83" s="267"/>
      <c r="BH83" s="267"/>
      <c r="BI83" s="267"/>
      <c r="BJ83" s="267"/>
      <c r="BK83" s="267"/>
      <c r="BL83" s="267"/>
      <c r="BM83" s="267"/>
      <c r="BN83" s="267"/>
      <c r="BO83" s="267"/>
      <c r="BP83" s="267"/>
      <c r="BQ83" s="264">
        <v>77</v>
      </c>
      <c r="BR83" s="269"/>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8"/>
    </row>
    <row r="84" spans="1:131" s="249" customFormat="1" ht="26.25" customHeight="1" x14ac:dyDescent="0.2">
      <c r="A84" s="263">
        <v>17</v>
      </c>
      <c r="B84" s="1071"/>
      <c r="C84" s="1072"/>
      <c r="D84" s="1072"/>
      <c r="E84" s="1072"/>
      <c r="F84" s="1072"/>
      <c r="G84" s="1072"/>
      <c r="H84" s="1072"/>
      <c r="I84" s="1072"/>
      <c r="J84" s="1072"/>
      <c r="K84" s="1072"/>
      <c r="L84" s="1072"/>
      <c r="M84" s="1072"/>
      <c r="N84" s="1072"/>
      <c r="O84" s="1072"/>
      <c r="P84" s="1073"/>
      <c r="Q84" s="1074"/>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7"/>
      <c r="BF84" s="267"/>
      <c r="BG84" s="267"/>
      <c r="BH84" s="267"/>
      <c r="BI84" s="267"/>
      <c r="BJ84" s="267"/>
      <c r="BK84" s="267"/>
      <c r="BL84" s="267"/>
      <c r="BM84" s="267"/>
      <c r="BN84" s="267"/>
      <c r="BO84" s="267"/>
      <c r="BP84" s="267"/>
      <c r="BQ84" s="264">
        <v>78</v>
      </c>
      <c r="BR84" s="269"/>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8"/>
    </row>
    <row r="85" spans="1:131" s="249" customFormat="1" ht="26.25" customHeight="1" x14ac:dyDescent="0.2">
      <c r="A85" s="263">
        <v>18</v>
      </c>
      <c r="B85" s="1071"/>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7"/>
      <c r="BF85" s="267"/>
      <c r="BG85" s="267"/>
      <c r="BH85" s="267"/>
      <c r="BI85" s="267"/>
      <c r="BJ85" s="267"/>
      <c r="BK85" s="267"/>
      <c r="BL85" s="267"/>
      <c r="BM85" s="267"/>
      <c r="BN85" s="267"/>
      <c r="BO85" s="267"/>
      <c r="BP85" s="267"/>
      <c r="BQ85" s="264">
        <v>79</v>
      </c>
      <c r="BR85" s="269"/>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8"/>
    </row>
    <row r="86" spans="1:131" s="249" customFormat="1" ht="26.25" customHeight="1" x14ac:dyDescent="0.2">
      <c r="A86" s="263">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7"/>
      <c r="BF86" s="267"/>
      <c r="BG86" s="267"/>
      <c r="BH86" s="267"/>
      <c r="BI86" s="267"/>
      <c r="BJ86" s="267"/>
      <c r="BK86" s="267"/>
      <c r="BL86" s="267"/>
      <c r="BM86" s="267"/>
      <c r="BN86" s="267"/>
      <c r="BO86" s="267"/>
      <c r="BP86" s="267"/>
      <c r="BQ86" s="264">
        <v>80</v>
      </c>
      <c r="BR86" s="269"/>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8"/>
    </row>
    <row r="87" spans="1:131" s="249" customFormat="1" ht="26.25" customHeight="1" x14ac:dyDescent="0.2">
      <c r="A87" s="271">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7"/>
      <c r="BF87" s="267"/>
      <c r="BG87" s="267"/>
      <c r="BH87" s="267"/>
      <c r="BI87" s="267"/>
      <c r="BJ87" s="267"/>
      <c r="BK87" s="267"/>
      <c r="BL87" s="267"/>
      <c r="BM87" s="267"/>
      <c r="BN87" s="267"/>
      <c r="BO87" s="267"/>
      <c r="BP87" s="267"/>
      <c r="BQ87" s="264">
        <v>81</v>
      </c>
      <c r="BR87" s="269"/>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8"/>
    </row>
    <row r="88" spans="1:131" s="249" customFormat="1" ht="26.25" customHeight="1" thickBot="1" x14ac:dyDescent="0.25">
      <c r="A88" s="266" t="s">
        <v>399</v>
      </c>
      <c r="B88" s="1041" t="s">
        <v>436</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v>23059</v>
      </c>
      <c r="AG88" s="1056"/>
      <c r="AH88" s="1056"/>
      <c r="AI88" s="1056"/>
      <c r="AJ88" s="1056"/>
      <c r="AK88" s="1060"/>
      <c r="AL88" s="1060"/>
      <c r="AM88" s="1060"/>
      <c r="AN88" s="1060"/>
      <c r="AO88" s="1060"/>
      <c r="AP88" s="1056">
        <v>28373</v>
      </c>
      <c r="AQ88" s="1056"/>
      <c r="AR88" s="1056"/>
      <c r="AS88" s="1056"/>
      <c r="AT88" s="1056"/>
      <c r="AU88" s="1056">
        <v>117</v>
      </c>
      <c r="AV88" s="1056"/>
      <c r="AW88" s="1056"/>
      <c r="AX88" s="1056"/>
      <c r="AY88" s="1056"/>
      <c r="AZ88" s="1057"/>
      <c r="BA88" s="1057"/>
      <c r="BB88" s="1057"/>
      <c r="BC88" s="1057"/>
      <c r="BD88" s="1058"/>
      <c r="BE88" s="267"/>
      <c r="BF88" s="267"/>
      <c r="BG88" s="267"/>
      <c r="BH88" s="267"/>
      <c r="BI88" s="267"/>
      <c r="BJ88" s="267"/>
      <c r="BK88" s="267"/>
      <c r="BL88" s="267"/>
      <c r="BM88" s="267"/>
      <c r="BN88" s="267"/>
      <c r="BO88" s="267"/>
      <c r="BP88" s="267"/>
      <c r="BQ88" s="264">
        <v>82</v>
      </c>
      <c r="BR88" s="269"/>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41" t="s">
        <v>437</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v>2</v>
      </c>
      <c r="CS102" s="1048"/>
      <c r="CT102" s="1048"/>
      <c r="CU102" s="1048"/>
      <c r="CV102" s="1049"/>
      <c r="CW102" s="1047">
        <v>0</v>
      </c>
      <c r="CX102" s="1048"/>
      <c r="CY102" s="1048"/>
      <c r="CZ102" s="1048"/>
      <c r="DA102" s="1049"/>
      <c r="DB102" s="1047" t="s">
        <v>532</v>
      </c>
      <c r="DC102" s="1048"/>
      <c r="DD102" s="1048"/>
      <c r="DE102" s="1048"/>
      <c r="DF102" s="1049"/>
      <c r="DG102" s="1047" t="s">
        <v>532</v>
      </c>
      <c r="DH102" s="1048"/>
      <c r="DI102" s="1048"/>
      <c r="DJ102" s="1048"/>
      <c r="DK102" s="1049"/>
      <c r="DL102" s="1047" t="s">
        <v>532</v>
      </c>
      <c r="DM102" s="1048"/>
      <c r="DN102" s="1048"/>
      <c r="DO102" s="1048"/>
      <c r="DP102" s="1049"/>
      <c r="DQ102" s="1047" t="s">
        <v>532</v>
      </c>
      <c r="DR102" s="1048"/>
      <c r="DS102" s="1048"/>
      <c r="DT102" s="1048"/>
      <c r="DU102" s="1049"/>
      <c r="DV102" s="1030"/>
      <c r="DW102" s="1031"/>
      <c r="DX102" s="1031"/>
      <c r="DY102" s="1031"/>
      <c r="DZ102" s="103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3" t="s">
        <v>438</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4" t="s">
        <v>439</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5" t="s">
        <v>442</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443</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8" customFormat="1" ht="26.25" customHeight="1" x14ac:dyDescent="0.2">
      <c r="A109" s="990" t="s">
        <v>444</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445</v>
      </c>
      <c r="AB109" s="991"/>
      <c r="AC109" s="991"/>
      <c r="AD109" s="991"/>
      <c r="AE109" s="992"/>
      <c r="AF109" s="993" t="s">
        <v>446</v>
      </c>
      <c r="AG109" s="991"/>
      <c r="AH109" s="991"/>
      <c r="AI109" s="991"/>
      <c r="AJ109" s="992"/>
      <c r="AK109" s="993" t="s">
        <v>312</v>
      </c>
      <c r="AL109" s="991"/>
      <c r="AM109" s="991"/>
      <c r="AN109" s="991"/>
      <c r="AO109" s="992"/>
      <c r="AP109" s="993" t="s">
        <v>447</v>
      </c>
      <c r="AQ109" s="991"/>
      <c r="AR109" s="991"/>
      <c r="AS109" s="991"/>
      <c r="AT109" s="1022"/>
      <c r="AU109" s="990" t="s">
        <v>444</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445</v>
      </c>
      <c r="BR109" s="991"/>
      <c r="BS109" s="991"/>
      <c r="BT109" s="991"/>
      <c r="BU109" s="992"/>
      <c r="BV109" s="993" t="s">
        <v>446</v>
      </c>
      <c r="BW109" s="991"/>
      <c r="BX109" s="991"/>
      <c r="BY109" s="991"/>
      <c r="BZ109" s="992"/>
      <c r="CA109" s="993" t="s">
        <v>312</v>
      </c>
      <c r="CB109" s="991"/>
      <c r="CC109" s="991"/>
      <c r="CD109" s="991"/>
      <c r="CE109" s="992"/>
      <c r="CF109" s="1029" t="s">
        <v>447</v>
      </c>
      <c r="CG109" s="1029"/>
      <c r="CH109" s="1029"/>
      <c r="CI109" s="1029"/>
      <c r="CJ109" s="1029"/>
      <c r="CK109" s="993" t="s">
        <v>448</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445</v>
      </c>
      <c r="DH109" s="991"/>
      <c r="DI109" s="991"/>
      <c r="DJ109" s="991"/>
      <c r="DK109" s="992"/>
      <c r="DL109" s="993" t="s">
        <v>446</v>
      </c>
      <c r="DM109" s="991"/>
      <c r="DN109" s="991"/>
      <c r="DO109" s="991"/>
      <c r="DP109" s="992"/>
      <c r="DQ109" s="993" t="s">
        <v>312</v>
      </c>
      <c r="DR109" s="991"/>
      <c r="DS109" s="991"/>
      <c r="DT109" s="991"/>
      <c r="DU109" s="992"/>
      <c r="DV109" s="993" t="s">
        <v>447</v>
      </c>
      <c r="DW109" s="991"/>
      <c r="DX109" s="991"/>
      <c r="DY109" s="991"/>
      <c r="DZ109" s="1022"/>
    </row>
    <row r="110" spans="1:131" s="248" customFormat="1" ht="26.25" customHeight="1" x14ac:dyDescent="0.2">
      <c r="A110" s="893" t="s">
        <v>449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1373897</v>
      </c>
      <c r="AB110" s="984"/>
      <c r="AC110" s="984"/>
      <c r="AD110" s="984"/>
      <c r="AE110" s="985"/>
      <c r="AF110" s="986">
        <v>1336055</v>
      </c>
      <c r="AG110" s="984"/>
      <c r="AH110" s="984"/>
      <c r="AI110" s="984"/>
      <c r="AJ110" s="985"/>
      <c r="AK110" s="986">
        <v>1354534</v>
      </c>
      <c r="AL110" s="984"/>
      <c r="AM110" s="984"/>
      <c r="AN110" s="984"/>
      <c r="AO110" s="985"/>
      <c r="AP110" s="987">
        <v>13</v>
      </c>
      <c r="AQ110" s="988"/>
      <c r="AR110" s="988"/>
      <c r="AS110" s="988"/>
      <c r="AT110" s="989"/>
      <c r="AU110" s="1023" t="s">
        <v>72</v>
      </c>
      <c r="AV110" s="1024"/>
      <c r="AW110" s="1024"/>
      <c r="AX110" s="1024"/>
      <c r="AY110" s="1024"/>
      <c r="AZ110" s="949" t="s">
        <v>450</v>
      </c>
      <c r="BA110" s="894"/>
      <c r="BB110" s="894"/>
      <c r="BC110" s="894"/>
      <c r="BD110" s="894"/>
      <c r="BE110" s="894"/>
      <c r="BF110" s="894"/>
      <c r="BG110" s="894"/>
      <c r="BH110" s="894"/>
      <c r="BI110" s="894"/>
      <c r="BJ110" s="894"/>
      <c r="BK110" s="894"/>
      <c r="BL110" s="894"/>
      <c r="BM110" s="894"/>
      <c r="BN110" s="894"/>
      <c r="BO110" s="894"/>
      <c r="BP110" s="895"/>
      <c r="BQ110" s="950">
        <v>14039555</v>
      </c>
      <c r="BR110" s="931"/>
      <c r="BS110" s="931"/>
      <c r="BT110" s="931"/>
      <c r="BU110" s="931"/>
      <c r="BV110" s="931">
        <v>14466192</v>
      </c>
      <c r="BW110" s="931"/>
      <c r="BX110" s="931"/>
      <c r="BY110" s="931"/>
      <c r="BZ110" s="931"/>
      <c r="CA110" s="931">
        <v>16519546</v>
      </c>
      <c r="CB110" s="931"/>
      <c r="CC110" s="931"/>
      <c r="CD110" s="931"/>
      <c r="CE110" s="931"/>
      <c r="CF110" s="955">
        <v>158.6</v>
      </c>
      <c r="CG110" s="956"/>
      <c r="CH110" s="956"/>
      <c r="CI110" s="956"/>
      <c r="CJ110" s="956"/>
      <c r="CK110" s="1019" t="s">
        <v>451</v>
      </c>
      <c r="CL110" s="905"/>
      <c r="CM110" s="980" t="s">
        <v>452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453</v>
      </c>
      <c r="DH110" s="931"/>
      <c r="DI110" s="931"/>
      <c r="DJ110" s="931"/>
      <c r="DK110" s="931"/>
      <c r="DL110" s="931" t="s">
        <v>454</v>
      </c>
      <c r="DM110" s="931"/>
      <c r="DN110" s="931"/>
      <c r="DO110" s="931"/>
      <c r="DP110" s="931"/>
      <c r="DQ110" s="931" t="s">
        <v>129</v>
      </c>
      <c r="DR110" s="931"/>
      <c r="DS110" s="931"/>
      <c r="DT110" s="931"/>
      <c r="DU110" s="931"/>
      <c r="DV110" s="932" t="s">
        <v>129</v>
      </c>
      <c r="DW110" s="932"/>
      <c r="DX110" s="932"/>
      <c r="DY110" s="932"/>
      <c r="DZ110" s="933"/>
    </row>
    <row r="111" spans="1:131" s="248" customFormat="1" ht="26.25" customHeight="1" x14ac:dyDescent="0.2">
      <c r="A111" s="860" t="s">
        <v>455</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453</v>
      </c>
      <c r="AB111" s="1012"/>
      <c r="AC111" s="1012"/>
      <c r="AD111" s="1012"/>
      <c r="AE111" s="1013"/>
      <c r="AF111" s="1014" t="s">
        <v>453</v>
      </c>
      <c r="AG111" s="1012"/>
      <c r="AH111" s="1012"/>
      <c r="AI111" s="1012"/>
      <c r="AJ111" s="1013"/>
      <c r="AK111" s="1014" t="s">
        <v>456</v>
      </c>
      <c r="AL111" s="1012"/>
      <c r="AM111" s="1012"/>
      <c r="AN111" s="1012"/>
      <c r="AO111" s="1013"/>
      <c r="AP111" s="1015" t="s">
        <v>454</v>
      </c>
      <c r="AQ111" s="1016"/>
      <c r="AR111" s="1016"/>
      <c r="AS111" s="1016"/>
      <c r="AT111" s="1017"/>
      <c r="AU111" s="1025"/>
      <c r="AV111" s="1026"/>
      <c r="AW111" s="1026"/>
      <c r="AX111" s="1026"/>
      <c r="AY111" s="1026"/>
      <c r="AZ111" s="901" t="s">
        <v>457</v>
      </c>
      <c r="BA111" s="836"/>
      <c r="BB111" s="836"/>
      <c r="BC111" s="836"/>
      <c r="BD111" s="836"/>
      <c r="BE111" s="836"/>
      <c r="BF111" s="836"/>
      <c r="BG111" s="836"/>
      <c r="BH111" s="836"/>
      <c r="BI111" s="836"/>
      <c r="BJ111" s="836"/>
      <c r="BK111" s="836"/>
      <c r="BL111" s="836"/>
      <c r="BM111" s="836"/>
      <c r="BN111" s="836"/>
      <c r="BO111" s="836"/>
      <c r="BP111" s="837"/>
      <c r="BQ111" s="902">
        <v>3186</v>
      </c>
      <c r="BR111" s="903"/>
      <c r="BS111" s="903"/>
      <c r="BT111" s="903"/>
      <c r="BU111" s="903"/>
      <c r="BV111" s="903">
        <v>2329</v>
      </c>
      <c r="BW111" s="903"/>
      <c r="BX111" s="903"/>
      <c r="BY111" s="903"/>
      <c r="BZ111" s="903"/>
      <c r="CA111" s="903" t="s">
        <v>129</v>
      </c>
      <c r="CB111" s="903"/>
      <c r="CC111" s="903"/>
      <c r="CD111" s="903"/>
      <c r="CE111" s="903"/>
      <c r="CF111" s="964" t="s">
        <v>129</v>
      </c>
      <c r="CG111" s="965"/>
      <c r="CH111" s="965"/>
      <c r="CI111" s="965"/>
      <c r="CJ111" s="965"/>
      <c r="CK111" s="1020"/>
      <c r="CL111" s="907"/>
      <c r="CM111" s="910" t="s">
        <v>458</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453</v>
      </c>
      <c r="DH111" s="903"/>
      <c r="DI111" s="903"/>
      <c r="DJ111" s="903"/>
      <c r="DK111" s="903"/>
      <c r="DL111" s="903" t="s">
        <v>453</v>
      </c>
      <c r="DM111" s="903"/>
      <c r="DN111" s="903"/>
      <c r="DO111" s="903"/>
      <c r="DP111" s="903"/>
      <c r="DQ111" s="903" t="s">
        <v>456</v>
      </c>
      <c r="DR111" s="903"/>
      <c r="DS111" s="903"/>
      <c r="DT111" s="903"/>
      <c r="DU111" s="903"/>
      <c r="DV111" s="880" t="s">
        <v>129</v>
      </c>
      <c r="DW111" s="880"/>
      <c r="DX111" s="880"/>
      <c r="DY111" s="880"/>
      <c r="DZ111" s="881"/>
    </row>
    <row r="112" spans="1:131" s="248" customFormat="1" ht="26.25" customHeight="1" x14ac:dyDescent="0.2">
      <c r="A112" s="1005" t="s">
        <v>459</v>
      </c>
      <c r="B112" s="1006"/>
      <c r="C112" s="836" t="s">
        <v>460</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453</v>
      </c>
      <c r="AB112" s="866"/>
      <c r="AC112" s="866"/>
      <c r="AD112" s="866"/>
      <c r="AE112" s="867"/>
      <c r="AF112" s="868" t="s">
        <v>456</v>
      </c>
      <c r="AG112" s="866"/>
      <c r="AH112" s="866"/>
      <c r="AI112" s="866"/>
      <c r="AJ112" s="867"/>
      <c r="AK112" s="868" t="s">
        <v>453</v>
      </c>
      <c r="AL112" s="866"/>
      <c r="AM112" s="866"/>
      <c r="AN112" s="866"/>
      <c r="AO112" s="867"/>
      <c r="AP112" s="913" t="s">
        <v>454</v>
      </c>
      <c r="AQ112" s="914"/>
      <c r="AR112" s="914"/>
      <c r="AS112" s="914"/>
      <c r="AT112" s="915"/>
      <c r="AU112" s="1025"/>
      <c r="AV112" s="1026"/>
      <c r="AW112" s="1026"/>
      <c r="AX112" s="1026"/>
      <c r="AY112" s="1026"/>
      <c r="AZ112" s="901" t="s">
        <v>461</v>
      </c>
      <c r="BA112" s="836"/>
      <c r="BB112" s="836"/>
      <c r="BC112" s="836"/>
      <c r="BD112" s="836"/>
      <c r="BE112" s="836"/>
      <c r="BF112" s="836"/>
      <c r="BG112" s="836"/>
      <c r="BH112" s="836"/>
      <c r="BI112" s="836"/>
      <c r="BJ112" s="836"/>
      <c r="BK112" s="836"/>
      <c r="BL112" s="836"/>
      <c r="BM112" s="836"/>
      <c r="BN112" s="836"/>
      <c r="BO112" s="836"/>
      <c r="BP112" s="837"/>
      <c r="BQ112" s="902">
        <v>6058586</v>
      </c>
      <c r="BR112" s="903"/>
      <c r="BS112" s="903"/>
      <c r="BT112" s="903"/>
      <c r="BU112" s="903"/>
      <c r="BV112" s="903">
        <v>5865199</v>
      </c>
      <c r="BW112" s="903"/>
      <c r="BX112" s="903"/>
      <c r="BY112" s="903"/>
      <c r="BZ112" s="903"/>
      <c r="CA112" s="903">
        <v>5688608</v>
      </c>
      <c r="CB112" s="903"/>
      <c r="CC112" s="903"/>
      <c r="CD112" s="903"/>
      <c r="CE112" s="903"/>
      <c r="CF112" s="964">
        <v>54.6</v>
      </c>
      <c r="CG112" s="965"/>
      <c r="CH112" s="965"/>
      <c r="CI112" s="965"/>
      <c r="CJ112" s="965"/>
      <c r="CK112" s="1020"/>
      <c r="CL112" s="907"/>
      <c r="CM112" s="910" t="s">
        <v>462</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453</v>
      </c>
      <c r="DH112" s="903"/>
      <c r="DI112" s="903"/>
      <c r="DJ112" s="903"/>
      <c r="DK112" s="903"/>
      <c r="DL112" s="903" t="s">
        <v>453</v>
      </c>
      <c r="DM112" s="903"/>
      <c r="DN112" s="903"/>
      <c r="DO112" s="903"/>
      <c r="DP112" s="903"/>
      <c r="DQ112" s="903" t="s">
        <v>453</v>
      </c>
      <c r="DR112" s="903"/>
      <c r="DS112" s="903"/>
      <c r="DT112" s="903"/>
      <c r="DU112" s="903"/>
      <c r="DV112" s="880" t="s">
        <v>454</v>
      </c>
      <c r="DW112" s="880"/>
      <c r="DX112" s="880"/>
      <c r="DY112" s="880"/>
      <c r="DZ112" s="881"/>
    </row>
    <row r="113" spans="1:130" s="248" customFormat="1" ht="26.25" customHeight="1" x14ac:dyDescent="0.2">
      <c r="A113" s="1007"/>
      <c r="B113" s="1008"/>
      <c r="C113" s="836" t="s">
        <v>463</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438688</v>
      </c>
      <c r="AB113" s="1012"/>
      <c r="AC113" s="1012"/>
      <c r="AD113" s="1012"/>
      <c r="AE113" s="1013"/>
      <c r="AF113" s="1014">
        <v>444149</v>
      </c>
      <c r="AG113" s="1012"/>
      <c r="AH113" s="1012"/>
      <c r="AI113" s="1012"/>
      <c r="AJ113" s="1013"/>
      <c r="AK113" s="1014">
        <v>432961</v>
      </c>
      <c r="AL113" s="1012"/>
      <c r="AM113" s="1012"/>
      <c r="AN113" s="1012"/>
      <c r="AO113" s="1013"/>
      <c r="AP113" s="1015">
        <v>4.2</v>
      </c>
      <c r="AQ113" s="1016"/>
      <c r="AR113" s="1016"/>
      <c r="AS113" s="1016"/>
      <c r="AT113" s="1017"/>
      <c r="AU113" s="1025"/>
      <c r="AV113" s="1026"/>
      <c r="AW113" s="1026"/>
      <c r="AX113" s="1026"/>
      <c r="AY113" s="1026"/>
      <c r="AZ113" s="901" t="s">
        <v>464</v>
      </c>
      <c r="BA113" s="836"/>
      <c r="BB113" s="836"/>
      <c r="BC113" s="836"/>
      <c r="BD113" s="836"/>
      <c r="BE113" s="836"/>
      <c r="BF113" s="836"/>
      <c r="BG113" s="836"/>
      <c r="BH113" s="836"/>
      <c r="BI113" s="836"/>
      <c r="BJ113" s="836"/>
      <c r="BK113" s="836"/>
      <c r="BL113" s="836"/>
      <c r="BM113" s="836"/>
      <c r="BN113" s="836"/>
      <c r="BO113" s="836"/>
      <c r="BP113" s="837"/>
      <c r="BQ113" s="902">
        <v>167773</v>
      </c>
      <c r="BR113" s="903"/>
      <c r="BS113" s="903"/>
      <c r="BT113" s="903"/>
      <c r="BU113" s="903"/>
      <c r="BV113" s="903">
        <v>133553</v>
      </c>
      <c r="BW113" s="903"/>
      <c r="BX113" s="903"/>
      <c r="BY113" s="903"/>
      <c r="BZ113" s="903"/>
      <c r="CA113" s="903">
        <v>117135</v>
      </c>
      <c r="CB113" s="903"/>
      <c r="CC113" s="903"/>
      <c r="CD113" s="903"/>
      <c r="CE113" s="903"/>
      <c r="CF113" s="964">
        <v>1.1000000000000001</v>
      </c>
      <c r="CG113" s="965"/>
      <c r="CH113" s="965"/>
      <c r="CI113" s="965"/>
      <c r="CJ113" s="965"/>
      <c r="CK113" s="1020"/>
      <c r="CL113" s="907"/>
      <c r="CM113" s="910" t="s">
        <v>465</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454</v>
      </c>
      <c r="DH113" s="866"/>
      <c r="DI113" s="866"/>
      <c r="DJ113" s="866"/>
      <c r="DK113" s="867"/>
      <c r="DL113" s="868" t="s">
        <v>453</v>
      </c>
      <c r="DM113" s="866"/>
      <c r="DN113" s="866"/>
      <c r="DO113" s="866"/>
      <c r="DP113" s="867"/>
      <c r="DQ113" s="868" t="s">
        <v>453</v>
      </c>
      <c r="DR113" s="866"/>
      <c r="DS113" s="866"/>
      <c r="DT113" s="866"/>
      <c r="DU113" s="867"/>
      <c r="DV113" s="913" t="s">
        <v>453</v>
      </c>
      <c r="DW113" s="914"/>
      <c r="DX113" s="914"/>
      <c r="DY113" s="914"/>
      <c r="DZ113" s="915"/>
    </row>
    <row r="114" spans="1:130" s="248" customFormat="1" ht="26.25" customHeight="1" x14ac:dyDescent="0.2">
      <c r="A114" s="1007"/>
      <c r="B114" s="1008"/>
      <c r="C114" s="836" t="s">
        <v>466</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67544</v>
      </c>
      <c r="AB114" s="866"/>
      <c r="AC114" s="866"/>
      <c r="AD114" s="866"/>
      <c r="AE114" s="867"/>
      <c r="AF114" s="868">
        <v>68759</v>
      </c>
      <c r="AG114" s="866"/>
      <c r="AH114" s="866"/>
      <c r="AI114" s="866"/>
      <c r="AJ114" s="867"/>
      <c r="AK114" s="868">
        <v>27791</v>
      </c>
      <c r="AL114" s="866"/>
      <c r="AM114" s="866"/>
      <c r="AN114" s="866"/>
      <c r="AO114" s="867"/>
      <c r="AP114" s="913">
        <v>0.3</v>
      </c>
      <c r="AQ114" s="914"/>
      <c r="AR114" s="914"/>
      <c r="AS114" s="914"/>
      <c r="AT114" s="915"/>
      <c r="AU114" s="1025"/>
      <c r="AV114" s="1026"/>
      <c r="AW114" s="1026"/>
      <c r="AX114" s="1026"/>
      <c r="AY114" s="1026"/>
      <c r="AZ114" s="901" t="s">
        <v>467</v>
      </c>
      <c r="BA114" s="836"/>
      <c r="BB114" s="836"/>
      <c r="BC114" s="836"/>
      <c r="BD114" s="836"/>
      <c r="BE114" s="836"/>
      <c r="BF114" s="836"/>
      <c r="BG114" s="836"/>
      <c r="BH114" s="836"/>
      <c r="BI114" s="836"/>
      <c r="BJ114" s="836"/>
      <c r="BK114" s="836"/>
      <c r="BL114" s="836"/>
      <c r="BM114" s="836"/>
      <c r="BN114" s="836"/>
      <c r="BO114" s="836"/>
      <c r="BP114" s="837"/>
      <c r="BQ114" s="902">
        <v>2743493</v>
      </c>
      <c r="BR114" s="903"/>
      <c r="BS114" s="903"/>
      <c r="BT114" s="903"/>
      <c r="BU114" s="903"/>
      <c r="BV114" s="903">
        <v>2664770</v>
      </c>
      <c r="BW114" s="903"/>
      <c r="BX114" s="903"/>
      <c r="BY114" s="903"/>
      <c r="BZ114" s="903"/>
      <c r="CA114" s="903">
        <v>2711203</v>
      </c>
      <c r="CB114" s="903"/>
      <c r="CC114" s="903"/>
      <c r="CD114" s="903"/>
      <c r="CE114" s="903"/>
      <c r="CF114" s="964">
        <v>26</v>
      </c>
      <c r="CG114" s="965"/>
      <c r="CH114" s="965"/>
      <c r="CI114" s="965"/>
      <c r="CJ114" s="965"/>
      <c r="CK114" s="1020"/>
      <c r="CL114" s="907"/>
      <c r="CM114" s="910" t="s">
        <v>468</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453</v>
      </c>
      <c r="DH114" s="866"/>
      <c r="DI114" s="866"/>
      <c r="DJ114" s="866"/>
      <c r="DK114" s="867"/>
      <c r="DL114" s="868" t="s">
        <v>453</v>
      </c>
      <c r="DM114" s="866"/>
      <c r="DN114" s="866"/>
      <c r="DO114" s="866"/>
      <c r="DP114" s="867"/>
      <c r="DQ114" s="868" t="s">
        <v>453</v>
      </c>
      <c r="DR114" s="866"/>
      <c r="DS114" s="866"/>
      <c r="DT114" s="866"/>
      <c r="DU114" s="867"/>
      <c r="DV114" s="913" t="s">
        <v>456</v>
      </c>
      <c r="DW114" s="914"/>
      <c r="DX114" s="914"/>
      <c r="DY114" s="914"/>
      <c r="DZ114" s="915"/>
    </row>
    <row r="115" spans="1:130" s="248" customFormat="1" ht="26.25" customHeight="1" x14ac:dyDescent="0.2">
      <c r="A115" s="1007"/>
      <c r="B115" s="1008"/>
      <c r="C115" s="836" t="s">
        <v>469</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385</v>
      </c>
      <c r="AB115" s="1012"/>
      <c r="AC115" s="1012"/>
      <c r="AD115" s="1012"/>
      <c r="AE115" s="1013"/>
      <c r="AF115" s="1014">
        <v>136</v>
      </c>
      <c r="AG115" s="1012"/>
      <c r="AH115" s="1012"/>
      <c r="AI115" s="1012"/>
      <c r="AJ115" s="1013"/>
      <c r="AK115" s="1014" t="s">
        <v>456</v>
      </c>
      <c r="AL115" s="1012"/>
      <c r="AM115" s="1012"/>
      <c r="AN115" s="1012"/>
      <c r="AO115" s="1013"/>
      <c r="AP115" s="1015" t="s">
        <v>454</v>
      </c>
      <c r="AQ115" s="1016"/>
      <c r="AR115" s="1016"/>
      <c r="AS115" s="1016"/>
      <c r="AT115" s="1017"/>
      <c r="AU115" s="1025"/>
      <c r="AV115" s="1026"/>
      <c r="AW115" s="1026"/>
      <c r="AX115" s="1026"/>
      <c r="AY115" s="1026"/>
      <c r="AZ115" s="901" t="s">
        <v>470</v>
      </c>
      <c r="BA115" s="836"/>
      <c r="BB115" s="836"/>
      <c r="BC115" s="836"/>
      <c r="BD115" s="836"/>
      <c r="BE115" s="836"/>
      <c r="BF115" s="836"/>
      <c r="BG115" s="836"/>
      <c r="BH115" s="836"/>
      <c r="BI115" s="836"/>
      <c r="BJ115" s="836"/>
      <c r="BK115" s="836"/>
      <c r="BL115" s="836"/>
      <c r="BM115" s="836"/>
      <c r="BN115" s="836"/>
      <c r="BO115" s="836"/>
      <c r="BP115" s="837"/>
      <c r="BQ115" s="902">
        <v>9269</v>
      </c>
      <c r="BR115" s="903"/>
      <c r="BS115" s="903"/>
      <c r="BT115" s="903"/>
      <c r="BU115" s="903"/>
      <c r="BV115" s="903">
        <v>10665</v>
      </c>
      <c r="BW115" s="903"/>
      <c r="BX115" s="903"/>
      <c r="BY115" s="903"/>
      <c r="BZ115" s="903"/>
      <c r="CA115" s="903">
        <v>16104</v>
      </c>
      <c r="CB115" s="903"/>
      <c r="CC115" s="903"/>
      <c r="CD115" s="903"/>
      <c r="CE115" s="903"/>
      <c r="CF115" s="964">
        <v>0.2</v>
      </c>
      <c r="CG115" s="965"/>
      <c r="CH115" s="965"/>
      <c r="CI115" s="965"/>
      <c r="CJ115" s="965"/>
      <c r="CK115" s="1020"/>
      <c r="CL115" s="907"/>
      <c r="CM115" s="901" t="s">
        <v>471</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453</v>
      </c>
      <c r="DH115" s="866"/>
      <c r="DI115" s="866"/>
      <c r="DJ115" s="866"/>
      <c r="DK115" s="867"/>
      <c r="DL115" s="868" t="s">
        <v>453</v>
      </c>
      <c r="DM115" s="866"/>
      <c r="DN115" s="866"/>
      <c r="DO115" s="866"/>
      <c r="DP115" s="867"/>
      <c r="DQ115" s="868" t="s">
        <v>453</v>
      </c>
      <c r="DR115" s="866"/>
      <c r="DS115" s="866"/>
      <c r="DT115" s="866"/>
      <c r="DU115" s="867"/>
      <c r="DV115" s="913" t="s">
        <v>453</v>
      </c>
      <c r="DW115" s="914"/>
      <c r="DX115" s="914"/>
      <c r="DY115" s="914"/>
      <c r="DZ115" s="915"/>
    </row>
    <row r="116" spans="1:130" s="248" customFormat="1" ht="26.25" customHeight="1" x14ac:dyDescent="0.2">
      <c r="A116" s="1009"/>
      <c r="B116" s="1010"/>
      <c r="C116" s="969" t="s">
        <v>472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453</v>
      </c>
      <c r="AB116" s="866"/>
      <c r="AC116" s="866"/>
      <c r="AD116" s="866"/>
      <c r="AE116" s="867"/>
      <c r="AF116" s="868" t="s">
        <v>453</v>
      </c>
      <c r="AG116" s="866"/>
      <c r="AH116" s="866"/>
      <c r="AI116" s="866"/>
      <c r="AJ116" s="867"/>
      <c r="AK116" s="868" t="s">
        <v>453</v>
      </c>
      <c r="AL116" s="866"/>
      <c r="AM116" s="866"/>
      <c r="AN116" s="866"/>
      <c r="AO116" s="867"/>
      <c r="AP116" s="913" t="s">
        <v>453</v>
      </c>
      <c r="AQ116" s="914"/>
      <c r="AR116" s="914"/>
      <c r="AS116" s="914"/>
      <c r="AT116" s="915"/>
      <c r="AU116" s="1025"/>
      <c r="AV116" s="1026"/>
      <c r="AW116" s="1026"/>
      <c r="AX116" s="1026"/>
      <c r="AY116" s="1026"/>
      <c r="AZ116" s="952" t="s">
        <v>473</v>
      </c>
      <c r="BA116" s="953"/>
      <c r="BB116" s="953"/>
      <c r="BC116" s="953"/>
      <c r="BD116" s="953"/>
      <c r="BE116" s="953"/>
      <c r="BF116" s="953"/>
      <c r="BG116" s="953"/>
      <c r="BH116" s="953"/>
      <c r="BI116" s="953"/>
      <c r="BJ116" s="953"/>
      <c r="BK116" s="953"/>
      <c r="BL116" s="953"/>
      <c r="BM116" s="953"/>
      <c r="BN116" s="953"/>
      <c r="BO116" s="953"/>
      <c r="BP116" s="954"/>
      <c r="BQ116" s="902" t="s">
        <v>453</v>
      </c>
      <c r="BR116" s="903"/>
      <c r="BS116" s="903"/>
      <c r="BT116" s="903"/>
      <c r="BU116" s="903"/>
      <c r="BV116" s="903" t="s">
        <v>453</v>
      </c>
      <c r="BW116" s="903"/>
      <c r="BX116" s="903"/>
      <c r="BY116" s="903"/>
      <c r="BZ116" s="903"/>
      <c r="CA116" s="903" t="s">
        <v>453</v>
      </c>
      <c r="CB116" s="903"/>
      <c r="CC116" s="903"/>
      <c r="CD116" s="903"/>
      <c r="CE116" s="903"/>
      <c r="CF116" s="964" t="s">
        <v>453</v>
      </c>
      <c r="CG116" s="965"/>
      <c r="CH116" s="965"/>
      <c r="CI116" s="965"/>
      <c r="CJ116" s="965"/>
      <c r="CK116" s="1020"/>
      <c r="CL116" s="907"/>
      <c r="CM116" s="910" t="s">
        <v>474</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475</v>
      </c>
      <c r="DH116" s="866"/>
      <c r="DI116" s="866"/>
      <c r="DJ116" s="866"/>
      <c r="DK116" s="867"/>
      <c r="DL116" s="868" t="s">
        <v>454</v>
      </c>
      <c r="DM116" s="866"/>
      <c r="DN116" s="866"/>
      <c r="DO116" s="866"/>
      <c r="DP116" s="867"/>
      <c r="DQ116" s="868" t="s">
        <v>475</v>
      </c>
      <c r="DR116" s="866"/>
      <c r="DS116" s="866"/>
      <c r="DT116" s="866"/>
      <c r="DU116" s="867"/>
      <c r="DV116" s="913" t="s">
        <v>453</v>
      </c>
      <c r="DW116" s="914"/>
      <c r="DX116" s="914"/>
      <c r="DY116" s="914"/>
      <c r="DZ116" s="915"/>
    </row>
    <row r="117" spans="1:130" s="248" customFormat="1" ht="26.25" customHeight="1" x14ac:dyDescent="0.2">
      <c r="A117" s="990" t="s">
        <v>189</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476</v>
      </c>
      <c r="Z117" s="992"/>
      <c r="AA117" s="997">
        <v>1880514</v>
      </c>
      <c r="AB117" s="998"/>
      <c r="AC117" s="998"/>
      <c r="AD117" s="998"/>
      <c r="AE117" s="999"/>
      <c r="AF117" s="1000">
        <v>1849099</v>
      </c>
      <c r="AG117" s="998"/>
      <c r="AH117" s="998"/>
      <c r="AI117" s="998"/>
      <c r="AJ117" s="999"/>
      <c r="AK117" s="1000">
        <v>1815286</v>
      </c>
      <c r="AL117" s="998"/>
      <c r="AM117" s="998"/>
      <c r="AN117" s="998"/>
      <c r="AO117" s="999"/>
      <c r="AP117" s="1001"/>
      <c r="AQ117" s="1002"/>
      <c r="AR117" s="1002"/>
      <c r="AS117" s="1002"/>
      <c r="AT117" s="1003"/>
      <c r="AU117" s="1025"/>
      <c r="AV117" s="1026"/>
      <c r="AW117" s="1026"/>
      <c r="AX117" s="1026"/>
      <c r="AY117" s="1026"/>
      <c r="AZ117" s="952" t="s">
        <v>477</v>
      </c>
      <c r="BA117" s="953"/>
      <c r="BB117" s="953"/>
      <c r="BC117" s="953"/>
      <c r="BD117" s="953"/>
      <c r="BE117" s="953"/>
      <c r="BF117" s="953"/>
      <c r="BG117" s="953"/>
      <c r="BH117" s="953"/>
      <c r="BI117" s="953"/>
      <c r="BJ117" s="953"/>
      <c r="BK117" s="953"/>
      <c r="BL117" s="953"/>
      <c r="BM117" s="953"/>
      <c r="BN117" s="953"/>
      <c r="BO117" s="953"/>
      <c r="BP117" s="954"/>
      <c r="BQ117" s="902" t="s">
        <v>454</v>
      </c>
      <c r="BR117" s="903"/>
      <c r="BS117" s="903"/>
      <c r="BT117" s="903"/>
      <c r="BU117" s="903"/>
      <c r="BV117" s="903" t="s">
        <v>454</v>
      </c>
      <c r="BW117" s="903"/>
      <c r="BX117" s="903"/>
      <c r="BY117" s="903"/>
      <c r="BZ117" s="903"/>
      <c r="CA117" s="903" t="s">
        <v>454</v>
      </c>
      <c r="CB117" s="903"/>
      <c r="CC117" s="903"/>
      <c r="CD117" s="903"/>
      <c r="CE117" s="903"/>
      <c r="CF117" s="964" t="s">
        <v>454</v>
      </c>
      <c r="CG117" s="965"/>
      <c r="CH117" s="965"/>
      <c r="CI117" s="965"/>
      <c r="CJ117" s="965"/>
      <c r="CK117" s="1020"/>
      <c r="CL117" s="907"/>
      <c r="CM117" s="910" t="s">
        <v>478</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456</v>
      </c>
      <c r="DH117" s="866"/>
      <c r="DI117" s="866"/>
      <c r="DJ117" s="866"/>
      <c r="DK117" s="867"/>
      <c r="DL117" s="868" t="s">
        <v>456</v>
      </c>
      <c r="DM117" s="866"/>
      <c r="DN117" s="866"/>
      <c r="DO117" s="866"/>
      <c r="DP117" s="867"/>
      <c r="DQ117" s="868" t="s">
        <v>454</v>
      </c>
      <c r="DR117" s="866"/>
      <c r="DS117" s="866"/>
      <c r="DT117" s="866"/>
      <c r="DU117" s="867"/>
      <c r="DV117" s="913" t="s">
        <v>129</v>
      </c>
      <c r="DW117" s="914"/>
      <c r="DX117" s="914"/>
      <c r="DY117" s="914"/>
      <c r="DZ117" s="915"/>
    </row>
    <row r="118" spans="1:130" s="248" customFormat="1" ht="26.25" customHeight="1" x14ac:dyDescent="0.2">
      <c r="A118" s="990" t="s">
        <v>448</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445</v>
      </c>
      <c r="AB118" s="991"/>
      <c r="AC118" s="991"/>
      <c r="AD118" s="991"/>
      <c r="AE118" s="992"/>
      <c r="AF118" s="993" t="s">
        <v>446</v>
      </c>
      <c r="AG118" s="991"/>
      <c r="AH118" s="991"/>
      <c r="AI118" s="991"/>
      <c r="AJ118" s="992"/>
      <c r="AK118" s="993" t="s">
        <v>312</v>
      </c>
      <c r="AL118" s="991"/>
      <c r="AM118" s="991"/>
      <c r="AN118" s="991"/>
      <c r="AO118" s="992"/>
      <c r="AP118" s="994" t="s">
        <v>447</v>
      </c>
      <c r="AQ118" s="995"/>
      <c r="AR118" s="995"/>
      <c r="AS118" s="995"/>
      <c r="AT118" s="996"/>
      <c r="AU118" s="1025"/>
      <c r="AV118" s="1026"/>
      <c r="AW118" s="1026"/>
      <c r="AX118" s="1026"/>
      <c r="AY118" s="1026"/>
      <c r="AZ118" s="968" t="s">
        <v>479</v>
      </c>
      <c r="BA118" s="969"/>
      <c r="BB118" s="969"/>
      <c r="BC118" s="969"/>
      <c r="BD118" s="969"/>
      <c r="BE118" s="969"/>
      <c r="BF118" s="969"/>
      <c r="BG118" s="969"/>
      <c r="BH118" s="969"/>
      <c r="BI118" s="969"/>
      <c r="BJ118" s="969"/>
      <c r="BK118" s="969"/>
      <c r="BL118" s="969"/>
      <c r="BM118" s="969"/>
      <c r="BN118" s="969"/>
      <c r="BO118" s="969"/>
      <c r="BP118" s="970"/>
      <c r="BQ118" s="971" t="s">
        <v>129</v>
      </c>
      <c r="BR118" s="934"/>
      <c r="BS118" s="934"/>
      <c r="BT118" s="934"/>
      <c r="BU118" s="934"/>
      <c r="BV118" s="934" t="s">
        <v>129</v>
      </c>
      <c r="BW118" s="934"/>
      <c r="BX118" s="934"/>
      <c r="BY118" s="934"/>
      <c r="BZ118" s="934"/>
      <c r="CA118" s="934" t="s">
        <v>129</v>
      </c>
      <c r="CB118" s="934"/>
      <c r="CC118" s="934"/>
      <c r="CD118" s="934"/>
      <c r="CE118" s="934"/>
      <c r="CF118" s="964" t="s">
        <v>129</v>
      </c>
      <c r="CG118" s="965"/>
      <c r="CH118" s="965"/>
      <c r="CI118" s="965"/>
      <c r="CJ118" s="965"/>
      <c r="CK118" s="1020"/>
      <c r="CL118" s="907"/>
      <c r="CM118" s="910" t="s">
        <v>480</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129</v>
      </c>
      <c r="DH118" s="866"/>
      <c r="DI118" s="866"/>
      <c r="DJ118" s="866"/>
      <c r="DK118" s="867"/>
      <c r="DL118" s="868" t="s">
        <v>129</v>
      </c>
      <c r="DM118" s="866"/>
      <c r="DN118" s="866"/>
      <c r="DO118" s="866"/>
      <c r="DP118" s="867"/>
      <c r="DQ118" s="868" t="s">
        <v>129</v>
      </c>
      <c r="DR118" s="866"/>
      <c r="DS118" s="866"/>
      <c r="DT118" s="866"/>
      <c r="DU118" s="867"/>
      <c r="DV118" s="913" t="s">
        <v>454</v>
      </c>
      <c r="DW118" s="914"/>
      <c r="DX118" s="914"/>
      <c r="DY118" s="914"/>
      <c r="DZ118" s="915"/>
    </row>
    <row r="119" spans="1:130" s="248" customFormat="1" ht="26.25" customHeight="1" x14ac:dyDescent="0.2">
      <c r="A119" s="904" t="s">
        <v>451</v>
      </c>
      <c r="B119" s="905"/>
      <c r="C119" s="980" t="s">
        <v>452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453</v>
      </c>
      <c r="AB119" s="984"/>
      <c r="AC119" s="984"/>
      <c r="AD119" s="984"/>
      <c r="AE119" s="985"/>
      <c r="AF119" s="986" t="s">
        <v>129</v>
      </c>
      <c r="AG119" s="984"/>
      <c r="AH119" s="984"/>
      <c r="AI119" s="984"/>
      <c r="AJ119" s="985"/>
      <c r="AK119" s="986" t="s">
        <v>129</v>
      </c>
      <c r="AL119" s="984"/>
      <c r="AM119" s="984"/>
      <c r="AN119" s="984"/>
      <c r="AO119" s="985"/>
      <c r="AP119" s="987" t="s">
        <v>129</v>
      </c>
      <c r="AQ119" s="988"/>
      <c r="AR119" s="988"/>
      <c r="AS119" s="988"/>
      <c r="AT119" s="989"/>
      <c r="AU119" s="1027"/>
      <c r="AV119" s="1028"/>
      <c r="AW119" s="1028"/>
      <c r="AX119" s="1028"/>
      <c r="AY119" s="1028"/>
      <c r="AZ119" s="279" t="s">
        <v>189</v>
      </c>
      <c r="BA119" s="279"/>
      <c r="BB119" s="279"/>
      <c r="BC119" s="279"/>
      <c r="BD119" s="279"/>
      <c r="BE119" s="279"/>
      <c r="BF119" s="279"/>
      <c r="BG119" s="279"/>
      <c r="BH119" s="279"/>
      <c r="BI119" s="279"/>
      <c r="BJ119" s="279"/>
      <c r="BK119" s="279"/>
      <c r="BL119" s="279"/>
      <c r="BM119" s="279"/>
      <c r="BN119" s="279"/>
      <c r="BO119" s="966" t="s">
        <v>481</v>
      </c>
      <c r="BP119" s="967"/>
      <c r="BQ119" s="971">
        <v>23021862</v>
      </c>
      <c r="BR119" s="934"/>
      <c r="BS119" s="934"/>
      <c r="BT119" s="934"/>
      <c r="BU119" s="934"/>
      <c r="BV119" s="934">
        <v>23142708</v>
      </c>
      <c r="BW119" s="934"/>
      <c r="BX119" s="934"/>
      <c r="BY119" s="934"/>
      <c r="BZ119" s="934"/>
      <c r="CA119" s="934">
        <v>25052596</v>
      </c>
      <c r="CB119" s="934"/>
      <c r="CC119" s="934"/>
      <c r="CD119" s="934"/>
      <c r="CE119" s="934"/>
      <c r="CF119" s="832"/>
      <c r="CG119" s="833"/>
      <c r="CH119" s="833"/>
      <c r="CI119" s="833"/>
      <c r="CJ119" s="923"/>
      <c r="CK119" s="1021"/>
      <c r="CL119" s="909"/>
      <c r="CM119" s="927" t="s">
        <v>482</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3186</v>
      </c>
      <c r="DH119" s="849"/>
      <c r="DI119" s="849"/>
      <c r="DJ119" s="849"/>
      <c r="DK119" s="850"/>
      <c r="DL119" s="851">
        <v>2329</v>
      </c>
      <c r="DM119" s="849"/>
      <c r="DN119" s="849"/>
      <c r="DO119" s="849"/>
      <c r="DP119" s="850"/>
      <c r="DQ119" s="851" t="s">
        <v>453</v>
      </c>
      <c r="DR119" s="849"/>
      <c r="DS119" s="849"/>
      <c r="DT119" s="849"/>
      <c r="DU119" s="850"/>
      <c r="DV119" s="937" t="s">
        <v>453</v>
      </c>
      <c r="DW119" s="938"/>
      <c r="DX119" s="938"/>
      <c r="DY119" s="938"/>
      <c r="DZ119" s="939"/>
    </row>
    <row r="120" spans="1:130" s="248" customFormat="1" ht="26.25" customHeight="1" x14ac:dyDescent="0.2">
      <c r="A120" s="906"/>
      <c r="B120" s="907"/>
      <c r="C120" s="910" t="s">
        <v>458</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453</v>
      </c>
      <c r="AB120" s="866"/>
      <c r="AC120" s="866"/>
      <c r="AD120" s="866"/>
      <c r="AE120" s="867"/>
      <c r="AF120" s="868" t="s">
        <v>453</v>
      </c>
      <c r="AG120" s="866"/>
      <c r="AH120" s="866"/>
      <c r="AI120" s="866"/>
      <c r="AJ120" s="867"/>
      <c r="AK120" s="868" t="s">
        <v>129</v>
      </c>
      <c r="AL120" s="866"/>
      <c r="AM120" s="866"/>
      <c r="AN120" s="866"/>
      <c r="AO120" s="867"/>
      <c r="AP120" s="913" t="s">
        <v>453</v>
      </c>
      <c r="AQ120" s="914"/>
      <c r="AR120" s="914"/>
      <c r="AS120" s="914"/>
      <c r="AT120" s="915"/>
      <c r="AU120" s="972" t="s">
        <v>483</v>
      </c>
      <c r="AV120" s="973"/>
      <c r="AW120" s="973"/>
      <c r="AX120" s="973"/>
      <c r="AY120" s="974"/>
      <c r="AZ120" s="949" t="s">
        <v>484</v>
      </c>
      <c r="BA120" s="894"/>
      <c r="BB120" s="894"/>
      <c r="BC120" s="894"/>
      <c r="BD120" s="894"/>
      <c r="BE120" s="894"/>
      <c r="BF120" s="894"/>
      <c r="BG120" s="894"/>
      <c r="BH120" s="894"/>
      <c r="BI120" s="894"/>
      <c r="BJ120" s="894"/>
      <c r="BK120" s="894"/>
      <c r="BL120" s="894"/>
      <c r="BM120" s="894"/>
      <c r="BN120" s="894"/>
      <c r="BO120" s="894"/>
      <c r="BP120" s="895"/>
      <c r="BQ120" s="950">
        <v>14147623</v>
      </c>
      <c r="BR120" s="931"/>
      <c r="BS120" s="931"/>
      <c r="BT120" s="931"/>
      <c r="BU120" s="931"/>
      <c r="BV120" s="931">
        <v>13608382</v>
      </c>
      <c r="BW120" s="931"/>
      <c r="BX120" s="931"/>
      <c r="BY120" s="931"/>
      <c r="BZ120" s="931"/>
      <c r="CA120" s="931">
        <v>13659702</v>
      </c>
      <c r="CB120" s="931"/>
      <c r="CC120" s="931"/>
      <c r="CD120" s="931"/>
      <c r="CE120" s="931"/>
      <c r="CF120" s="955">
        <v>131.19999999999999</v>
      </c>
      <c r="CG120" s="956"/>
      <c r="CH120" s="956"/>
      <c r="CI120" s="956"/>
      <c r="CJ120" s="956"/>
      <c r="CK120" s="957" t="s">
        <v>485</v>
      </c>
      <c r="CL120" s="941"/>
      <c r="CM120" s="941"/>
      <c r="CN120" s="941"/>
      <c r="CO120" s="942"/>
      <c r="CP120" s="961" t="s">
        <v>418</v>
      </c>
      <c r="CQ120" s="962"/>
      <c r="CR120" s="962"/>
      <c r="CS120" s="962"/>
      <c r="CT120" s="962"/>
      <c r="CU120" s="962"/>
      <c r="CV120" s="962"/>
      <c r="CW120" s="962"/>
      <c r="CX120" s="962"/>
      <c r="CY120" s="962"/>
      <c r="CZ120" s="962"/>
      <c r="DA120" s="962"/>
      <c r="DB120" s="962"/>
      <c r="DC120" s="962"/>
      <c r="DD120" s="962"/>
      <c r="DE120" s="962"/>
      <c r="DF120" s="963"/>
      <c r="DG120" s="950" t="s">
        <v>453</v>
      </c>
      <c r="DH120" s="931"/>
      <c r="DI120" s="931"/>
      <c r="DJ120" s="931"/>
      <c r="DK120" s="931"/>
      <c r="DL120" s="931" t="s">
        <v>453</v>
      </c>
      <c r="DM120" s="931"/>
      <c r="DN120" s="931"/>
      <c r="DO120" s="931"/>
      <c r="DP120" s="931"/>
      <c r="DQ120" s="931">
        <v>5195144</v>
      </c>
      <c r="DR120" s="931"/>
      <c r="DS120" s="931"/>
      <c r="DT120" s="931"/>
      <c r="DU120" s="931"/>
      <c r="DV120" s="932">
        <v>49.9</v>
      </c>
      <c r="DW120" s="932"/>
      <c r="DX120" s="932"/>
      <c r="DY120" s="932"/>
      <c r="DZ120" s="933"/>
    </row>
    <row r="121" spans="1:130" s="248" customFormat="1" ht="26.25" customHeight="1" x14ac:dyDescent="0.2">
      <c r="A121" s="906"/>
      <c r="B121" s="907"/>
      <c r="C121" s="952" t="s">
        <v>486</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453</v>
      </c>
      <c r="AB121" s="866"/>
      <c r="AC121" s="866"/>
      <c r="AD121" s="866"/>
      <c r="AE121" s="867"/>
      <c r="AF121" s="868" t="s">
        <v>453</v>
      </c>
      <c r="AG121" s="866"/>
      <c r="AH121" s="866"/>
      <c r="AI121" s="866"/>
      <c r="AJ121" s="867"/>
      <c r="AK121" s="868" t="s">
        <v>453</v>
      </c>
      <c r="AL121" s="866"/>
      <c r="AM121" s="866"/>
      <c r="AN121" s="866"/>
      <c r="AO121" s="867"/>
      <c r="AP121" s="913" t="s">
        <v>453</v>
      </c>
      <c r="AQ121" s="914"/>
      <c r="AR121" s="914"/>
      <c r="AS121" s="914"/>
      <c r="AT121" s="915"/>
      <c r="AU121" s="975"/>
      <c r="AV121" s="976"/>
      <c r="AW121" s="976"/>
      <c r="AX121" s="976"/>
      <c r="AY121" s="977"/>
      <c r="AZ121" s="901" t="s">
        <v>487</v>
      </c>
      <c r="BA121" s="836"/>
      <c r="BB121" s="836"/>
      <c r="BC121" s="836"/>
      <c r="BD121" s="836"/>
      <c r="BE121" s="836"/>
      <c r="BF121" s="836"/>
      <c r="BG121" s="836"/>
      <c r="BH121" s="836"/>
      <c r="BI121" s="836"/>
      <c r="BJ121" s="836"/>
      <c r="BK121" s="836"/>
      <c r="BL121" s="836"/>
      <c r="BM121" s="836"/>
      <c r="BN121" s="836"/>
      <c r="BO121" s="836"/>
      <c r="BP121" s="837"/>
      <c r="BQ121" s="902">
        <v>35833</v>
      </c>
      <c r="BR121" s="903"/>
      <c r="BS121" s="903"/>
      <c r="BT121" s="903"/>
      <c r="BU121" s="903"/>
      <c r="BV121" s="903">
        <v>15118</v>
      </c>
      <c r="BW121" s="903"/>
      <c r="BX121" s="903"/>
      <c r="BY121" s="903"/>
      <c r="BZ121" s="903"/>
      <c r="CA121" s="903">
        <v>11434</v>
      </c>
      <c r="CB121" s="903"/>
      <c r="CC121" s="903"/>
      <c r="CD121" s="903"/>
      <c r="CE121" s="903"/>
      <c r="CF121" s="964">
        <v>0.1</v>
      </c>
      <c r="CG121" s="965"/>
      <c r="CH121" s="965"/>
      <c r="CI121" s="965"/>
      <c r="CJ121" s="965"/>
      <c r="CK121" s="958"/>
      <c r="CL121" s="944"/>
      <c r="CM121" s="944"/>
      <c r="CN121" s="944"/>
      <c r="CO121" s="945"/>
      <c r="CP121" s="924" t="s">
        <v>416</v>
      </c>
      <c r="CQ121" s="925"/>
      <c r="CR121" s="925"/>
      <c r="CS121" s="925"/>
      <c r="CT121" s="925"/>
      <c r="CU121" s="925"/>
      <c r="CV121" s="925"/>
      <c r="CW121" s="925"/>
      <c r="CX121" s="925"/>
      <c r="CY121" s="925"/>
      <c r="CZ121" s="925"/>
      <c r="DA121" s="925"/>
      <c r="DB121" s="925"/>
      <c r="DC121" s="925"/>
      <c r="DD121" s="925"/>
      <c r="DE121" s="925"/>
      <c r="DF121" s="926"/>
      <c r="DG121" s="902" t="s">
        <v>453</v>
      </c>
      <c r="DH121" s="903"/>
      <c r="DI121" s="903"/>
      <c r="DJ121" s="903"/>
      <c r="DK121" s="903"/>
      <c r="DL121" s="903" t="s">
        <v>453</v>
      </c>
      <c r="DM121" s="903"/>
      <c r="DN121" s="903"/>
      <c r="DO121" s="903"/>
      <c r="DP121" s="903"/>
      <c r="DQ121" s="903">
        <v>234892</v>
      </c>
      <c r="DR121" s="903"/>
      <c r="DS121" s="903"/>
      <c r="DT121" s="903"/>
      <c r="DU121" s="903"/>
      <c r="DV121" s="880">
        <v>2.2999999999999998</v>
      </c>
      <c r="DW121" s="880"/>
      <c r="DX121" s="880"/>
      <c r="DY121" s="880"/>
      <c r="DZ121" s="881"/>
    </row>
    <row r="122" spans="1:130" s="248" customFormat="1" ht="26.25" customHeight="1" x14ac:dyDescent="0.2">
      <c r="A122" s="906"/>
      <c r="B122" s="907"/>
      <c r="C122" s="910" t="s">
        <v>468</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453</v>
      </c>
      <c r="AB122" s="866"/>
      <c r="AC122" s="866"/>
      <c r="AD122" s="866"/>
      <c r="AE122" s="867"/>
      <c r="AF122" s="868" t="s">
        <v>453</v>
      </c>
      <c r="AG122" s="866"/>
      <c r="AH122" s="866"/>
      <c r="AI122" s="866"/>
      <c r="AJ122" s="867"/>
      <c r="AK122" s="868" t="s">
        <v>453</v>
      </c>
      <c r="AL122" s="866"/>
      <c r="AM122" s="866"/>
      <c r="AN122" s="866"/>
      <c r="AO122" s="867"/>
      <c r="AP122" s="913" t="s">
        <v>453</v>
      </c>
      <c r="AQ122" s="914"/>
      <c r="AR122" s="914"/>
      <c r="AS122" s="914"/>
      <c r="AT122" s="915"/>
      <c r="AU122" s="975"/>
      <c r="AV122" s="976"/>
      <c r="AW122" s="976"/>
      <c r="AX122" s="976"/>
      <c r="AY122" s="977"/>
      <c r="AZ122" s="968" t="s">
        <v>488</v>
      </c>
      <c r="BA122" s="969"/>
      <c r="BB122" s="969"/>
      <c r="BC122" s="969"/>
      <c r="BD122" s="969"/>
      <c r="BE122" s="969"/>
      <c r="BF122" s="969"/>
      <c r="BG122" s="969"/>
      <c r="BH122" s="969"/>
      <c r="BI122" s="969"/>
      <c r="BJ122" s="969"/>
      <c r="BK122" s="969"/>
      <c r="BL122" s="969"/>
      <c r="BM122" s="969"/>
      <c r="BN122" s="969"/>
      <c r="BO122" s="969"/>
      <c r="BP122" s="970"/>
      <c r="BQ122" s="971">
        <v>16059738</v>
      </c>
      <c r="BR122" s="934"/>
      <c r="BS122" s="934"/>
      <c r="BT122" s="934"/>
      <c r="BU122" s="934"/>
      <c r="BV122" s="934">
        <v>16063910</v>
      </c>
      <c r="BW122" s="934"/>
      <c r="BX122" s="934"/>
      <c r="BY122" s="934"/>
      <c r="BZ122" s="934"/>
      <c r="CA122" s="934">
        <v>17405752</v>
      </c>
      <c r="CB122" s="934"/>
      <c r="CC122" s="934"/>
      <c r="CD122" s="934"/>
      <c r="CE122" s="934"/>
      <c r="CF122" s="935">
        <v>167.2</v>
      </c>
      <c r="CG122" s="936"/>
      <c r="CH122" s="936"/>
      <c r="CI122" s="936"/>
      <c r="CJ122" s="936"/>
      <c r="CK122" s="958"/>
      <c r="CL122" s="944"/>
      <c r="CM122" s="944"/>
      <c r="CN122" s="944"/>
      <c r="CO122" s="945"/>
      <c r="CP122" s="924" t="s">
        <v>489</v>
      </c>
      <c r="CQ122" s="925"/>
      <c r="CR122" s="925"/>
      <c r="CS122" s="925"/>
      <c r="CT122" s="925"/>
      <c r="CU122" s="925"/>
      <c r="CV122" s="925"/>
      <c r="CW122" s="925"/>
      <c r="CX122" s="925"/>
      <c r="CY122" s="925"/>
      <c r="CZ122" s="925"/>
      <c r="DA122" s="925"/>
      <c r="DB122" s="925"/>
      <c r="DC122" s="925"/>
      <c r="DD122" s="925"/>
      <c r="DE122" s="925"/>
      <c r="DF122" s="926"/>
      <c r="DG122" s="902">
        <v>273265</v>
      </c>
      <c r="DH122" s="903"/>
      <c r="DI122" s="903"/>
      <c r="DJ122" s="903"/>
      <c r="DK122" s="903"/>
      <c r="DL122" s="903">
        <v>237634</v>
      </c>
      <c r="DM122" s="903"/>
      <c r="DN122" s="903"/>
      <c r="DO122" s="903"/>
      <c r="DP122" s="903"/>
      <c r="DQ122" s="903">
        <v>229644</v>
      </c>
      <c r="DR122" s="903"/>
      <c r="DS122" s="903"/>
      <c r="DT122" s="903"/>
      <c r="DU122" s="903"/>
      <c r="DV122" s="880">
        <v>2.2000000000000002</v>
      </c>
      <c r="DW122" s="880"/>
      <c r="DX122" s="880"/>
      <c r="DY122" s="880"/>
      <c r="DZ122" s="881"/>
    </row>
    <row r="123" spans="1:130" s="248" customFormat="1" ht="26.25" customHeight="1" x14ac:dyDescent="0.2">
      <c r="A123" s="906"/>
      <c r="B123" s="907"/>
      <c r="C123" s="910" t="s">
        <v>474</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454</v>
      </c>
      <c r="AB123" s="866"/>
      <c r="AC123" s="866"/>
      <c r="AD123" s="866"/>
      <c r="AE123" s="867"/>
      <c r="AF123" s="868" t="s">
        <v>454</v>
      </c>
      <c r="AG123" s="866"/>
      <c r="AH123" s="866"/>
      <c r="AI123" s="866"/>
      <c r="AJ123" s="867"/>
      <c r="AK123" s="868" t="s">
        <v>490</v>
      </c>
      <c r="AL123" s="866"/>
      <c r="AM123" s="866"/>
      <c r="AN123" s="866"/>
      <c r="AO123" s="867"/>
      <c r="AP123" s="913" t="s">
        <v>454</v>
      </c>
      <c r="AQ123" s="914"/>
      <c r="AR123" s="914"/>
      <c r="AS123" s="914"/>
      <c r="AT123" s="915"/>
      <c r="AU123" s="978"/>
      <c r="AV123" s="979"/>
      <c r="AW123" s="979"/>
      <c r="AX123" s="979"/>
      <c r="AY123" s="979"/>
      <c r="AZ123" s="279" t="s">
        <v>189</v>
      </c>
      <c r="BA123" s="279"/>
      <c r="BB123" s="279"/>
      <c r="BC123" s="279"/>
      <c r="BD123" s="279"/>
      <c r="BE123" s="279"/>
      <c r="BF123" s="279"/>
      <c r="BG123" s="279"/>
      <c r="BH123" s="279"/>
      <c r="BI123" s="279"/>
      <c r="BJ123" s="279"/>
      <c r="BK123" s="279"/>
      <c r="BL123" s="279"/>
      <c r="BM123" s="279"/>
      <c r="BN123" s="279"/>
      <c r="BO123" s="966" t="s">
        <v>491</v>
      </c>
      <c r="BP123" s="967"/>
      <c r="BQ123" s="921">
        <v>30243194</v>
      </c>
      <c r="BR123" s="922"/>
      <c r="BS123" s="922"/>
      <c r="BT123" s="922"/>
      <c r="BU123" s="922"/>
      <c r="BV123" s="922">
        <v>29687410</v>
      </c>
      <c r="BW123" s="922"/>
      <c r="BX123" s="922"/>
      <c r="BY123" s="922"/>
      <c r="BZ123" s="922"/>
      <c r="CA123" s="922">
        <v>31076888</v>
      </c>
      <c r="CB123" s="922"/>
      <c r="CC123" s="922"/>
      <c r="CD123" s="922"/>
      <c r="CE123" s="922"/>
      <c r="CF123" s="832"/>
      <c r="CG123" s="833"/>
      <c r="CH123" s="833"/>
      <c r="CI123" s="833"/>
      <c r="CJ123" s="923"/>
      <c r="CK123" s="958"/>
      <c r="CL123" s="944"/>
      <c r="CM123" s="944"/>
      <c r="CN123" s="944"/>
      <c r="CO123" s="945"/>
      <c r="CP123" s="924" t="s">
        <v>492</v>
      </c>
      <c r="CQ123" s="925"/>
      <c r="CR123" s="925"/>
      <c r="CS123" s="925"/>
      <c r="CT123" s="925"/>
      <c r="CU123" s="925"/>
      <c r="CV123" s="925"/>
      <c r="CW123" s="925"/>
      <c r="CX123" s="925"/>
      <c r="CY123" s="925"/>
      <c r="CZ123" s="925"/>
      <c r="DA123" s="925"/>
      <c r="DB123" s="925"/>
      <c r="DC123" s="925"/>
      <c r="DD123" s="925"/>
      <c r="DE123" s="925"/>
      <c r="DF123" s="926"/>
      <c r="DG123" s="865">
        <v>29458</v>
      </c>
      <c r="DH123" s="866"/>
      <c r="DI123" s="866"/>
      <c r="DJ123" s="866"/>
      <c r="DK123" s="867"/>
      <c r="DL123" s="868">
        <v>26991</v>
      </c>
      <c r="DM123" s="866"/>
      <c r="DN123" s="866"/>
      <c r="DO123" s="866"/>
      <c r="DP123" s="867"/>
      <c r="DQ123" s="868">
        <v>28928</v>
      </c>
      <c r="DR123" s="866"/>
      <c r="DS123" s="866"/>
      <c r="DT123" s="866"/>
      <c r="DU123" s="867"/>
      <c r="DV123" s="913">
        <v>0.3</v>
      </c>
      <c r="DW123" s="914"/>
      <c r="DX123" s="914"/>
      <c r="DY123" s="914"/>
      <c r="DZ123" s="915"/>
    </row>
    <row r="124" spans="1:130" s="248" customFormat="1" ht="26.25" customHeight="1" thickBot="1" x14ac:dyDescent="0.25">
      <c r="A124" s="906"/>
      <c r="B124" s="907"/>
      <c r="C124" s="910" t="s">
        <v>478</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129</v>
      </c>
      <c r="AB124" s="866"/>
      <c r="AC124" s="866"/>
      <c r="AD124" s="866"/>
      <c r="AE124" s="867"/>
      <c r="AF124" s="868" t="s">
        <v>490</v>
      </c>
      <c r="AG124" s="866"/>
      <c r="AH124" s="866"/>
      <c r="AI124" s="866"/>
      <c r="AJ124" s="867"/>
      <c r="AK124" s="868" t="s">
        <v>493</v>
      </c>
      <c r="AL124" s="866"/>
      <c r="AM124" s="866"/>
      <c r="AN124" s="866"/>
      <c r="AO124" s="867"/>
      <c r="AP124" s="913" t="s">
        <v>129</v>
      </c>
      <c r="AQ124" s="914"/>
      <c r="AR124" s="914"/>
      <c r="AS124" s="914"/>
      <c r="AT124" s="915"/>
      <c r="AU124" s="916" t="s">
        <v>494</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t="s">
        <v>129</v>
      </c>
      <c r="BR124" s="920"/>
      <c r="BS124" s="920"/>
      <c r="BT124" s="920"/>
      <c r="BU124" s="920"/>
      <c r="BV124" s="920" t="s">
        <v>454</v>
      </c>
      <c r="BW124" s="920"/>
      <c r="BX124" s="920"/>
      <c r="BY124" s="920"/>
      <c r="BZ124" s="920"/>
      <c r="CA124" s="920" t="s">
        <v>129</v>
      </c>
      <c r="CB124" s="920"/>
      <c r="CC124" s="920"/>
      <c r="CD124" s="920"/>
      <c r="CE124" s="920"/>
      <c r="CF124" s="810"/>
      <c r="CG124" s="811"/>
      <c r="CH124" s="811"/>
      <c r="CI124" s="811"/>
      <c r="CJ124" s="951"/>
      <c r="CK124" s="959"/>
      <c r="CL124" s="959"/>
      <c r="CM124" s="959"/>
      <c r="CN124" s="959"/>
      <c r="CO124" s="960"/>
      <c r="CP124" s="924" t="s">
        <v>495</v>
      </c>
      <c r="CQ124" s="925"/>
      <c r="CR124" s="925"/>
      <c r="CS124" s="925"/>
      <c r="CT124" s="925"/>
      <c r="CU124" s="925"/>
      <c r="CV124" s="925"/>
      <c r="CW124" s="925"/>
      <c r="CX124" s="925"/>
      <c r="CY124" s="925"/>
      <c r="CZ124" s="925"/>
      <c r="DA124" s="925"/>
      <c r="DB124" s="925"/>
      <c r="DC124" s="925"/>
      <c r="DD124" s="925"/>
      <c r="DE124" s="925"/>
      <c r="DF124" s="926"/>
      <c r="DG124" s="848">
        <v>5755863</v>
      </c>
      <c r="DH124" s="849"/>
      <c r="DI124" s="849"/>
      <c r="DJ124" s="849"/>
      <c r="DK124" s="850"/>
      <c r="DL124" s="851">
        <v>5600574</v>
      </c>
      <c r="DM124" s="849"/>
      <c r="DN124" s="849"/>
      <c r="DO124" s="849"/>
      <c r="DP124" s="850"/>
      <c r="DQ124" s="851" t="s">
        <v>454</v>
      </c>
      <c r="DR124" s="849"/>
      <c r="DS124" s="849"/>
      <c r="DT124" s="849"/>
      <c r="DU124" s="850"/>
      <c r="DV124" s="937" t="s">
        <v>493</v>
      </c>
      <c r="DW124" s="938"/>
      <c r="DX124" s="938"/>
      <c r="DY124" s="938"/>
      <c r="DZ124" s="939"/>
    </row>
    <row r="125" spans="1:130" s="248" customFormat="1" ht="26.25" customHeight="1" x14ac:dyDescent="0.2">
      <c r="A125" s="906"/>
      <c r="B125" s="907"/>
      <c r="C125" s="910" t="s">
        <v>480</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129</v>
      </c>
      <c r="AB125" s="866"/>
      <c r="AC125" s="866"/>
      <c r="AD125" s="866"/>
      <c r="AE125" s="867"/>
      <c r="AF125" s="868" t="s">
        <v>453</v>
      </c>
      <c r="AG125" s="866"/>
      <c r="AH125" s="866"/>
      <c r="AI125" s="866"/>
      <c r="AJ125" s="867"/>
      <c r="AK125" s="868" t="s">
        <v>129</v>
      </c>
      <c r="AL125" s="866"/>
      <c r="AM125" s="866"/>
      <c r="AN125" s="866"/>
      <c r="AO125" s="867"/>
      <c r="AP125" s="913" t="s">
        <v>129</v>
      </c>
      <c r="AQ125" s="914"/>
      <c r="AR125" s="914"/>
      <c r="AS125" s="914"/>
      <c r="AT125" s="91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0" t="s">
        <v>496</v>
      </c>
      <c r="CL125" s="941"/>
      <c r="CM125" s="941"/>
      <c r="CN125" s="941"/>
      <c r="CO125" s="942"/>
      <c r="CP125" s="949" t="s">
        <v>497</v>
      </c>
      <c r="CQ125" s="894"/>
      <c r="CR125" s="894"/>
      <c r="CS125" s="894"/>
      <c r="CT125" s="894"/>
      <c r="CU125" s="894"/>
      <c r="CV125" s="894"/>
      <c r="CW125" s="894"/>
      <c r="CX125" s="894"/>
      <c r="CY125" s="894"/>
      <c r="CZ125" s="894"/>
      <c r="DA125" s="894"/>
      <c r="DB125" s="894"/>
      <c r="DC125" s="894"/>
      <c r="DD125" s="894"/>
      <c r="DE125" s="894"/>
      <c r="DF125" s="895"/>
      <c r="DG125" s="950" t="s">
        <v>493</v>
      </c>
      <c r="DH125" s="931"/>
      <c r="DI125" s="931"/>
      <c r="DJ125" s="931"/>
      <c r="DK125" s="931"/>
      <c r="DL125" s="931" t="s">
        <v>493</v>
      </c>
      <c r="DM125" s="931"/>
      <c r="DN125" s="931"/>
      <c r="DO125" s="931"/>
      <c r="DP125" s="931"/>
      <c r="DQ125" s="931" t="s">
        <v>454</v>
      </c>
      <c r="DR125" s="931"/>
      <c r="DS125" s="931"/>
      <c r="DT125" s="931"/>
      <c r="DU125" s="931"/>
      <c r="DV125" s="932" t="s">
        <v>454</v>
      </c>
      <c r="DW125" s="932"/>
      <c r="DX125" s="932"/>
      <c r="DY125" s="932"/>
      <c r="DZ125" s="933"/>
    </row>
    <row r="126" spans="1:130" s="248" customFormat="1" ht="26.25" customHeight="1" thickBot="1" x14ac:dyDescent="0.25">
      <c r="A126" s="906"/>
      <c r="B126" s="907"/>
      <c r="C126" s="910" t="s">
        <v>482</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v>376</v>
      </c>
      <c r="AB126" s="866"/>
      <c r="AC126" s="866"/>
      <c r="AD126" s="866"/>
      <c r="AE126" s="867"/>
      <c r="AF126" s="868">
        <v>134</v>
      </c>
      <c r="AG126" s="866"/>
      <c r="AH126" s="866"/>
      <c r="AI126" s="866"/>
      <c r="AJ126" s="867"/>
      <c r="AK126" s="868" t="s">
        <v>490</v>
      </c>
      <c r="AL126" s="866"/>
      <c r="AM126" s="866"/>
      <c r="AN126" s="866"/>
      <c r="AO126" s="867"/>
      <c r="AP126" s="913" t="s">
        <v>129</v>
      </c>
      <c r="AQ126" s="914"/>
      <c r="AR126" s="914"/>
      <c r="AS126" s="914"/>
      <c r="AT126" s="91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3"/>
      <c r="CL126" s="944"/>
      <c r="CM126" s="944"/>
      <c r="CN126" s="944"/>
      <c r="CO126" s="945"/>
      <c r="CP126" s="901" t="s">
        <v>498</v>
      </c>
      <c r="CQ126" s="836"/>
      <c r="CR126" s="836"/>
      <c r="CS126" s="836"/>
      <c r="CT126" s="836"/>
      <c r="CU126" s="836"/>
      <c r="CV126" s="836"/>
      <c r="CW126" s="836"/>
      <c r="CX126" s="836"/>
      <c r="CY126" s="836"/>
      <c r="CZ126" s="836"/>
      <c r="DA126" s="836"/>
      <c r="DB126" s="836"/>
      <c r="DC126" s="836"/>
      <c r="DD126" s="836"/>
      <c r="DE126" s="836"/>
      <c r="DF126" s="837"/>
      <c r="DG126" s="902" t="s">
        <v>493</v>
      </c>
      <c r="DH126" s="903"/>
      <c r="DI126" s="903"/>
      <c r="DJ126" s="903"/>
      <c r="DK126" s="903"/>
      <c r="DL126" s="903" t="s">
        <v>493</v>
      </c>
      <c r="DM126" s="903"/>
      <c r="DN126" s="903"/>
      <c r="DO126" s="903"/>
      <c r="DP126" s="903"/>
      <c r="DQ126" s="903" t="s">
        <v>493</v>
      </c>
      <c r="DR126" s="903"/>
      <c r="DS126" s="903"/>
      <c r="DT126" s="903"/>
      <c r="DU126" s="903"/>
      <c r="DV126" s="880" t="s">
        <v>454</v>
      </c>
      <c r="DW126" s="880"/>
      <c r="DX126" s="880"/>
      <c r="DY126" s="880"/>
      <c r="DZ126" s="881"/>
    </row>
    <row r="127" spans="1:130" s="248" customFormat="1" ht="26.25" customHeight="1" x14ac:dyDescent="0.2">
      <c r="A127" s="908"/>
      <c r="B127" s="909"/>
      <c r="C127" s="927" t="s">
        <v>499</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v>9</v>
      </c>
      <c r="AB127" s="866"/>
      <c r="AC127" s="866"/>
      <c r="AD127" s="866"/>
      <c r="AE127" s="867"/>
      <c r="AF127" s="868">
        <v>2</v>
      </c>
      <c r="AG127" s="866"/>
      <c r="AH127" s="866"/>
      <c r="AI127" s="866"/>
      <c r="AJ127" s="867"/>
      <c r="AK127" s="868" t="s">
        <v>490</v>
      </c>
      <c r="AL127" s="866"/>
      <c r="AM127" s="866"/>
      <c r="AN127" s="866"/>
      <c r="AO127" s="867"/>
      <c r="AP127" s="913" t="s">
        <v>454</v>
      </c>
      <c r="AQ127" s="914"/>
      <c r="AR127" s="914"/>
      <c r="AS127" s="914"/>
      <c r="AT127" s="915"/>
      <c r="AU127" s="284"/>
      <c r="AV127" s="284"/>
      <c r="AW127" s="284"/>
      <c r="AX127" s="930" t="s">
        <v>500</v>
      </c>
      <c r="AY127" s="898"/>
      <c r="AZ127" s="898"/>
      <c r="BA127" s="898"/>
      <c r="BB127" s="898"/>
      <c r="BC127" s="898"/>
      <c r="BD127" s="898"/>
      <c r="BE127" s="899"/>
      <c r="BF127" s="897" t="s">
        <v>501</v>
      </c>
      <c r="BG127" s="898"/>
      <c r="BH127" s="898"/>
      <c r="BI127" s="898"/>
      <c r="BJ127" s="898"/>
      <c r="BK127" s="898"/>
      <c r="BL127" s="899"/>
      <c r="BM127" s="897" t="s">
        <v>502</v>
      </c>
      <c r="BN127" s="898"/>
      <c r="BO127" s="898"/>
      <c r="BP127" s="898"/>
      <c r="BQ127" s="898"/>
      <c r="BR127" s="898"/>
      <c r="BS127" s="899"/>
      <c r="BT127" s="897" t="s">
        <v>503</v>
      </c>
      <c r="BU127" s="898"/>
      <c r="BV127" s="898"/>
      <c r="BW127" s="898"/>
      <c r="BX127" s="898"/>
      <c r="BY127" s="898"/>
      <c r="BZ127" s="900"/>
      <c r="CA127" s="284"/>
      <c r="CB127" s="284"/>
      <c r="CC127" s="284"/>
      <c r="CD127" s="285"/>
      <c r="CE127" s="285"/>
      <c r="CF127" s="285"/>
      <c r="CG127" s="282"/>
      <c r="CH127" s="282"/>
      <c r="CI127" s="282"/>
      <c r="CJ127" s="283"/>
      <c r="CK127" s="943"/>
      <c r="CL127" s="944"/>
      <c r="CM127" s="944"/>
      <c r="CN127" s="944"/>
      <c r="CO127" s="945"/>
      <c r="CP127" s="901" t="s">
        <v>504</v>
      </c>
      <c r="CQ127" s="836"/>
      <c r="CR127" s="836"/>
      <c r="CS127" s="836"/>
      <c r="CT127" s="836"/>
      <c r="CU127" s="836"/>
      <c r="CV127" s="836"/>
      <c r="CW127" s="836"/>
      <c r="CX127" s="836"/>
      <c r="CY127" s="836"/>
      <c r="CZ127" s="836"/>
      <c r="DA127" s="836"/>
      <c r="DB127" s="836"/>
      <c r="DC127" s="836"/>
      <c r="DD127" s="836"/>
      <c r="DE127" s="836"/>
      <c r="DF127" s="837"/>
      <c r="DG127" s="902" t="s">
        <v>129</v>
      </c>
      <c r="DH127" s="903"/>
      <c r="DI127" s="903"/>
      <c r="DJ127" s="903"/>
      <c r="DK127" s="903"/>
      <c r="DL127" s="903" t="s">
        <v>453</v>
      </c>
      <c r="DM127" s="903"/>
      <c r="DN127" s="903"/>
      <c r="DO127" s="903"/>
      <c r="DP127" s="903"/>
      <c r="DQ127" s="903" t="s">
        <v>493</v>
      </c>
      <c r="DR127" s="903"/>
      <c r="DS127" s="903"/>
      <c r="DT127" s="903"/>
      <c r="DU127" s="903"/>
      <c r="DV127" s="880" t="s">
        <v>454</v>
      </c>
      <c r="DW127" s="880"/>
      <c r="DX127" s="880"/>
      <c r="DY127" s="880"/>
      <c r="DZ127" s="881"/>
    </row>
    <row r="128" spans="1:130" s="248" customFormat="1" ht="26.25" customHeight="1" thickBot="1" x14ac:dyDescent="0.25">
      <c r="A128" s="882" t="s">
        <v>505</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506</v>
      </c>
      <c r="X128" s="884"/>
      <c r="Y128" s="884"/>
      <c r="Z128" s="885"/>
      <c r="AA128" s="886">
        <v>22486</v>
      </c>
      <c r="AB128" s="887"/>
      <c r="AC128" s="887"/>
      <c r="AD128" s="887"/>
      <c r="AE128" s="888"/>
      <c r="AF128" s="889">
        <v>18864</v>
      </c>
      <c r="AG128" s="887"/>
      <c r="AH128" s="887"/>
      <c r="AI128" s="887"/>
      <c r="AJ128" s="888"/>
      <c r="AK128" s="889">
        <v>3925</v>
      </c>
      <c r="AL128" s="887"/>
      <c r="AM128" s="887"/>
      <c r="AN128" s="887"/>
      <c r="AO128" s="888"/>
      <c r="AP128" s="890"/>
      <c r="AQ128" s="891"/>
      <c r="AR128" s="891"/>
      <c r="AS128" s="891"/>
      <c r="AT128" s="892"/>
      <c r="AU128" s="284"/>
      <c r="AV128" s="284"/>
      <c r="AW128" s="284"/>
      <c r="AX128" s="893" t="s">
        <v>507</v>
      </c>
      <c r="AY128" s="894"/>
      <c r="AZ128" s="894"/>
      <c r="BA128" s="894"/>
      <c r="BB128" s="894"/>
      <c r="BC128" s="894"/>
      <c r="BD128" s="894"/>
      <c r="BE128" s="895"/>
      <c r="BF128" s="872" t="s">
        <v>490</v>
      </c>
      <c r="BG128" s="873"/>
      <c r="BH128" s="873"/>
      <c r="BI128" s="873"/>
      <c r="BJ128" s="873"/>
      <c r="BK128" s="873"/>
      <c r="BL128" s="896"/>
      <c r="BM128" s="872">
        <v>13.07</v>
      </c>
      <c r="BN128" s="873"/>
      <c r="BO128" s="873"/>
      <c r="BP128" s="873"/>
      <c r="BQ128" s="873"/>
      <c r="BR128" s="873"/>
      <c r="BS128" s="896"/>
      <c r="BT128" s="872">
        <v>20</v>
      </c>
      <c r="BU128" s="873"/>
      <c r="BV128" s="873"/>
      <c r="BW128" s="873"/>
      <c r="BX128" s="873"/>
      <c r="BY128" s="873"/>
      <c r="BZ128" s="874"/>
      <c r="CA128" s="285"/>
      <c r="CB128" s="285"/>
      <c r="CC128" s="285"/>
      <c r="CD128" s="285"/>
      <c r="CE128" s="285"/>
      <c r="CF128" s="285"/>
      <c r="CG128" s="282"/>
      <c r="CH128" s="282"/>
      <c r="CI128" s="282"/>
      <c r="CJ128" s="283"/>
      <c r="CK128" s="946"/>
      <c r="CL128" s="947"/>
      <c r="CM128" s="947"/>
      <c r="CN128" s="947"/>
      <c r="CO128" s="948"/>
      <c r="CP128" s="875" t="s">
        <v>508</v>
      </c>
      <c r="CQ128" s="814"/>
      <c r="CR128" s="814"/>
      <c r="CS128" s="814"/>
      <c r="CT128" s="814"/>
      <c r="CU128" s="814"/>
      <c r="CV128" s="814"/>
      <c r="CW128" s="814"/>
      <c r="CX128" s="814"/>
      <c r="CY128" s="814"/>
      <c r="CZ128" s="814"/>
      <c r="DA128" s="814"/>
      <c r="DB128" s="814"/>
      <c r="DC128" s="814"/>
      <c r="DD128" s="814"/>
      <c r="DE128" s="814"/>
      <c r="DF128" s="815"/>
      <c r="DG128" s="876">
        <v>9269</v>
      </c>
      <c r="DH128" s="877"/>
      <c r="DI128" s="877"/>
      <c r="DJ128" s="877"/>
      <c r="DK128" s="877"/>
      <c r="DL128" s="877">
        <v>10665</v>
      </c>
      <c r="DM128" s="877"/>
      <c r="DN128" s="877"/>
      <c r="DO128" s="877"/>
      <c r="DP128" s="877"/>
      <c r="DQ128" s="877">
        <v>16104</v>
      </c>
      <c r="DR128" s="877"/>
      <c r="DS128" s="877"/>
      <c r="DT128" s="877"/>
      <c r="DU128" s="877"/>
      <c r="DV128" s="878">
        <v>0.2</v>
      </c>
      <c r="DW128" s="878"/>
      <c r="DX128" s="878"/>
      <c r="DY128" s="878"/>
      <c r="DZ128" s="879"/>
    </row>
    <row r="129" spans="1:131" s="248" customFormat="1" ht="26.25" customHeight="1" x14ac:dyDescent="0.2">
      <c r="A129" s="860" t="s">
        <v>107</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509</v>
      </c>
      <c r="X129" s="863"/>
      <c r="Y129" s="863"/>
      <c r="Z129" s="864"/>
      <c r="AA129" s="865">
        <v>11664109</v>
      </c>
      <c r="AB129" s="866"/>
      <c r="AC129" s="866"/>
      <c r="AD129" s="866"/>
      <c r="AE129" s="867"/>
      <c r="AF129" s="868">
        <v>11572531</v>
      </c>
      <c r="AG129" s="866"/>
      <c r="AH129" s="866"/>
      <c r="AI129" s="866"/>
      <c r="AJ129" s="867"/>
      <c r="AK129" s="868">
        <v>11850272</v>
      </c>
      <c r="AL129" s="866"/>
      <c r="AM129" s="866"/>
      <c r="AN129" s="866"/>
      <c r="AO129" s="867"/>
      <c r="AP129" s="869"/>
      <c r="AQ129" s="870"/>
      <c r="AR129" s="870"/>
      <c r="AS129" s="870"/>
      <c r="AT129" s="871"/>
      <c r="AU129" s="286"/>
      <c r="AV129" s="286"/>
      <c r="AW129" s="286"/>
      <c r="AX129" s="835" t="s">
        <v>510</v>
      </c>
      <c r="AY129" s="836"/>
      <c r="AZ129" s="836"/>
      <c r="BA129" s="836"/>
      <c r="BB129" s="836"/>
      <c r="BC129" s="836"/>
      <c r="BD129" s="836"/>
      <c r="BE129" s="837"/>
      <c r="BF129" s="855" t="s">
        <v>511</v>
      </c>
      <c r="BG129" s="856"/>
      <c r="BH129" s="856"/>
      <c r="BI129" s="856"/>
      <c r="BJ129" s="856"/>
      <c r="BK129" s="856"/>
      <c r="BL129" s="857"/>
      <c r="BM129" s="855">
        <v>18.07</v>
      </c>
      <c r="BN129" s="856"/>
      <c r="BO129" s="856"/>
      <c r="BP129" s="856"/>
      <c r="BQ129" s="856"/>
      <c r="BR129" s="856"/>
      <c r="BS129" s="857"/>
      <c r="BT129" s="855">
        <v>30</v>
      </c>
      <c r="BU129" s="858"/>
      <c r="BV129" s="858"/>
      <c r="BW129" s="858"/>
      <c r="BX129" s="858"/>
      <c r="BY129" s="858"/>
      <c r="BZ129" s="85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60" t="s">
        <v>512</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513</v>
      </c>
      <c r="X130" s="863"/>
      <c r="Y130" s="863"/>
      <c r="Z130" s="864"/>
      <c r="AA130" s="865">
        <v>1477401</v>
      </c>
      <c r="AB130" s="866"/>
      <c r="AC130" s="866"/>
      <c r="AD130" s="866"/>
      <c r="AE130" s="867"/>
      <c r="AF130" s="868">
        <v>1428579</v>
      </c>
      <c r="AG130" s="866"/>
      <c r="AH130" s="866"/>
      <c r="AI130" s="866"/>
      <c r="AJ130" s="867"/>
      <c r="AK130" s="868">
        <v>1437024</v>
      </c>
      <c r="AL130" s="866"/>
      <c r="AM130" s="866"/>
      <c r="AN130" s="866"/>
      <c r="AO130" s="867"/>
      <c r="AP130" s="869"/>
      <c r="AQ130" s="870"/>
      <c r="AR130" s="870"/>
      <c r="AS130" s="870"/>
      <c r="AT130" s="871"/>
      <c r="AU130" s="286"/>
      <c r="AV130" s="286"/>
      <c r="AW130" s="286"/>
      <c r="AX130" s="835" t="s">
        <v>514</v>
      </c>
      <c r="AY130" s="836"/>
      <c r="AZ130" s="836"/>
      <c r="BA130" s="836"/>
      <c r="BB130" s="836"/>
      <c r="BC130" s="836"/>
      <c r="BD130" s="836"/>
      <c r="BE130" s="837"/>
      <c r="BF130" s="838">
        <v>3.7</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515</v>
      </c>
      <c r="X131" s="846"/>
      <c r="Y131" s="846"/>
      <c r="Z131" s="847"/>
      <c r="AA131" s="848">
        <v>10186708</v>
      </c>
      <c r="AB131" s="849"/>
      <c r="AC131" s="849"/>
      <c r="AD131" s="849"/>
      <c r="AE131" s="850"/>
      <c r="AF131" s="851">
        <v>10143952</v>
      </c>
      <c r="AG131" s="849"/>
      <c r="AH131" s="849"/>
      <c r="AI131" s="849"/>
      <c r="AJ131" s="850"/>
      <c r="AK131" s="851">
        <v>10413248</v>
      </c>
      <c r="AL131" s="849"/>
      <c r="AM131" s="849"/>
      <c r="AN131" s="849"/>
      <c r="AO131" s="850"/>
      <c r="AP131" s="852"/>
      <c r="AQ131" s="853"/>
      <c r="AR131" s="853"/>
      <c r="AS131" s="853"/>
      <c r="AT131" s="854"/>
      <c r="AU131" s="286"/>
      <c r="AV131" s="286"/>
      <c r="AW131" s="286"/>
      <c r="AX131" s="813" t="s">
        <v>516</v>
      </c>
      <c r="AY131" s="814"/>
      <c r="AZ131" s="814"/>
      <c r="BA131" s="814"/>
      <c r="BB131" s="814"/>
      <c r="BC131" s="814"/>
      <c r="BD131" s="814"/>
      <c r="BE131" s="815"/>
      <c r="BF131" s="816" t="s">
        <v>517</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2" t="s">
        <v>518</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519</v>
      </c>
      <c r="W132" s="826"/>
      <c r="X132" s="826"/>
      <c r="Y132" s="826"/>
      <c r="Z132" s="827"/>
      <c r="AA132" s="828">
        <v>3.736506436</v>
      </c>
      <c r="AB132" s="829"/>
      <c r="AC132" s="829"/>
      <c r="AD132" s="829"/>
      <c r="AE132" s="830"/>
      <c r="AF132" s="831">
        <v>3.959561323</v>
      </c>
      <c r="AG132" s="829"/>
      <c r="AH132" s="829"/>
      <c r="AI132" s="829"/>
      <c r="AJ132" s="830"/>
      <c r="AK132" s="831">
        <v>3.5948149900000002</v>
      </c>
      <c r="AL132" s="829"/>
      <c r="AM132" s="829"/>
      <c r="AN132" s="829"/>
      <c r="AO132" s="830"/>
      <c r="AP132" s="832"/>
      <c r="AQ132" s="833"/>
      <c r="AR132" s="833"/>
      <c r="AS132" s="833"/>
      <c r="AT132" s="83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520</v>
      </c>
      <c r="W133" s="805"/>
      <c r="X133" s="805"/>
      <c r="Y133" s="805"/>
      <c r="Z133" s="806"/>
      <c r="AA133" s="807">
        <v>3.8</v>
      </c>
      <c r="AB133" s="808"/>
      <c r="AC133" s="808"/>
      <c r="AD133" s="808"/>
      <c r="AE133" s="809"/>
      <c r="AF133" s="807">
        <v>3.7</v>
      </c>
      <c r="AG133" s="808"/>
      <c r="AH133" s="808"/>
      <c r="AI133" s="808"/>
      <c r="AJ133" s="809"/>
      <c r="AK133" s="807">
        <v>3.7</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MKnGlCrPKWIElgzg/Jyv9aTeLOt4XMtiaHBkbTYptxm3qvHfLh60pAs2yhBxhAge/+4Qqv5roCdUDebsgQEbQ==" saltValue="qgKr5PWSATX1yCYpfXFZ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GiLt3pjrqgeazGs0UiflTo0fXMlaaBJ22H5Elq5yzuIrlw9OHFWwh/DYJrkvr5TYXDgJfP1YmvKzqwAkyIlrw==" saltValue="aN721vapPBLD/NUvIXQn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Ki3GtEkMgumPp3hdmBON2JYQW6A20tukMEI6yKRYhA+qjfvS8n9DLz4VIzpYF0wdHrfLHOFkWmT+jSqSEvbxA==" saltValue="uDlWCejI1VXdAPxHiy6J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524</v>
      </c>
      <c r="AP7" s="305"/>
      <c r="AQ7" s="306" t="s">
        <v>525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526</v>
      </c>
      <c r="AQ8" s="312" t="s">
        <v>527</v>
      </c>
      <c r="AR8" s="313" t="s">
        <v>528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529</v>
      </c>
      <c r="AL9" s="1230"/>
      <c r="AM9" s="1230"/>
      <c r="AN9" s="1231"/>
      <c r="AO9" s="314">
        <v>3137126</v>
      </c>
      <c r="AP9" s="314">
        <v>62510</v>
      </c>
      <c r="AQ9" s="315">
        <v>83474</v>
      </c>
      <c r="AR9" s="316">
        <v>-25.1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530</v>
      </c>
      <c r="AL10" s="1230"/>
      <c r="AM10" s="1230"/>
      <c r="AN10" s="1231"/>
      <c r="AO10" s="317">
        <v>6589</v>
      </c>
      <c r="AP10" s="317">
        <v>131</v>
      </c>
      <c r="AQ10" s="318">
        <v>8278</v>
      </c>
      <c r="AR10" s="319">
        <v>-98.4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531</v>
      </c>
      <c r="AL11" s="1230"/>
      <c r="AM11" s="1230"/>
      <c r="AN11" s="1231"/>
      <c r="AO11" s="317" t="s">
        <v>532</v>
      </c>
      <c r="AP11" s="317" t="s">
        <v>532</v>
      </c>
      <c r="AQ11" s="318">
        <v>1520</v>
      </c>
      <c r="AR11" s="319" t="s">
        <v>532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533</v>
      </c>
      <c r="AL12" s="1230"/>
      <c r="AM12" s="1230"/>
      <c r="AN12" s="1231"/>
      <c r="AO12" s="317" t="s">
        <v>532</v>
      </c>
      <c r="AP12" s="317" t="s">
        <v>532</v>
      </c>
      <c r="AQ12" s="318">
        <v>13</v>
      </c>
      <c r="AR12" s="319" t="s">
        <v>532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534</v>
      </c>
      <c r="AL13" s="1230"/>
      <c r="AM13" s="1230"/>
      <c r="AN13" s="1231"/>
      <c r="AO13" s="317">
        <v>94749</v>
      </c>
      <c r="AP13" s="317">
        <v>1888</v>
      </c>
      <c r="AQ13" s="318">
        <v>2948</v>
      </c>
      <c r="AR13" s="319">
        <v>-36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535</v>
      </c>
      <c r="AL14" s="1230"/>
      <c r="AM14" s="1230"/>
      <c r="AN14" s="1231"/>
      <c r="AO14" s="317">
        <v>94457</v>
      </c>
      <c r="AP14" s="317">
        <v>1882</v>
      </c>
      <c r="AQ14" s="318">
        <v>1798</v>
      </c>
      <c r="AR14" s="319">
        <v>4.7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536</v>
      </c>
      <c r="AL15" s="1233"/>
      <c r="AM15" s="1233"/>
      <c r="AN15" s="1234"/>
      <c r="AO15" s="317">
        <v>-224949</v>
      </c>
      <c r="AP15" s="317">
        <v>-4482</v>
      </c>
      <c r="AQ15" s="318">
        <v>-6111</v>
      </c>
      <c r="AR15" s="319">
        <v>-26.7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189</v>
      </c>
      <c r="AL16" s="1233"/>
      <c r="AM16" s="1233"/>
      <c r="AN16" s="1234"/>
      <c r="AO16" s="317">
        <v>3107972</v>
      </c>
      <c r="AP16" s="317">
        <v>61929</v>
      </c>
      <c r="AQ16" s="318">
        <v>91920</v>
      </c>
      <c r="AR16" s="319">
        <v>-32.6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541</v>
      </c>
      <c r="AL21" s="1236"/>
      <c r="AM21" s="1236"/>
      <c r="AN21" s="1237"/>
      <c r="AO21" s="330">
        <v>7.01</v>
      </c>
      <c r="AP21" s="331">
        <v>8.52</v>
      </c>
      <c r="AQ21" s="332">
        <v>-1.51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542</v>
      </c>
      <c r="AL22" s="1236"/>
      <c r="AM22" s="1236"/>
      <c r="AN22" s="1237"/>
      <c r="AO22" s="335">
        <v>95.9</v>
      </c>
      <c r="AP22" s="336">
        <v>97.5</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524</v>
      </c>
      <c r="AP30" s="305"/>
      <c r="AQ30" s="306" t="s">
        <v>525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1354534</v>
      </c>
      <c r="AP32" s="345">
        <v>26990</v>
      </c>
      <c r="AQ32" s="346">
        <v>52518</v>
      </c>
      <c r="AR32" s="347">
        <v>-48.6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v>24</v>
      </c>
      <c r="AR34" s="347" t="s">
        <v>532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432961</v>
      </c>
      <c r="AP35" s="345">
        <v>8627</v>
      </c>
      <c r="AQ35" s="346">
        <v>18573</v>
      </c>
      <c r="AR35" s="347">
        <v>-53.6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27791</v>
      </c>
      <c r="AP36" s="345">
        <v>554</v>
      </c>
      <c r="AQ36" s="346">
        <v>2920</v>
      </c>
      <c r="AR36" s="347">
        <v>-81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t="s">
        <v>532</v>
      </c>
      <c r="AP37" s="345" t="s">
        <v>532</v>
      </c>
      <c r="AQ37" s="346">
        <v>483</v>
      </c>
      <c r="AR37" s="347" t="s">
        <v>532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552</v>
      </c>
      <c r="AL38" s="1216"/>
      <c r="AM38" s="1216"/>
      <c r="AN38" s="1217"/>
      <c r="AO38" s="348" t="s">
        <v>532</v>
      </c>
      <c r="AP38" s="348" t="s">
        <v>532</v>
      </c>
      <c r="AQ38" s="349">
        <v>1</v>
      </c>
      <c r="AR38" s="337" t="s">
        <v>532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553</v>
      </c>
      <c r="AL39" s="1216"/>
      <c r="AM39" s="1216"/>
      <c r="AN39" s="1217"/>
      <c r="AO39" s="345">
        <v>-3925</v>
      </c>
      <c r="AP39" s="345">
        <v>-78</v>
      </c>
      <c r="AQ39" s="346">
        <v>-4335</v>
      </c>
      <c r="AR39" s="347">
        <v>-98.2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-1437024</v>
      </c>
      <c r="AP40" s="345">
        <v>-28634</v>
      </c>
      <c r="AQ40" s="346">
        <v>-49481</v>
      </c>
      <c r="AR40" s="347">
        <v>-42.1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305</v>
      </c>
      <c r="AL41" s="1222"/>
      <c r="AM41" s="1222"/>
      <c r="AN41" s="1223"/>
      <c r="AO41" s="345">
        <v>374337</v>
      </c>
      <c r="AP41" s="345">
        <v>7459</v>
      </c>
      <c r="AQ41" s="346">
        <v>20703</v>
      </c>
      <c r="AR41" s="347">
        <v>-64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524</v>
      </c>
      <c r="AN49" s="1226" t="s">
        <v>558</v>
      </c>
      <c r="AO49" s="1227"/>
      <c r="AP49" s="1227"/>
      <c r="AQ49" s="1227"/>
      <c r="AR49" s="122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559</v>
      </c>
      <c r="AO50" s="362" t="s">
        <v>560</v>
      </c>
      <c r="AP50" s="363" t="s">
        <v>561</v>
      </c>
      <c r="AQ50" s="364" t="s">
        <v>562</v>
      </c>
      <c r="AR50" s="365" t="s">
        <v>563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1652857</v>
      </c>
      <c r="AN51" s="367">
        <v>31977</v>
      </c>
      <c r="AO51" s="368">
        <v>-40.700000000000003</v>
      </c>
      <c r="AP51" s="369">
        <v>57295</v>
      </c>
      <c r="AQ51" s="370">
        <v>5.7</v>
      </c>
      <c r="AR51" s="371">
        <v>-46.4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1095527</v>
      </c>
      <c r="AN52" s="375">
        <v>21195</v>
      </c>
      <c r="AO52" s="376">
        <v>-13.2</v>
      </c>
      <c r="AP52" s="377">
        <v>32771</v>
      </c>
      <c r="AQ52" s="378">
        <v>10.4</v>
      </c>
      <c r="AR52" s="379">
        <v>-23.6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1930804</v>
      </c>
      <c r="AN53" s="367">
        <v>37675</v>
      </c>
      <c r="AO53" s="368">
        <v>17.8</v>
      </c>
      <c r="AP53" s="369">
        <v>54110</v>
      </c>
      <c r="AQ53" s="370">
        <v>-5.6</v>
      </c>
      <c r="AR53" s="371">
        <v>23.4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1391266</v>
      </c>
      <c r="AN54" s="375">
        <v>27147</v>
      </c>
      <c r="AO54" s="376">
        <v>28.1</v>
      </c>
      <c r="AP54" s="377">
        <v>30620</v>
      </c>
      <c r="AQ54" s="378">
        <v>-6.6</v>
      </c>
      <c r="AR54" s="379">
        <v>34.700000000000003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1743586</v>
      </c>
      <c r="AN55" s="367">
        <v>34325</v>
      </c>
      <c r="AO55" s="368">
        <v>-8.9</v>
      </c>
      <c r="AP55" s="369">
        <v>54684</v>
      </c>
      <c r="AQ55" s="370">
        <v>1.1000000000000001</v>
      </c>
      <c r="AR55" s="371">
        <v>-10</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1248042</v>
      </c>
      <c r="AN56" s="375">
        <v>24569</v>
      </c>
      <c r="AO56" s="376">
        <v>-9.5</v>
      </c>
      <c r="AP56" s="377">
        <v>32829</v>
      </c>
      <c r="AQ56" s="378">
        <v>7.2</v>
      </c>
      <c r="AR56" s="379">
        <v>-16.7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2426156</v>
      </c>
      <c r="AN57" s="367">
        <v>48183</v>
      </c>
      <c r="AO57" s="368">
        <v>40.4</v>
      </c>
      <c r="AP57" s="369">
        <v>62383</v>
      </c>
      <c r="AQ57" s="370">
        <v>14.1</v>
      </c>
      <c r="AR57" s="371">
        <v>26.3</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1982185</v>
      </c>
      <c r="AN58" s="375">
        <v>39366</v>
      </c>
      <c r="AO58" s="376">
        <v>60.2</v>
      </c>
      <c r="AP58" s="377">
        <v>35325</v>
      </c>
      <c r="AQ58" s="378">
        <v>7.6</v>
      </c>
      <c r="AR58" s="379">
        <v>52.6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4483994</v>
      </c>
      <c r="AN59" s="367">
        <v>89348</v>
      </c>
      <c r="AO59" s="368">
        <v>85.4</v>
      </c>
      <c r="AP59" s="369">
        <v>76347</v>
      </c>
      <c r="AQ59" s="370">
        <v>22.4</v>
      </c>
      <c r="AR59" s="371">
        <v>63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3504284</v>
      </c>
      <c r="AN60" s="375">
        <v>69826</v>
      </c>
      <c r="AO60" s="376">
        <v>77.400000000000006</v>
      </c>
      <c r="AP60" s="377">
        <v>41762</v>
      </c>
      <c r="AQ60" s="378">
        <v>18.2</v>
      </c>
      <c r="AR60" s="379">
        <v>59.2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2447479</v>
      </c>
      <c r="AN61" s="382">
        <v>48302</v>
      </c>
      <c r="AO61" s="383">
        <v>18.8</v>
      </c>
      <c r="AP61" s="384">
        <v>60964</v>
      </c>
      <c r="AQ61" s="385">
        <v>7.5</v>
      </c>
      <c r="AR61" s="371">
        <v>11.3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1844261</v>
      </c>
      <c r="AN62" s="375">
        <v>36421</v>
      </c>
      <c r="AO62" s="376">
        <v>28.6</v>
      </c>
      <c r="AP62" s="377">
        <v>34661</v>
      </c>
      <c r="AQ62" s="378">
        <v>7.4</v>
      </c>
      <c r="AR62" s="379">
        <v>21.2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TzTGOccOmnLNj3cr4o02MGKoq4bc5rUGsRgyaG3qGCqtl7nAkT4x6g+8pXhf3ZJ7b7YFFe6+j7JnwRE3hskXkA==" saltValue="1+NK81EyxeKp7/JH836a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0" spans="125:125" ht="13.5" hidden="1" customHeight="1" x14ac:dyDescent="0.2"/>
    <row r="121" spans="125:125" ht="13.5" hidden="1" customHeight="1" x14ac:dyDescent="0.2">
      <c r="DU121" s="292"/>
    </row>
  </sheetData>
  <sheetProtection algorithmName="SHA-512" hashValue="COcEgSWBkokbZOjRTYGtIA7j7skQ35dRndBl2a6lAhIvyZ9Gqk9YiLxMLnFmK1X6JbgyIDJYgrlyoLkK5fKyeQ==" saltValue="3GClgEiVRNzB6roYHpP7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AqJkiFRFFJySfy64LPquy6GIOwcpUwnKwWBwbU+97RbYwnVj9UJqvxHK9HTzJjcem91b8ODr2xJZK7cT6R2FQA==" saltValue="POy7cpISBsXslUDAl8Vk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240" t="s">
        <v>3</v>
      </c>
      <c r="D47" s="1240"/>
      <c r="E47" s="1241"/>
      <c r="F47" s="11">
        <v>76.92</v>
      </c>
      <c r="G47" s="12">
        <v>73.599999999999994</v>
      </c>
      <c r="H47" s="12">
        <v>69.790000000000006</v>
      </c>
      <c r="I47" s="12">
        <v>65.89</v>
      </c>
      <c r="J47" s="13">
        <v>64.05</v>
      </c>
    </row>
    <row r="48" spans="2:10" ht="57.75" customHeight="1" x14ac:dyDescent="0.2">
      <c r="B48" s="14"/>
      <c r="C48" s="1242" t="s">
        <v>4</v>
      </c>
      <c r="D48" s="1242"/>
      <c r="E48" s="1243"/>
      <c r="F48" s="15">
        <v>10.47</v>
      </c>
      <c r="G48" s="16">
        <v>8.1</v>
      </c>
      <c r="H48" s="16">
        <v>8.8000000000000007</v>
      </c>
      <c r="I48" s="16">
        <v>7.92</v>
      </c>
      <c r="J48" s="17">
        <v>10.9</v>
      </c>
    </row>
    <row r="49" spans="2:10" ht="57.75" customHeight="1" thickBot="1" x14ac:dyDescent="0.25">
      <c r="B49" s="18"/>
      <c r="C49" s="1244" t="s">
        <v>5</v>
      </c>
      <c r="D49" s="1244"/>
      <c r="E49" s="1245"/>
      <c r="F49" s="19" t="s">
        <v>579</v>
      </c>
      <c r="G49" s="20" t="s">
        <v>580</v>
      </c>
      <c r="H49" s="20" t="s">
        <v>581</v>
      </c>
      <c r="I49" s="20" t="s">
        <v>582</v>
      </c>
      <c r="J49" s="21" t="s">
        <v>583</v>
      </c>
    </row>
    <row r="50" spans="2:10" ht="13.5" customHeight="1" x14ac:dyDescent="0.2"/>
  </sheetData>
  <sheetProtection algorithmName="SHA-512" hashValue="0R+IqA45GZ/fONi64DwTV3MnUrRO8RC6Mgjem0nztMpmNMm31h4/Pn5acBhQHnkiO5vLh4wFvy/f65db5ZSXzA==" saltValue="cgU77LUxL/oOYDKDPiB+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2022-03-25T06:45:36Z</cp:lastPrinted>
  <dcterms:created xsi:type="dcterms:W3CDTF">2022-02-02T04:07:29Z</dcterms:created>
  <dcterms:modified xsi:type="dcterms:W3CDTF">2023-03-27T06:58:14Z</dcterms:modified>
  <cp:category/>
</cp:coreProperties>
</file>