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LANDISK\zaiseika110\05財政分析係［新］\10-1財政状況資料集（財政比較分析表）\Ｒ０１年度決算\07　ＨＰ掲載※未更新\HP掲載用群馬県のエクセルファイル\"/>
    </mc:Choice>
  </mc:AlternateContent>
  <xr:revisionPtr revIDLastSave="0" documentId="13_ncr:1_{65949290-E27E-4AD7-8BF9-E139C922E4C5}"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BW32" i="10"/>
  <c r="BE32" i="10"/>
  <c r="U32" i="10"/>
  <c r="CO31" i="10"/>
  <c r="CO32" i="10" s="1"/>
  <c r="CO33" i="10" s="1"/>
  <c r="CO34" i="10" s="1"/>
  <c r="CO35" i="10" s="1"/>
  <c r="CO36" i="10" s="1"/>
  <c r="CO37" i="10" s="1"/>
  <c r="CO38" i="10" s="1"/>
  <c r="CO39" i="10" s="1"/>
  <c r="CO40" i="10" s="1"/>
  <c r="BW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s="1"/>
  <c r="C35" i="10" s="1"/>
  <c r="C36" i="10" s="1"/>
  <c r="C37" i="10" s="1"/>
  <c r="C38" i="10" s="1"/>
  <c r="C39" i="10" s="1"/>
  <c r="C40" i="10" s="1"/>
  <c r="U31" i="10" l="1"/>
  <c r="AM31" i="10" s="1"/>
  <c r="AM32" i="10" l="1"/>
  <c r="AM33" i="10" s="1"/>
  <c r="AM34" i="10" s="1"/>
  <c r="AM35" i="10" s="1"/>
  <c r="AM36" i="10" s="1"/>
  <c r="BE31" i="10"/>
</calcChain>
</file>

<file path=xl/sharedStrings.xml><?xml version="1.0" encoding="utf-8"?>
<sst xmlns="http://schemas.openxmlformats.org/spreadsheetml/2006/main" count="1169" uniqueCount="594">
  <si>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</si>
  <si>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</si>
  <si>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</si>
  <si>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</si>
  <si>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</si>
  <si>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</si>
  <si>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</si>
  <si>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</si>
  <si>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</si>
  <si>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</si>
  <si>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</si>
  <si>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</si>
  <si>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</si>
  <si>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</si>
  <si>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</si>
  <si>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</si>
  <si>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</si>
  <si>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</si>
  <si>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</si>
  <si>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</si>
  <si>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</si>
  <si>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</si>
  <si>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</si>
  <si>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</si>
  <si>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</si>
  <si>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</si>
  <si>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</si>
  <si>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</si>
  <si>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</si>
  <si>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</si>
  <si>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</si>
  <si>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</si>
  <si>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</si>
  <si>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</si>
  <si>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</si>
  <si>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</si>
  <si>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</si>
  <si>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</si>
  <si>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</si>
  <si>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</si>
  <si>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</si>
  <si>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</si>
  <si>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</si>
  <si>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</si>
  <si>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</si>
  <si>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</si>
  <si>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</si>
  <si>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</si>
  <si>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</si>
  <si>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</si>
  <si>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</si>
  <si>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</si>
  <si>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</si>
  <si>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</si>
  <si>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</si>
  <si>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</si>
  <si>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</si>
  <si>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</si>
  <si>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</si>
  <si>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</si>
  <si>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</si>
  <si>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</si>
  <si>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</si>
  <si>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</si>
  <si>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</si>
  <si>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</si>
  <si>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</si>
  <si>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</si>
  <si>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</si>
  <si>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</si>
  <si>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</si>
  <si>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</si>
  <si>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</si>
  <si>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</si>
  <si>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</si>
  <si>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</si>
  <si>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</si>
  <si>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</si>
  <si>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</si>
  <si>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</si>
  <si>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</si>
  <si>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群馬県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</si>
  <si>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</si>
  <si>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</si>
  <si>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</si>
  <si>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</si>
  <si>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</si>
  <si>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</si>
  <si>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</si>
  <si>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</si>
  <si>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</si>
  <si>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</si>
  <si>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</si>
  <si>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</si>
  <si>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</si>
  <si>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</si>
  <si>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</si>
  <si>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</si>
  <si>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</si>
  <si>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</si>
  <si>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</si>
  <si>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</si>
  <si>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</si>
  <si>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</si>
  <si>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</si>
  <si>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</si>
  <si>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</si>
  <si>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</si>
  <si>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</si>
  <si>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</si>
  <si>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</si>
  <si>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</si>
  <si>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</si>
  <si>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</si>
  <si>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</si>
  <si>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</si>
  <si>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</si>
  <si>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</si>
  <si>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</si>
  <si>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</si>
  <si>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</si>
  <si>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</si>
  <si>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</si>
  <si>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</si>
  <si>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</si>
  <si>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</si>
  <si>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</si>
  <si>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</si>
  <si>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</si>
  <si>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</si>
  <si>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</si>
  <si>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</si>
  <si>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</si>
  <si>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</si>
  <si>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</si>
  <si>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</si>
  <si>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</si>
  <si>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</si>
  <si>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</si>
  <si>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</si>
  <si>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</si>
  <si>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</si>
  <si>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</si>
  <si>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</si>
  <si>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</si>
  <si>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</si>
  <si>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</si>
  <si>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</si>
  <si>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</si>
  <si>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</si>
  <si>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</si>
  <si>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</si>
  <si>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</si>
  <si>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</si>
  <si>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</si>
  <si>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</si>
  <si>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</si>
  <si>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</si>
  <si>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</si>
  <si>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</si>
  <si>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</si>
  <si>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</si>
  <si>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</si>
  <si>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</si>
  <si>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t>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</si>
  <si>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</si>
  <si>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</si>
  <si>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</si>
  <si>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</si>
  <si>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</si>
  <si>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</si>
  <si>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</si>
  <si>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</si>
  <si>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</si>
  <si>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</si>
  <si>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</si>
  <si>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</si>
  <si>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</si>
  <si>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</si>
  <si>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</si>
  <si>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</si>
  <si>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</si>
  <si>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</si>
  <si>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</si>
  <si>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</si>
  <si>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</si>
  <si>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</si>
  <si>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</si>
  <si>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</si>
  <si>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</si>
  <si>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</si>
  <si>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群馬県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</si>
  <si>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</si>
  <si>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</si>
  <si>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</si>
  <si>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</si>
  <si>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</si>
  <si>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</si>
  <si>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</si>
  <si>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</si>
  <si>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</si>
  <si>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</si>
  <si>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</si>
  <si>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</si>
  <si>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</si>
  <si>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</si>
  <si>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</si>
  <si>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</si>
  <si>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</si>
  <si>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</si>
  <si>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</si>
  <si>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</si>
  <si>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</si>
  <si>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</si>
  <si>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</si>
  <si>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</si>
  <si>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</si>
  <si>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</si>
  <si>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</si>
  <si>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</si>
  <si>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</si>
  <si>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</si>
  <si>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</si>
  <si>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</si>
  <si>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</si>
  <si>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</si>
  <si>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</si>
  <si>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</si>
  <si>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</si>
  <si>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</si>
  <si>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</si>
  <si>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</si>
  <si>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</si>
  <si>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</si>
  <si>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</si>
  <si>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</si>
  <si>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</si>
  <si>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</si>
  <si>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</si>
  <si>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</si>
  <si>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</si>
  <si>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</si>
  <si>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</si>
  <si>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</si>
  <si>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</si>
  <si>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</si>
  <si>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</si>
  <si>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</si>
  <si>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</si>
  <si>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</si>
  <si>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</si>
  <si>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</si>
  <si>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</si>
  <si>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</si>
  <si>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</si>
  <si>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</si>
  <si>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</si>
  <si>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</si>
  <si>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</si>
  <si>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</si>
  <si>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</si>
  <si>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</si>
  <si>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</si>
  <si>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</si>
  <si>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</si>
  <si>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</si>
  <si>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</si>
  <si>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</si>
  <si>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</si>
  <si>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</si>
  <si>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</si>
  <si>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</si>
  <si>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</si>
  <si>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</si>
  <si>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</si>
  <si>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</si>
  <si>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</si>
  <si>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</si>
  <si>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</si>
  <si>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</si>
  <si>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</si>
  <si>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</si>
  <si>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</si>
  <si>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</si>
  <si>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</si>
  <si>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</si>
  <si>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</si>
  <si>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</si>
  <si>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</si>
  <si>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</si>
  <si>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</si>
  <si>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</si>
  <si>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</si>
  <si>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</si>
  <si>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</si>
  <si>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</si>
  <si>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</si>
  <si>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</si>
  <si>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</si>
  <si>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</si>
  <si>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</si>
  <si>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</si>
  <si>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</si>
  <si>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</si>
  <si>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</si>
  <si>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</si>
  <si>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</si>
  <si>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</si>
  <si>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</si>
  <si>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</si>
  <si>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</si>
  <si>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</si>
  <si>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</si>
  <si>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</si>
  <si>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</si>
  <si>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</si>
  <si>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</si>
  <si>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</si>
  <si>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</si>
  <si>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</si>
  <si>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</si>
  <si>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</si>
  <si>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</si>
  <si>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</si>
  <si>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</si>
  <si>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</si>
  <si>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</si>
  <si>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</si>
  <si>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</si>
  <si>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</si>
  <si>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</si>
  <si>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</si>
  <si>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</si>
  <si>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</si>
  <si>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</si>
  <si>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</si>
  <si>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</si>
  <si>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</si>
  <si>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</si>
  <si>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</si>
  <si>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</si>
  <si>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</si>
  <si>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</si>
  <si>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</si>
  <si>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</si>
  <si>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</si>
  <si>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</si>
  <si>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群馬県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</si>
  <si>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</si>
  <si>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</si>
  <si>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</si>
  <si>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</si>
  <si>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</si>
  <si>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</si>
  <si>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</si>
  <si>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</si>
  <si>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</si>
  <si>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</si>
  <si>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</si>
  <si>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</si>
  <si>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</si>
  <si>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</si>
  <si>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</si>
  <si>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</si>
  <si>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</si>
  <si>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</si>
  <si>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</si>
  <si>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</si>
  <si>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t>
    <phoneticPr fontId="5"/>
  </si>
  <si>
    <t>農業改良資金</t>
    <phoneticPr fontId="5"/>
  </si>
  <si>
    <t>県有模範林施設費</t>
    <phoneticPr fontId="5"/>
  </si>
  <si>
    <t>小規模企業者等設備導入資金</t>
    <phoneticPr fontId="5"/>
  </si>
  <si>
    <t>用地先行取得</t>
    <phoneticPr fontId="5"/>
  </si>
  <si>
    <t>収入証紙</t>
    <phoneticPr fontId="5"/>
  </si>
  <si>
    <t>林業改善資金</t>
    <phoneticPr fontId="5"/>
  </si>
  <si>
    <t>公債管理</t>
    <phoneticPr fontId="5"/>
  </si>
  <si>
    <t>中小企業振興資金</t>
    <phoneticPr fontId="5"/>
  </si>
  <si>
    <t>新エネルギー</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</si>
  <si>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</si>
  <si>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</si>
  <si>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</si>
  <si>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</si>
  <si>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</si>
  <si>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</si>
  <si>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</si>
  <si>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</si>
  <si>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</si>
  <si>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</si>
  <si>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</si>
  <si>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</si>
  <si>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</si>
  <si>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群馬県国民健康保険特別会計</t>
    <phoneticPr fontId="5"/>
  </si>
  <si>
    <t>電気事業会計</t>
    <phoneticPr fontId="5"/>
  </si>
  <si>
    <t>工業用水道事業会計</t>
    <phoneticPr fontId="5"/>
  </si>
  <si>
    <t>水道事業会計</t>
    <phoneticPr fontId="5"/>
  </si>
  <si>
    <t>施設管理事業会計</t>
    <phoneticPr fontId="5"/>
  </si>
  <si>
    <t>病院事業会計</t>
    <phoneticPr fontId="5"/>
  </si>
  <si>
    <t>団地造成事業会計</t>
    <phoneticPr fontId="5"/>
  </si>
  <si>
    <t>流域下水道事業費特別会計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</si>
  <si>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</si>
  <si>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</si>
  <si>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</si>
  <si>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</si>
  <si>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</si>
  <si>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</si>
  <si>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</si>
  <si>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</si>
  <si>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</si>
  <si>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</si>
  <si>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</si>
  <si>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</si>
  <si>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</si>
  <si>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</si>
  <si>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</si>
  <si>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</si>
  <si>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</si>
  <si>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</si>
  <si>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</si>
  <si>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</si>
  <si>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</si>
  <si>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</si>
  <si>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</si>
  <si>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</si>
  <si>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</si>
  <si>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</si>
  <si>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</si>
  <si>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</si>
  <si>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</si>
  <si>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</si>
  <si>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</si>
  <si>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</si>
  <si>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</si>
  <si>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</si>
  <si>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</si>
  <si>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</si>
  <si>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</si>
  <si>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</si>
  <si>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</si>
  <si>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</si>
  <si>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</si>
  <si>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</si>
  <si>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</si>
  <si>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</si>
  <si>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</si>
  <si>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</si>
  <si>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</si>
  <si>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</si>
  <si>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</si>
  <si>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</si>
  <si>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</si>
  <si>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</si>
  <si>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</si>
  <si>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</si>
  <si>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</si>
  <si>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</si>
  <si>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工業用水道事業会計</t>
    <phoneticPr fontId="5"/>
  </si>
  <si>
    <t>(Ｆ)</t>
    <phoneticPr fontId="5"/>
  </si>
  <si>
    <t>施設管理事業会計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</si>
  <si>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</si>
  <si>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</si>
  <si>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</si>
  <si>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</si>
  <si>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</si>
  <si>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</si>
  <si>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</si>
  <si>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</si>
  <si>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</si>
  <si>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</si>
  <si>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</si>
  <si>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</si>
  <si>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</si>
  <si>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</si>
  <si>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</si>
  <si>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</si>
  <si>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</si>
  <si>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</si>
  <si>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</si>
  <si>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</si>
  <si>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</si>
  <si>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</si>
  <si>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</si>
  <si>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</si>
  <si>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</si>
  <si>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</si>
  <si>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</si>
  <si>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</si>
  <si>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</si>
  <si>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</si>
  <si>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</si>
  <si>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</si>
  <si>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</si>
  <si>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</si>
  <si>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</si>
  <si>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</si>
  <si>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</si>
  <si>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</si>
  <si>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</si>
  <si>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</si>
  <si>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</si>
  <si>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</si>
  <si>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</si>
  <si>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</si>
  <si>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</si>
  <si>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</si>
  <si>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</si>
  <si>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</si>
  <si>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</si>
  <si>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</si>
  <si>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</si>
  <si>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</si>
  <si>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</si>
  <si>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</si>
  <si>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</si>
  <si>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</si>
  <si>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</si>
  <si>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</si>
  <si>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</si>
  <si>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</si>
  <si>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</si>
  <si>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</si>
  <si>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</si>
  <si>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</si>
  <si>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</si>
  <si>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</si>
  <si>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</si>
  <si>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</si>
  <si>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</si>
  <si>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</si>
  <si>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</si>
  <si>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</si>
  <si>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</si>
  <si>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</si>
  <si>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</si>
  <si>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</si>
  <si>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</si>
  <si>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</si>
  <si>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</si>
  <si>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</si>
  <si>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</si>
  <si>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</si>
  <si>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</si>
  <si>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0.32</t>
  </si>
  <si>
    <t>▲ 0.88</t>
  </si>
  <si>
    <t>電気事業会計</t>
  </si>
  <si>
    <t>団地造成事業会計</t>
  </si>
  <si>
    <t>水道事業会計</t>
  </si>
  <si>
    <t>群馬県国民健康保険特別会計</t>
  </si>
  <si>
    <t>病院事業会計</t>
  </si>
  <si>
    <t>一般会計</t>
  </si>
  <si>
    <t>工業用水道事業会計</t>
  </si>
  <si>
    <t>施設管理事業会計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</si>
  <si>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</si>
  <si>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</si>
  <si>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</si>
  <si>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</si>
  <si>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</si>
  <si>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</si>
  <si>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</si>
  <si>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</si>
  <si>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法適用</t>
    <rPh sb="0" eb="3">
      <t>ホウテキヨウ</t>
    </rPh>
    <phoneticPr fontId="2"/>
  </si>
  <si>
    <t>法非適用</t>
    <rPh sb="0" eb="1">
      <t>ホウ</t>
    </rPh>
    <rPh sb="1" eb="2">
      <t>ヒ</t>
    </rPh>
    <rPh sb="2" eb="4">
      <t>テキヨウ</t>
    </rPh>
    <phoneticPr fontId="2"/>
  </si>
  <si>
    <t>高崎工業団地造成組合</t>
    <phoneticPr fontId="2"/>
  </si>
  <si>
    <t>〇</t>
  </si>
  <si>
    <t>○</t>
  </si>
  <si>
    <t>群馬県公立大学法人</t>
    <rPh sb="0" eb="3">
      <t>グンマケン</t>
    </rPh>
    <rPh sb="3" eb="5">
      <t>コウリツ</t>
    </rPh>
    <rPh sb="5" eb="7">
      <t>ダイガク</t>
    </rPh>
    <rPh sb="7" eb="9">
      <t>ホウジン</t>
    </rPh>
    <phoneticPr fontId="3"/>
  </si>
  <si>
    <t>群馬県私学振興会</t>
    <rPh sb="0" eb="3">
      <t>グンマケン</t>
    </rPh>
    <rPh sb="3" eb="5">
      <t>シガク</t>
    </rPh>
    <rPh sb="5" eb="7">
      <t>シンコウ</t>
    </rPh>
    <rPh sb="7" eb="8">
      <t>カイ</t>
    </rPh>
    <phoneticPr fontId="12"/>
  </si>
  <si>
    <t>群馬県消防協会</t>
    <rPh sb="0" eb="3">
      <t>グンマケン</t>
    </rPh>
    <rPh sb="3" eb="5">
      <t>ショウボウ</t>
    </rPh>
    <rPh sb="5" eb="7">
      <t>キョウカイ</t>
    </rPh>
    <phoneticPr fontId="12"/>
  </si>
  <si>
    <t>群馬県長寿社会づくり財団</t>
    <rPh sb="0" eb="3">
      <t>グンマケン</t>
    </rPh>
    <rPh sb="3" eb="5">
      <t>チョウジュ</t>
    </rPh>
    <rPh sb="5" eb="7">
      <t>シャカイ</t>
    </rPh>
    <rPh sb="10" eb="12">
      <t>ザイダン</t>
    </rPh>
    <phoneticPr fontId="12"/>
  </si>
  <si>
    <t>群馬県児童健全育成事業団</t>
    <rPh sb="0" eb="3">
      <t>グンマケン</t>
    </rPh>
    <rPh sb="3" eb="5">
      <t>ジドウ</t>
    </rPh>
    <rPh sb="5" eb="7">
      <t>ケンゼン</t>
    </rPh>
    <rPh sb="7" eb="9">
      <t>イクセイ</t>
    </rPh>
    <rPh sb="9" eb="12">
      <t>ジギョウダン</t>
    </rPh>
    <phoneticPr fontId="12"/>
  </si>
  <si>
    <t>群馬県生活衛生営業指導センター</t>
    <rPh sb="0" eb="3">
      <t>グンマケン</t>
    </rPh>
    <rPh sb="3" eb="5">
      <t>セイカツ</t>
    </rPh>
    <rPh sb="5" eb="7">
      <t>エイセイ</t>
    </rPh>
    <rPh sb="7" eb="9">
      <t>エイギョウ</t>
    </rPh>
    <rPh sb="9" eb="11">
      <t>シドウ</t>
    </rPh>
    <phoneticPr fontId="12"/>
  </si>
  <si>
    <t>群馬県森林・緑整備基金</t>
    <rPh sb="0" eb="3">
      <t>グンマケン</t>
    </rPh>
    <rPh sb="3" eb="5">
      <t>シンリン</t>
    </rPh>
    <rPh sb="6" eb="7">
      <t>ミドリ</t>
    </rPh>
    <rPh sb="7" eb="9">
      <t>セイビ</t>
    </rPh>
    <rPh sb="9" eb="11">
      <t>キキン</t>
    </rPh>
    <phoneticPr fontId="12"/>
  </si>
  <si>
    <t>尾瀬保護財団</t>
    <rPh sb="0" eb="2">
      <t>オゼ</t>
    </rPh>
    <rPh sb="2" eb="4">
      <t>ホゴ</t>
    </rPh>
    <rPh sb="4" eb="6">
      <t>ザイダン</t>
    </rPh>
    <phoneticPr fontId="12"/>
  </si>
  <si>
    <t>群馬県農業公社</t>
    <rPh sb="0" eb="3">
      <t>グンマケン</t>
    </rPh>
    <rPh sb="3" eb="5">
      <t>ノウギョウ</t>
    </rPh>
    <rPh sb="5" eb="7">
      <t>コウシャ</t>
    </rPh>
    <phoneticPr fontId="12"/>
  </si>
  <si>
    <t>群馬県蚕糸振興協会</t>
    <rPh sb="0" eb="3">
      <t>グンマケン</t>
    </rPh>
    <rPh sb="3" eb="5">
      <t>サンシ</t>
    </rPh>
    <rPh sb="5" eb="7">
      <t>シンコウ</t>
    </rPh>
    <rPh sb="7" eb="9">
      <t>キョウカイ</t>
    </rPh>
    <phoneticPr fontId="12"/>
  </si>
  <si>
    <t>群馬県青果物生産出荷安定基金協会</t>
    <rPh sb="0" eb="3">
      <t>グンマケン</t>
    </rPh>
    <rPh sb="3" eb="6">
      <t>セイカブツ</t>
    </rPh>
    <rPh sb="6" eb="8">
      <t>セイサン</t>
    </rPh>
    <rPh sb="8" eb="10">
      <t>シュッカ</t>
    </rPh>
    <rPh sb="10" eb="12">
      <t>アンテイ</t>
    </rPh>
    <rPh sb="12" eb="14">
      <t>キキン</t>
    </rPh>
    <rPh sb="14" eb="16">
      <t>キョウカイ</t>
    </rPh>
    <phoneticPr fontId="12"/>
  </si>
  <si>
    <t>群馬県漁業増殖基金協会</t>
    <rPh sb="0" eb="3">
      <t>グンマケン</t>
    </rPh>
    <rPh sb="3" eb="5">
      <t>ギョギョウ</t>
    </rPh>
    <rPh sb="5" eb="7">
      <t>ゾウショク</t>
    </rPh>
    <rPh sb="7" eb="9">
      <t>キキン</t>
    </rPh>
    <rPh sb="9" eb="11">
      <t>キョウカイ</t>
    </rPh>
    <phoneticPr fontId="12"/>
  </si>
  <si>
    <t>群馬県馬事公苑</t>
    <rPh sb="0" eb="3">
      <t>グンマケン</t>
    </rPh>
    <rPh sb="3" eb="5">
      <t>バジ</t>
    </rPh>
    <rPh sb="5" eb="7">
      <t>コウエン</t>
    </rPh>
    <phoneticPr fontId="12"/>
  </si>
  <si>
    <t>群馬県産業支援機構</t>
    <rPh sb="0" eb="3">
      <t>グンマケン</t>
    </rPh>
    <rPh sb="3" eb="5">
      <t>サンギョウ</t>
    </rPh>
    <rPh sb="5" eb="7">
      <t>シエン</t>
    </rPh>
    <rPh sb="7" eb="9">
      <t>キコウ</t>
    </rPh>
    <phoneticPr fontId="12"/>
  </si>
  <si>
    <t>群馬県勤労福祉センター</t>
    <rPh sb="0" eb="3">
      <t>グンマケン</t>
    </rPh>
    <rPh sb="3" eb="5">
      <t>キンロウ</t>
    </rPh>
    <rPh sb="5" eb="7">
      <t>フクシ</t>
    </rPh>
    <phoneticPr fontId="12"/>
  </si>
  <si>
    <t>群馬県観光物産国際協会</t>
    <rPh sb="0" eb="3">
      <t>グンマケン</t>
    </rPh>
    <rPh sb="3" eb="5">
      <t>カンコウ</t>
    </rPh>
    <rPh sb="5" eb="7">
      <t>ブッサン</t>
    </rPh>
    <rPh sb="7" eb="9">
      <t>コクサイ</t>
    </rPh>
    <rPh sb="9" eb="11">
      <t>キョウカイ</t>
    </rPh>
    <phoneticPr fontId="12"/>
  </si>
  <si>
    <t>武尊山観光開発</t>
    <rPh sb="0" eb="1">
      <t>ブ</t>
    </rPh>
    <rPh sb="1" eb="2">
      <t>ソン</t>
    </rPh>
    <rPh sb="2" eb="3">
      <t>ヤマ</t>
    </rPh>
    <rPh sb="3" eb="5">
      <t>カンコウ</t>
    </rPh>
    <rPh sb="5" eb="7">
      <t>カイハツ</t>
    </rPh>
    <phoneticPr fontId="12"/>
  </si>
  <si>
    <t>わたらせ渓谷鐵道</t>
    <rPh sb="4" eb="6">
      <t>ケイコク</t>
    </rPh>
    <rPh sb="6" eb="7">
      <t>テツ</t>
    </rPh>
    <rPh sb="7" eb="8">
      <t>ミチ</t>
    </rPh>
    <phoneticPr fontId="12"/>
  </si>
  <si>
    <t>群馬県住宅供給公社</t>
    <rPh sb="0" eb="3">
      <t>グンマケン</t>
    </rPh>
    <rPh sb="3" eb="5">
      <t>ジュウタク</t>
    </rPh>
    <rPh sb="5" eb="7">
      <t>キョウキュウ</t>
    </rPh>
    <rPh sb="7" eb="9">
      <t>コウシャ</t>
    </rPh>
    <phoneticPr fontId="12"/>
  </si>
  <si>
    <t>群馬県育英会</t>
    <rPh sb="0" eb="3">
      <t>グンマケン</t>
    </rPh>
    <rPh sb="3" eb="6">
      <t>イクエイカイ</t>
    </rPh>
    <phoneticPr fontId="12"/>
  </si>
  <si>
    <t>群馬県青少年育成事業団</t>
    <rPh sb="0" eb="3">
      <t>グンマケン</t>
    </rPh>
    <rPh sb="3" eb="6">
      <t>セイショウネン</t>
    </rPh>
    <rPh sb="6" eb="8">
      <t>イクセイ</t>
    </rPh>
    <rPh sb="8" eb="11">
      <t>ジギョウダン</t>
    </rPh>
    <phoneticPr fontId="12"/>
  </si>
  <si>
    <t>群馬県教育文化事業団</t>
    <rPh sb="0" eb="3">
      <t>グンマケン</t>
    </rPh>
    <rPh sb="3" eb="5">
      <t>キョウイク</t>
    </rPh>
    <rPh sb="5" eb="7">
      <t>ブンカ</t>
    </rPh>
    <rPh sb="7" eb="10">
      <t>ジギョウダン</t>
    </rPh>
    <phoneticPr fontId="12"/>
  </si>
  <si>
    <t>群馬県スポーツ協会</t>
    <rPh sb="0" eb="3">
      <t>グンマケン</t>
    </rPh>
    <rPh sb="7" eb="9">
      <t>キョウカイ</t>
    </rPh>
    <phoneticPr fontId="12"/>
  </si>
  <si>
    <t>群馬県防犯協会</t>
    <rPh sb="0" eb="3">
      <t>グンマケン</t>
    </rPh>
    <rPh sb="3" eb="5">
      <t>ボウハン</t>
    </rPh>
    <rPh sb="5" eb="7">
      <t>キョウカイ</t>
    </rPh>
    <phoneticPr fontId="12"/>
  </si>
  <si>
    <t>群馬県暴力追放運動推進センター</t>
    <rPh sb="0" eb="3">
      <t>グンマケン</t>
    </rPh>
    <rPh sb="3" eb="5">
      <t>ボウリョク</t>
    </rPh>
    <rPh sb="5" eb="7">
      <t>ツイホウ</t>
    </rPh>
    <rPh sb="7" eb="9">
      <t>ウンドウ</t>
    </rPh>
    <rPh sb="9" eb="11">
      <t>スイシン</t>
    </rPh>
    <phoneticPr fontId="12"/>
  </si>
  <si>
    <t>地域医療介護総合確保基金</t>
    <rPh sb="0" eb="2">
      <t>チイキ</t>
    </rPh>
    <rPh sb="2" eb="4">
      <t>イリョウ</t>
    </rPh>
    <rPh sb="4" eb="6">
      <t>カイゴ</t>
    </rPh>
    <rPh sb="6" eb="8">
      <t>ソウゴウ</t>
    </rPh>
    <rPh sb="8" eb="10">
      <t>カクホ</t>
    </rPh>
    <rPh sb="10" eb="12">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</si>
  <si>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</si>
  <si>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介護保険財政安定化基金</t>
  </si>
  <si>
    <t>地域福祉基金</t>
    <rPh sb="0" eb="2">
      <t>チイキ</t>
    </rPh>
    <rPh sb="2" eb="4">
      <t>フクシ</t>
    </rPh>
    <rPh sb="4" eb="6">
      <t>キキン</t>
    </rPh>
    <phoneticPr fontId="2"/>
  </si>
  <si>
    <t>地域振興基金</t>
    <rPh sb="0" eb="2">
      <t>チイキ</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</si>
</sst>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4929-408C-A8B3-567B0ED8B6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58252</c:v>
                </c:pt>
                <c:pt idx="1">
                  <c:v>58639</c:v>
                </c:pt>
                <c:pt idx="2">
                  <c:v>61451</c:v>
                </c:pt>
                <c:pt idx="3">
                  <c:v>64428</c:v>
                </c:pt>
                <c:pt idx="4">
                  <c:v>74694</c:v>
                </c:pt>
              </c:numCache>
            </c:numRef>
          </c:val>
          <c:smooth val="0"/>
          <c:extLst>
            <c:ext xmlns:c16="http://schemas.microsoft.com/office/drawing/2014/chart" uri="{C3380CC4-5D6E-409C-BE32-E72D297353CC}">
              <c16:uniqueId val="{00000001-4929-408C-A8B3-567B0ED8B6A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0.98</c:v>
                </c:pt>
                <c:pt idx="1">
                  <c:v>0.94</c:v>
                </c:pt>
                <c:pt idx="2">
                  <c:v>0.92</c:v>
                </c:pt>
                <c:pt idx="3">
                  <c:v>0.8</c:v>
                </c:pt>
                <c:pt idx="4">
                  <c:v>0.95</c:v>
                </c:pt>
              </c:numCache>
            </c:numRef>
          </c:val>
          <c:extLst>
            <c:ext xmlns:c16="http://schemas.microsoft.com/office/drawing/2014/chart" uri="{C3380CC4-5D6E-409C-BE32-E72D297353CC}">
              <c16:uniqueId val="{00000000-7B32-4F76-A209-5DEC0B2311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2.88</c:v>
                </c:pt>
                <c:pt idx="1">
                  <c:v>2.0499999999999998</c:v>
                </c:pt>
                <c:pt idx="2">
                  <c:v>2.41</c:v>
                </c:pt>
                <c:pt idx="3">
                  <c:v>3.14</c:v>
                </c:pt>
                <c:pt idx="4">
                  <c:v>3.17</c:v>
                </c:pt>
              </c:numCache>
            </c:numRef>
          </c:val>
          <c:extLst>
            <c:ext xmlns:c16="http://schemas.microsoft.com/office/drawing/2014/chart" uri="{C3380CC4-5D6E-409C-BE32-E72D297353CC}">
              <c16:uniqueId val="{00000001-7B32-4F76-A209-5DEC0B23115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-0.32</c:v>
                </c:pt>
                <c:pt idx="1">
                  <c:v>-0.88</c:v>
                </c:pt>
                <c:pt idx="2">
                  <c:v>0.35</c:v>
                </c:pt>
                <c:pt idx="3">
                  <c:v>0.57999999999999996</c:v>
                </c:pt>
                <c:pt idx="4">
                  <c:v>0.19</c:v>
                </c:pt>
              </c:numCache>
            </c:numRef>
          </c:val>
          <c:smooth val="0"/>
          <c:extLst>
            <c:ext xmlns:c16="http://schemas.microsoft.com/office/drawing/2014/chart" uri="{C3380CC4-5D6E-409C-BE32-E72D297353CC}">
              <c16:uniqueId val="{00000002-7B32-4F76-A209-5DEC0B23115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0.22</c:v>
                </c:pt>
                <c:pt idx="2">
                  <c:v>#N/A</c:v>
                </c:pt>
                <c:pt idx="3">
                  <c:v>0.23</c:v>
                </c:pt>
                <c:pt idx="4">
                  <c:v>#N/A</c:v>
                </c:pt>
                <c:pt idx="5">
                  <c:v>0.22</c:v>
                </c:pt>
                <c:pt idx="6">
                  <c:v>#N/A</c:v>
                </c:pt>
                <c:pt idx="7">
                  <c:v>0.22</c:v>
                </c:pt>
                <c:pt idx="8">
                  <c:v>#N/A</c:v>
                </c:pt>
                <c:pt idx="9">
                  <c:v>0.32</c:v>
                </c:pt>
              </c:numCache>
            </c:numRef>
          </c:val>
          <c:extLst>
            <c:ext xmlns:c16="http://schemas.microsoft.com/office/drawing/2014/chart" uri="{C3380CC4-5D6E-409C-BE32-E72D297353CC}">
              <c16:uniqueId val="{00000000-45DA-4FFF-AF54-31BD07160E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DA-4FFF-AF54-31BD07160EF8}"/>
            </c:ext>
          </c:extLst>
        </c:ser>
        <c:ser>
          <c:idx val="2"/>
          <c:order val="2"/>
          <c:tx>
            <c:strRef>
              <c:f>データシート!$A$29</c:f>
              <c:strCache>
                <c:ptCount val="1"/>
                <c:pt idx="0">
                  <c:v>施設管理事業会計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0.18</c:v>
                </c:pt>
                <c:pt idx="4">
                  <c:v>#N/A</c:v>
                </c:pt>
                <c:pt idx="5">
                  <c:v>0.18</c:v>
                </c:pt>
                <c:pt idx="6">
                  <c:v>#N/A</c:v>
                </c:pt>
                <c:pt idx="7">
                  <c:v>0.21</c:v>
                </c:pt>
                <c:pt idx="8">
                  <c:v>#N/A</c:v>
                </c:pt>
                <c:pt idx="9">
                  <c:v>0.2</c:v>
                </c:pt>
              </c:numCache>
            </c:numRef>
          </c:val>
          <c:extLst>
            <c:ext xmlns:c16="http://schemas.microsoft.com/office/drawing/2014/chart" uri="{C3380CC4-5D6E-409C-BE32-E72D297353CC}">
              <c16:uniqueId val="{00000002-45DA-4FFF-AF54-31BD07160EF8}"/>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0.13</c:v>
                </c:pt>
                <c:pt idx="4">
                  <c:v>#N/A</c:v>
                </c:pt>
                <c:pt idx="5">
                  <c:v>0.21</c:v>
                </c:pt>
                <c:pt idx="6">
                  <c:v>#N/A</c:v>
                </c:pt>
                <c:pt idx="7">
                  <c:v>0.28000000000000003</c:v>
                </c:pt>
                <c:pt idx="8">
                  <c:v>#N/A</c:v>
                </c:pt>
                <c:pt idx="9">
                  <c:v>0.37</c:v>
                </c:pt>
              </c:numCache>
            </c:numRef>
          </c:val>
          <c:extLst>
            <c:ext xmlns:c16="http://schemas.microsoft.com/office/drawing/2014/chart" uri="{C3380CC4-5D6E-409C-BE32-E72D297353CC}">
              <c16:uniqueId val="{00000003-45DA-4FFF-AF54-31BD07160EF8}"/>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0.77</c:v>
                </c:pt>
                <c:pt idx="2">
                  <c:v>#N/A</c:v>
                </c:pt>
                <c:pt idx="3">
                  <c:v>0.74</c:v>
                </c:pt>
                <c:pt idx="4">
                  <c:v>#N/A</c:v>
                </c:pt>
                <c:pt idx="5">
                  <c:v>0.71</c:v>
                </c:pt>
                <c:pt idx="6">
                  <c:v>#N/A</c:v>
                </c:pt>
                <c:pt idx="7">
                  <c:v>0.63</c:v>
                </c:pt>
                <c:pt idx="8">
                  <c:v>#N/A</c:v>
                </c:pt>
                <c:pt idx="9">
                  <c:v>0.77</c:v>
                </c:pt>
              </c:numCache>
            </c:numRef>
          </c:val>
          <c:extLst>
            <c:ext xmlns:c16="http://schemas.microsoft.com/office/drawing/2014/chart" uri="{C3380CC4-5D6E-409C-BE32-E72D297353CC}">
              <c16:uniqueId val="{00000004-45DA-4FFF-AF54-31BD07160EF8}"/>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1.66</c:v>
                </c:pt>
                <c:pt idx="2">
                  <c:v>#N/A</c:v>
                </c:pt>
                <c:pt idx="3">
                  <c:v>1.6</c:v>
                </c:pt>
                <c:pt idx="4">
                  <c:v>#N/A</c:v>
                </c:pt>
                <c:pt idx="5">
                  <c:v>1.22</c:v>
                </c:pt>
                <c:pt idx="6">
                  <c:v>#N/A</c:v>
                </c:pt>
                <c:pt idx="7">
                  <c:v>1.1299999999999999</c:v>
                </c:pt>
                <c:pt idx="8">
                  <c:v>#N/A</c:v>
                </c:pt>
                <c:pt idx="9">
                  <c:v>0.94</c:v>
                </c:pt>
              </c:numCache>
            </c:numRef>
          </c:val>
          <c:extLst>
            <c:ext xmlns:c16="http://schemas.microsoft.com/office/drawing/2014/chart" uri="{C3380CC4-5D6E-409C-BE32-E72D297353CC}">
              <c16:uniqueId val="{00000005-45DA-4FFF-AF54-31BD07160EF8}"/>
            </c:ext>
          </c:extLst>
        </c:ser>
        <c:ser>
          <c:idx val="6"/>
          <c:order val="6"/>
          <c:tx>
            <c:strRef>
              <c:f>データシート!$A$33</c:f>
              <c:strCache>
                <c:ptCount val="1"/>
                <c:pt idx="0">
                  <c:v>群馬県国民健康保険特別会計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1.06</c:v>
                </c:pt>
                <c:pt idx="8">
                  <c:v>#N/A</c:v>
                </c:pt>
                <c:pt idx="9">
                  <c:v>1.51</c:v>
                </c:pt>
              </c:numCache>
            </c:numRef>
          </c:val>
          <c:extLst>
            <c:ext xmlns:c16="http://schemas.microsoft.com/office/drawing/2014/chart" uri="{C3380CC4-5D6E-409C-BE32-E72D297353CC}">
              <c16:uniqueId val="{00000006-45DA-4FFF-AF54-31BD07160EF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3.68</c:v>
                </c:pt>
                <c:pt idx="2">
                  <c:v>#N/A</c:v>
                </c:pt>
                <c:pt idx="3">
                  <c:v>3.82</c:v>
                </c:pt>
                <c:pt idx="4">
                  <c:v>#N/A</c:v>
                </c:pt>
                <c:pt idx="5">
                  <c:v>3.69</c:v>
                </c:pt>
                <c:pt idx="6">
                  <c:v>#N/A</c:v>
                </c:pt>
                <c:pt idx="7">
                  <c:v>3.93</c:v>
                </c:pt>
                <c:pt idx="8">
                  <c:v>#N/A</c:v>
                </c:pt>
                <c:pt idx="9">
                  <c:v>4.08</c:v>
                </c:pt>
              </c:numCache>
            </c:numRef>
          </c:val>
          <c:extLst>
            <c:ext xmlns:c16="http://schemas.microsoft.com/office/drawing/2014/chart" uri="{C3380CC4-5D6E-409C-BE32-E72D297353CC}">
              <c16:uniqueId val="{00000007-45DA-4FFF-AF54-31BD07160EF8}"/>
            </c:ext>
          </c:extLst>
        </c:ser>
        <c:ser>
          <c:idx val="8"/>
          <c:order val="8"/>
          <c:tx>
            <c:strRef>
              <c:f>データシート!$A$35</c:f>
              <c:strCache>
                <c:ptCount val="1"/>
                <c:pt idx="0">
                  <c:v>団地造成事業会計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3.24</c:v>
                </c:pt>
                <c:pt idx="2">
                  <c:v>#N/A</c:v>
                </c:pt>
                <c:pt idx="3">
                  <c:v>3.34</c:v>
                </c:pt>
                <c:pt idx="4">
                  <c:v>#N/A</c:v>
                </c:pt>
                <c:pt idx="5">
                  <c:v>3.66</c:v>
                </c:pt>
                <c:pt idx="6">
                  <c:v>#N/A</c:v>
                </c:pt>
                <c:pt idx="7">
                  <c:v>3.65</c:v>
                </c:pt>
                <c:pt idx="8">
                  <c:v>#N/A</c:v>
                </c:pt>
                <c:pt idx="9">
                  <c:v>4.17</c:v>
                </c:pt>
              </c:numCache>
            </c:numRef>
          </c:val>
          <c:extLst>
            <c:ext xmlns:c16="http://schemas.microsoft.com/office/drawing/2014/chart" uri="{C3380CC4-5D6E-409C-BE32-E72D297353CC}">
              <c16:uniqueId val="{00000008-45DA-4FFF-AF54-31BD07160EF8}"/>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6.99</c:v>
                </c:pt>
                <c:pt idx="2">
                  <c:v>#N/A</c:v>
                </c:pt>
                <c:pt idx="3">
                  <c:v>7.32</c:v>
                </c:pt>
                <c:pt idx="4">
                  <c:v>#N/A</c:v>
                </c:pt>
                <c:pt idx="5">
                  <c:v>7.32</c:v>
                </c:pt>
                <c:pt idx="6">
                  <c:v>#N/A</c:v>
                </c:pt>
                <c:pt idx="7">
                  <c:v>7.7</c:v>
                </c:pt>
                <c:pt idx="8">
                  <c:v>#N/A</c:v>
                </c:pt>
                <c:pt idx="9">
                  <c:v>8.06</c:v>
                </c:pt>
              </c:numCache>
            </c:numRef>
          </c:val>
          <c:extLst>
            <c:ext xmlns:c16="http://schemas.microsoft.com/office/drawing/2014/chart" uri="{C3380CC4-5D6E-409C-BE32-E72D297353CC}">
              <c16:uniqueId val="{00000009-45DA-4FFF-AF54-31BD07160EF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63011</c:v>
                </c:pt>
                <c:pt idx="5">
                  <c:v>65092</c:v>
                </c:pt>
                <c:pt idx="8">
                  <c:v>66516</c:v>
                </c:pt>
                <c:pt idx="11">
                  <c:v>66518</c:v>
                </c:pt>
                <c:pt idx="14">
                  <c:v>66851</c:v>
                </c:pt>
              </c:numCache>
            </c:numRef>
          </c:val>
          <c:extLst>
            <c:ext xmlns:c16="http://schemas.microsoft.com/office/drawing/2014/chart" uri="{C3380CC4-5D6E-409C-BE32-E72D297353CC}">
              <c16:uniqueId val="{00000000-389A-4868-916E-C76D761BCB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4</c:v>
                </c:pt>
                <c:pt idx="3">
                  <c:v>2</c:v>
                </c:pt>
                <c:pt idx="6">
                  <c:v>1</c:v>
                </c:pt>
                <c:pt idx="9">
                  <c:v>1</c:v>
                </c:pt>
                <c:pt idx="12">
                  <c:v>1</c:v>
                </c:pt>
              </c:numCache>
            </c:numRef>
          </c:val>
          <c:extLst>
            <c:ext xmlns:c16="http://schemas.microsoft.com/office/drawing/2014/chart" uri="{C3380CC4-5D6E-409C-BE32-E72D297353CC}">
              <c16:uniqueId val="{00000001-389A-4868-916E-C76D761BCB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1827</c:v>
                </c:pt>
                <c:pt idx="3">
                  <c:v>1811</c:v>
                </c:pt>
                <c:pt idx="6">
                  <c:v>1804</c:v>
                </c:pt>
                <c:pt idx="9">
                  <c:v>1802</c:v>
                </c:pt>
                <c:pt idx="12">
                  <c:v>99</c:v>
                </c:pt>
              </c:numCache>
            </c:numRef>
          </c:val>
          <c:extLst>
            <c:ext xmlns:c16="http://schemas.microsoft.com/office/drawing/2014/chart" uri="{C3380CC4-5D6E-409C-BE32-E72D297353CC}">
              <c16:uniqueId val="{00000002-389A-4868-916E-C76D761BCB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9A-4868-916E-C76D761BCB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2430</c:v>
                </c:pt>
                <c:pt idx="3">
                  <c:v>2564</c:v>
                </c:pt>
                <c:pt idx="6">
                  <c:v>2624</c:v>
                </c:pt>
                <c:pt idx="9">
                  <c:v>2675</c:v>
                </c:pt>
                <c:pt idx="12">
                  <c:v>2580</c:v>
                </c:pt>
              </c:numCache>
            </c:numRef>
          </c:val>
          <c:extLst>
            <c:ext xmlns:c16="http://schemas.microsoft.com/office/drawing/2014/chart" uri="{C3380CC4-5D6E-409C-BE32-E72D297353CC}">
              <c16:uniqueId val="{00000004-389A-4868-916E-C76D761BCB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10767</c:v>
                </c:pt>
                <c:pt idx="3">
                  <c:v>12067</c:v>
                </c:pt>
                <c:pt idx="6">
                  <c:v>13333</c:v>
                </c:pt>
                <c:pt idx="9">
                  <c:v>14600</c:v>
                </c:pt>
                <c:pt idx="12">
                  <c:v>15866</c:v>
                </c:pt>
              </c:numCache>
            </c:numRef>
          </c:val>
          <c:extLst>
            <c:ext xmlns:c16="http://schemas.microsoft.com/office/drawing/2014/chart" uri="{C3380CC4-5D6E-409C-BE32-E72D297353CC}">
              <c16:uniqueId val="{00000005-389A-4868-916E-C76D761BCB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9A-4868-916E-C76D761BCB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92018</c:v>
                </c:pt>
                <c:pt idx="3">
                  <c:v>92127</c:v>
                </c:pt>
                <c:pt idx="6">
                  <c:v>92051</c:v>
                </c:pt>
                <c:pt idx="9">
                  <c:v>87873</c:v>
                </c:pt>
                <c:pt idx="12">
                  <c:v>84605</c:v>
                </c:pt>
              </c:numCache>
            </c:numRef>
          </c:val>
          <c:extLst>
            <c:ext xmlns:c16="http://schemas.microsoft.com/office/drawing/2014/chart" uri="{C3380CC4-5D6E-409C-BE32-E72D297353CC}">
              <c16:uniqueId val="{00000007-389A-4868-916E-C76D761BCB4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44035</c:v>
                </c:pt>
                <c:pt idx="2">
                  <c:v>#N/A</c:v>
                </c:pt>
                <c:pt idx="3">
                  <c:v>#N/A</c:v>
                </c:pt>
                <c:pt idx="4">
                  <c:v>43479</c:v>
                </c:pt>
                <c:pt idx="5">
                  <c:v>#N/A</c:v>
                </c:pt>
                <c:pt idx="6">
                  <c:v>#N/A</c:v>
                </c:pt>
                <c:pt idx="7">
                  <c:v>43297</c:v>
                </c:pt>
                <c:pt idx="8">
                  <c:v>#N/A</c:v>
                </c:pt>
                <c:pt idx="9">
                  <c:v>#N/A</c:v>
                </c:pt>
                <c:pt idx="10">
                  <c:v>40433</c:v>
                </c:pt>
                <c:pt idx="11">
                  <c:v>#N/A</c:v>
                </c:pt>
                <c:pt idx="12">
                  <c:v>#N/A</c:v>
                </c:pt>
                <c:pt idx="13">
                  <c:v>36300</c:v>
                </c:pt>
                <c:pt idx="14">
                  <c:v>#N/A</c:v>
                </c:pt>
              </c:numCache>
            </c:numRef>
          </c:val>
          <c:smooth val="0"/>
          <c:extLst>
            <c:ext xmlns:c16="http://schemas.microsoft.com/office/drawing/2014/chart" uri="{C3380CC4-5D6E-409C-BE32-E72D297353CC}">
              <c16:uniqueId val="{00000008-389A-4868-916E-C76D761BCB4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813038</c:v>
                </c:pt>
                <c:pt idx="5">
                  <c:v>809723</c:v>
                </c:pt>
                <c:pt idx="8">
                  <c:v>822694</c:v>
                </c:pt>
                <c:pt idx="11">
                  <c:v>822633</c:v>
                </c:pt>
                <c:pt idx="14">
                  <c:v>833561</c:v>
                </c:pt>
              </c:numCache>
            </c:numRef>
          </c:val>
          <c:extLst>
            <c:ext xmlns:c16="http://schemas.microsoft.com/office/drawing/2014/chart" uri="{C3380CC4-5D6E-409C-BE32-E72D297353CC}">
              <c16:uniqueId val="{00000000-316D-4202-B6D1-3E700B0A7C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16995</c:v>
                </c:pt>
                <c:pt idx="5">
                  <c:v>16420</c:v>
                </c:pt>
                <c:pt idx="8">
                  <c:v>15286</c:v>
                </c:pt>
                <c:pt idx="11">
                  <c:v>13619</c:v>
                </c:pt>
                <c:pt idx="14">
                  <c:v>12463</c:v>
                </c:pt>
              </c:numCache>
            </c:numRef>
          </c:val>
          <c:extLst>
            <c:ext xmlns:c16="http://schemas.microsoft.com/office/drawing/2014/chart" uri="{C3380CC4-5D6E-409C-BE32-E72D297353CC}">
              <c16:uniqueId val="{00000001-316D-4202-B6D1-3E700B0A7C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65796</c:v>
                </c:pt>
                <c:pt idx="5">
                  <c:v>60732</c:v>
                </c:pt>
                <c:pt idx="8">
                  <c:v>62359</c:v>
                </c:pt>
                <c:pt idx="11">
                  <c:v>68534</c:v>
                </c:pt>
                <c:pt idx="14">
                  <c:v>74776</c:v>
                </c:pt>
              </c:numCache>
            </c:numRef>
          </c:val>
          <c:extLst>
            <c:ext xmlns:c16="http://schemas.microsoft.com/office/drawing/2014/chart" uri="{C3380CC4-5D6E-409C-BE32-E72D297353CC}">
              <c16:uniqueId val="{00000002-316D-4202-B6D1-3E700B0A7C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6D-4202-B6D1-3E700B0A7C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6D-4202-B6D1-3E700B0A7C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647</c:v>
                </c:pt>
                <c:pt idx="3">
                  <c:v>1150</c:v>
                </c:pt>
                <c:pt idx="6">
                  <c:v>904</c:v>
                </c:pt>
                <c:pt idx="9">
                  <c:v>773</c:v>
                </c:pt>
                <c:pt idx="12">
                  <c:v>818</c:v>
                </c:pt>
              </c:numCache>
            </c:numRef>
          </c:val>
          <c:extLst>
            <c:ext xmlns:c16="http://schemas.microsoft.com/office/drawing/2014/chart" uri="{C3380CC4-5D6E-409C-BE32-E72D297353CC}">
              <c16:uniqueId val="{00000005-316D-4202-B6D1-3E700B0A7C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210709</c:v>
                </c:pt>
                <c:pt idx="3">
                  <c:v>209020</c:v>
                </c:pt>
                <c:pt idx="6">
                  <c:v>197117</c:v>
                </c:pt>
                <c:pt idx="9">
                  <c:v>189910</c:v>
                </c:pt>
                <c:pt idx="12">
                  <c:v>186150</c:v>
                </c:pt>
              </c:numCache>
            </c:numRef>
          </c:val>
          <c:extLst>
            <c:ext xmlns:c16="http://schemas.microsoft.com/office/drawing/2014/chart" uri="{C3380CC4-5D6E-409C-BE32-E72D297353CC}">
              <c16:uniqueId val="{00000006-316D-4202-B6D1-3E700B0A7C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16D-4202-B6D1-3E700B0A7C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23575</c:v>
                </c:pt>
                <c:pt idx="3">
                  <c:v>22524</c:v>
                </c:pt>
                <c:pt idx="6">
                  <c:v>21249</c:v>
                </c:pt>
                <c:pt idx="9">
                  <c:v>19636</c:v>
                </c:pt>
                <c:pt idx="12">
                  <c:v>18781</c:v>
                </c:pt>
              </c:numCache>
            </c:numRef>
          </c:val>
          <c:extLst>
            <c:ext xmlns:c16="http://schemas.microsoft.com/office/drawing/2014/chart" uri="{C3380CC4-5D6E-409C-BE32-E72D297353CC}">
              <c16:uniqueId val="{00000008-316D-4202-B6D1-3E700B0A7C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11912</c:v>
                </c:pt>
                <c:pt idx="3">
                  <c:v>9321</c:v>
                </c:pt>
                <c:pt idx="6">
                  <c:v>6729</c:v>
                </c:pt>
                <c:pt idx="9">
                  <c:v>4181</c:v>
                </c:pt>
                <c:pt idx="12">
                  <c:v>1301</c:v>
                </c:pt>
              </c:numCache>
            </c:numRef>
          </c:val>
          <c:extLst>
            <c:ext xmlns:c16="http://schemas.microsoft.com/office/drawing/2014/chart" uri="{C3380CC4-5D6E-409C-BE32-E72D297353CC}">
              <c16:uniqueId val="{00000009-316D-4202-B6D1-3E700B0A7C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1239801</c:v>
                </c:pt>
                <c:pt idx="3">
                  <c:v>1247880</c:v>
                </c:pt>
                <c:pt idx="6">
                  <c:v>1278393</c:v>
                </c:pt>
                <c:pt idx="9">
                  <c:v>1299416</c:v>
                </c:pt>
                <c:pt idx="12">
                  <c:v>1335029</c:v>
                </c:pt>
              </c:numCache>
            </c:numRef>
          </c:val>
          <c:extLst>
            <c:ext xmlns:c16="http://schemas.microsoft.com/office/drawing/2014/chart" uri="{C3380CC4-5D6E-409C-BE32-E72D297353CC}">
              <c16:uniqueId val="{0000000A-316D-4202-B6D1-3E700B0A7C7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590815</c:v>
                </c:pt>
                <c:pt idx="2">
                  <c:v>#N/A</c:v>
                </c:pt>
                <c:pt idx="3">
                  <c:v>#N/A</c:v>
                </c:pt>
                <c:pt idx="4">
                  <c:v>603020</c:v>
                </c:pt>
                <c:pt idx="5">
                  <c:v>#N/A</c:v>
                </c:pt>
                <c:pt idx="6">
                  <c:v>#N/A</c:v>
                </c:pt>
                <c:pt idx="7">
                  <c:v>604052</c:v>
                </c:pt>
                <c:pt idx="8">
                  <c:v>#N/A</c:v>
                </c:pt>
                <c:pt idx="9">
                  <c:v>#N/A</c:v>
                </c:pt>
                <c:pt idx="10">
                  <c:v>609130</c:v>
                </c:pt>
                <c:pt idx="11">
                  <c:v>#N/A</c:v>
                </c:pt>
                <c:pt idx="12">
                  <c:v>#N/A</c:v>
                </c:pt>
                <c:pt idx="13">
                  <c:v>621279</c:v>
                </c:pt>
                <c:pt idx="14">
                  <c:v>#N/A</c:v>
                </c:pt>
              </c:numCache>
            </c:numRef>
          </c:val>
          <c:smooth val="0"/>
          <c:extLst>
            <c:ext xmlns:c16="http://schemas.microsoft.com/office/drawing/2014/chart" uri="{C3380CC4-5D6E-409C-BE32-E72D297353CC}">
              <c16:uniqueId val="{0000000B-316D-4202-B6D1-3E700B0A7C7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10669</c:v>
                </c:pt>
                <c:pt idx="1">
                  <c:v>13762</c:v>
                </c:pt>
                <c:pt idx="2">
                  <c:v>13946</c:v>
                </c:pt>
              </c:numCache>
            </c:numRef>
          </c:val>
          <c:extLst>
            <c:ext xmlns:c16="http://schemas.microsoft.com/office/drawing/2014/chart" uri="{C3380CC4-5D6E-409C-BE32-E72D297353CC}">
              <c16:uniqueId val="{00000000-A872-4150-A70C-AF9695C5DC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2328</c:v>
                </c:pt>
                <c:pt idx="1">
                  <c:v>28</c:v>
                </c:pt>
                <c:pt idx="2">
                  <c:v>1</c:v>
                </c:pt>
              </c:numCache>
            </c:numRef>
          </c:val>
          <c:extLst>
            <c:ext xmlns:c16="http://schemas.microsoft.com/office/drawing/2014/chart" uri="{C3380CC4-5D6E-409C-BE32-E72D297353CC}">
              <c16:uniqueId val="{00000001-A872-4150-A70C-AF9695C5DC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20782</c:v>
                </c:pt>
                <c:pt idx="1">
                  <c:v>19665</c:v>
                </c:pt>
                <c:pt idx="2">
                  <c:v>15974</c:v>
                </c:pt>
              </c:numCache>
            </c:numRef>
          </c:val>
          <c:extLst>
            <c:ext xmlns:c16="http://schemas.microsoft.com/office/drawing/2014/chart" uri="{C3380CC4-5D6E-409C-BE32-E72D297353CC}">
              <c16:uniqueId val="{00000002-A872-4150-A70C-AF9695C5DC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1,969,439
1,909,403
6,362.28
741,219,142
731,153,907
4,179,855
440,557,684
1,274,114,678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単年度の財政力指数では、社会保障関係経費や臨時財政対策債の償還のための公債費の増等により基準財政需要額が前年度を上回って算定された一方で、基準財政収入額も、算定の基礎となる前年度の税収が法人事業税の増などにより前年度を上回って算定されたため、対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ポイント増加（</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0.63→R</a:t>
          </a:r>
          <a:r>
            <a:rPr kumimoji="1" lang="ja-JP" altLang="en-US" sz="1300">
              <a:latin typeface="ＭＳ Ｐゴシック" panose="020B0600070205080204" pitchFamily="50" charset="-128"/>
              <a:ea typeface="ＭＳ Ｐゴシック" panose="020B0600070205080204" pitchFamily="50" charset="-128"/>
            </a:rPr>
            <a:t>元：</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）した。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か年平均の指数では、今回算定から除かれる</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ポイント上回ったことから、対前年度比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8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067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令和元年度は、公債費や繰出金の減等により経常的経費に充当する一般財源等の額は減少した一方、自動車取得税や法人県民税、普通交付税等の減により、経常一般財源等の歳入も減少したため、前年度から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ポイント増加（悪化）した。</a:t>
          </a:r>
        </a:p>
        <a:p>
          <a:r>
            <a:rPr kumimoji="1" lang="ja-JP" altLang="en-US" sz="1300">
              <a:latin typeface="ＭＳ Ｐゴシック" panose="020B0600070205080204" pitchFamily="50" charset="-128"/>
              <a:ea typeface="ＭＳ Ｐゴシック" panose="020B0600070205080204" pitchFamily="50" charset="-128"/>
            </a:rPr>
            <a:t>　引き続き、経常的な歳出の削減を行うとともに、県税の徴収率向上や広告料収入などの増額確保に取り組み、財政の弾力性確保に努める。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154940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997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116840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62609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68580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62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64</xdr:row>
      <xdr:rowOff>111760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69848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64</xdr:row>
      <xdr:rowOff>111760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50544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31767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都道府県に属する多くの事務事業・権限が移譲されている政令指定都市が本県にはないこともあり、グループ内平均を上回った状況が続いている。</a:t>
          </a:r>
        </a:p>
        <a:p>
          <a:r>
            <a:rPr kumimoji="1" lang="ja-JP" altLang="en-US" sz="1300">
              <a:latin typeface="ＭＳ Ｐゴシック" panose="020B0600070205080204" pitchFamily="50" charset="-128"/>
              <a:ea typeface="ＭＳ Ｐゴシック" panose="020B0600070205080204" pitchFamily="50" charset="-128"/>
            </a:rPr>
            <a:t>　令和元年度は、教職員の減などにより人件費は減少したものの、家畜伝染病予防（</a:t>
          </a:r>
          <a:r>
            <a:rPr kumimoji="1" lang="en-US" altLang="ja-JP" sz="1300">
              <a:latin typeface="ＭＳ Ｐゴシック" panose="020B0600070205080204" pitchFamily="50" charset="-128"/>
              <a:ea typeface="ＭＳ Ｐゴシック" panose="020B0600070205080204" pitchFamily="50" charset="-128"/>
            </a:rPr>
            <a:t>CSF</a:t>
          </a:r>
          <a:r>
            <a:rPr kumimoji="1" lang="ja-JP" altLang="en-US" sz="1300">
              <a:latin typeface="ＭＳ Ｐゴシック" panose="020B0600070205080204" pitchFamily="50" charset="-128"/>
              <a:ea typeface="ＭＳ Ｐゴシック" panose="020B0600070205080204" pitchFamily="50" charset="-128"/>
            </a:rPr>
            <a:t>対策）や警察本部のシステム改修の皆増等により物件費が増加したことで、前年度比</a:t>
          </a:r>
          <a:r>
            <a:rPr kumimoji="1" lang="en-US" altLang="ja-JP" sz="1300">
              <a:latin typeface="ＭＳ Ｐゴシック" panose="020B0600070205080204" pitchFamily="50" charset="-128"/>
              <a:ea typeface="ＭＳ Ｐゴシック" panose="020B0600070205080204" pitchFamily="50" charset="-128"/>
            </a:rPr>
            <a:t>1,229</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引き続き経費の削減に取り組んでいく。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142889</xdr:rowOff>
    </xdr:from>
    <xdr:to>
      <xdr:col>23</xdr:col>
      <xdr:colOff>133350</xdr:colOff>
      <xdr:row>84</xdr:row>
      <xdr:rowOff>159364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544689"/>
          <a:ext cx="8382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140989</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142889</xdr:rowOff>
    </xdr:from>
    <xdr:to>
      <xdr:col>19</xdr:col>
      <xdr:colOff>133350</xdr:colOff>
      <xdr:row>84</xdr:row>
      <xdr:rowOff>155222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544689"/>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58797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94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154484</xdr:rowOff>
    </xdr:from>
    <xdr:to>
      <xdr:col>15</xdr:col>
      <xdr:colOff>82550</xdr:colOff>
      <xdr:row>84</xdr:row>
      <xdr:rowOff>155222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556284"/>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55579</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154484</xdr:rowOff>
    </xdr:from>
    <xdr:to>
      <xdr:col>11</xdr:col>
      <xdr:colOff>31750</xdr:colOff>
      <xdr:row>84</xdr:row>
      <xdr:rowOff>165759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556284"/>
          <a:ext cx="889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10236</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8667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108564</xdr:rowOff>
    </xdr:from>
    <xdr:to>
      <xdr:col>23</xdr:col>
      <xdr:colOff>184150</xdr:colOff>
      <xdr:row>85</xdr:row>
      <xdr:rowOff>38714</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5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80641</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48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92089</xdr:rowOff>
    </xdr:from>
    <xdr:to>
      <xdr:col>19</xdr:col>
      <xdr:colOff>184150</xdr:colOff>
      <xdr:row>85</xdr:row>
      <xdr:rowOff>22239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4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7016</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580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104422</xdr:rowOff>
    </xdr:from>
    <xdr:to>
      <xdr:col>15</xdr:col>
      <xdr:colOff>133350</xdr:colOff>
      <xdr:row>85</xdr:row>
      <xdr:rowOff>34572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5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19349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59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103684</xdr:rowOff>
    </xdr:from>
    <xdr:to>
      <xdr:col>11</xdr:col>
      <xdr:colOff>82550</xdr:colOff>
      <xdr:row>85</xdr:row>
      <xdr:rowOff>33834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5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18611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59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114959</xdr:rowOff>
    </xdr:from>
    <xdr:to>
      <xdr:col>7</xdr:col>
      <xdr:colOff>31750</xdr:colOff>
      <xdr:row>85</xdr:row>
      <xdr:rowOff>45109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5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29886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6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ラスパイレス指数の比較では国より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ポイント高であるが、その主な要因は、国との昇給期や職員構成の違いによるものである。</a:t>
          </a:r>
        </a:p>
        <a:p>
          <a:r>
            <a:rPr kumimoji="1" lang="ja-JP" altLang="en-US" sz="1300">
              <a:latin typeface="ＭＳ Ｐゴシック" panose="020B0600070205080204" pitchFamily="50" charset="-128"/>
              <a:ea typeface="ＭＳ Ｐゴシック" panose="020B0600070205080204" pitchFamily="50" charset="-128"/>
            </a:rPr>
            <a:t>　なお、給与水準の比較指標として、ラスパイレス指数は基本給のみを比較した指数であるが、基本給に諸手当を加えた平均給与月額では、群馬県は国をおよそ</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93134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2832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3827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4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133350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162984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3637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112184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5647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グループ内には政令指定都市を有する府県が多数含まれていることもあり、グループ内順位は</a:t>
          </a:r>
          <a:r>
            <a:rPr kumimoji="1" lang="en-US" altLang="ja-JP" sz="1250">
              <a:latin typeface="ＭＳ Ｐゴシック" panose="020B0600070205080204" pitchFamily="50" charset="-128"/>
              <a:ea typeface="ＭＳ Ｐゴシック" panose="020B0600070205080204" pitchFamily="50" charset="-128"/>
            </a:rPr>
            <a:t>14</a:t>
          </a:r>
          <a:r>
            <a:rPr kumimoji="1" lang="ja-JP" altLang="en-US" sz="1250">
              <a:latin typeface="ＭＳ Ｐゴシック" panose="020B0600070205080204" pitchFamily="50" charset="-128"/>
              <a:ea typeface="ＭＳ Ｐゴシック" panose="020B0600070205080204" pitchFamily="50" charset="-128"/>
            </a:rPr>
            <a:t>位となっているが、事務事業の見直しや事務の簡素効率化、市町村への権限移譲の推進など不断の行政改革に取り組み、効率的で機能的な執行体制を構築してきた。</a:t>
          </a:r>
        </a:p>
        <a:p>
          <a:r>
            <a:rPr kumimoji="1" lang="ja-JP" altLang="en-US" sz="1250">
              <a:latin typeface="ＭＳ Ｐゴシック" panose="020B0600070205080204" pitchFamily="50" charset="-128"/>
              <a:ea typeface="ＭＳ Ｐゴシック" panose="020B0600070205080204" pitchFamily="50" charset="-128"/>
            </a:rPr>
            <a:t>　その結果、政令指定都市を有する道府県及び東京都を除く全国</a:t>
          </a:r>
          <a:r>
            <a:rPr kumimoji="1" lang="en-US" altLang="ja-JP" sz="1250">
              <a:latin typeface="ＭＳ Ｐゴシック" panose="020B0600070205080204" pitchFamily="50" charset="-128"/>
              <a:ea typeface="ＭＳ Ｐゴシック" panose="020B0600070205080204" pitchFamily="50" charset="-128"/>
            </a:rPr>
            <a:t>31</a:t>
          </a:r>
          <a:r>
            <a:rPr kumimoji="1" lang="ja-JP" altLang="en-US" sz="1250">
              <a:latin typeface="ＭＳ Ｐゴシック" panose="020B0600070205080204" pitchFamily="50" charset="-128"/>
              <a:ea typeface="ＭＳ Ｐゴシック" panose="020B0600070205080204" pitchFamily="50" charset="-128"/>
            </a:rPr>
            <a:t>県の中では、群馬県の一般行政部門の職員数は少ない方から</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番目となっている。</a:t>
          </a:r>
        </a:p>
        <a:p>
          <a:r>
            <a:rPr kumimoji="1" lang="ja-JP" altLang="en-US" sz="1250">
              <a:latin typeface="ＭＳ Ｐゴシック" panose="020B0600070205080204" pitchFamily="50" charset="-128"/>
              <a:ea typeface="ＭＳ Ｐゴシック" panose="020B0600070205080204" pitchFamily="50" charset="-128"/>
            </a:rPr>
            <a:t>　今後も、引き続き既存事業や仕事の仕方を見直し、適正な定員管理に努めていく。</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108121</xdr:rowOff>
    </xdr:from>
    <xdr:to>
      <xdr:col>81</xdr:col>
      <xdr:colOff>44450</xdr:colOff>
      <xdr:row>64</xdr:row>
      <xdr:rowOff>112223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1080921"/>
          <a:ext cx="8382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87379</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37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108121</xdr:rowOff>
    </xdr:from>
    <xdr:to>
      <xdr:col>77</xdr:col>
      <xdr:colOff>44450</xdr:colOff>
      <xdr:row>64</xdr:row>
      <xdr:rowOff>116687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290800" y="11080921"/>
          <a:ext cx="8890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154035</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26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116687</xdr:rowOff>
    </xdr:from>
    <xdr:to>
      <xdr:col>72</xdr:col>
      <xdr:colOff>203200</xdr:colOff>
      <xdr:row>64</xdr:row>
      <xdr:rowOff>139912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4401800" y="11089487"/>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143760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2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137539</xdr:rowOff>
    </xdr:from>
    <xdr:to>
      <xdr:col>68</xdr:col>
      <xdr:colOff>152400</xdr:colOff>
      <xdr:row>64</xdr:row>
      <xdr:rowOff>139912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1110339"/>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113637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26455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61423</xdr:rowOff>
    </xdr:from>
    <xdr:to>
      <xdr:col>81</xdr:col>
      <xdr:colOff>95250</xdr:colOff>
      <xdr:row>64</xdr:row>
      <xdr:rowOff>163023</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10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33500</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100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57321</xdr:rowOff>
    </xdr:from>
    <xdr:to>
      <xdr:col>77</xdr:col>
      <xdr:colOff>95250</xdr:colOff>
      <xdr:row>64</xdr:row>
      <xdr:rowOff>158921</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10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143698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1116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65887</xdr:rowOff>
    </xdr:from>
    <xdr:to>
      <xdr:col>73</xdr:col>
      <xdr:colOff>44450</xdr:colOff>
      <xdr:row>64</xdr:row>
      <xdr:rowOff>167487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103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152264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12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89112</xdr:rowOff>
    </xdr:from>
    <xdr:to>
      <xdr:col>68</xdr:col>
      <xdr:colOff>203200</xdr:colOff>
      <xdr:row>65</xdr:row>
      <xdr:rowOff>19262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4039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86739</xdr:rowOff>
    </xdr:from>
    <xdr:to>
      <xdr:col>64</xdr:col>
      <xdr:colOff>152400</xdr:colOff>
      <xdr:row>65</xdr:row>
      <xdr:rowOff>16889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10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114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令和元年度（単年度）は、市場金利の低下に伴い支払利息が減少し、県債の元利償還金等は、前年度から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億円の減となった。この結果、実質公債費比率は、前年度に比べて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ポイント減少（改善）した。</a:t>
          </a:r>
        </a:p>
        <a:p>
          <a:r>
            <a:rPr kumimoji="1" lang="ja-JP" altLang="en-US" sz="1300">
              <a:latin typeface="ＭＳ Ｐゴシック" panose="020B0600070205080204" pitchFamily="50" charset="-128"/>
              <a:ea typeface="ＭＳ Ｐゴシック" panose="020B0600070205080204" pitchFamily="50" charset="-128"/>
            </a:rPr>
            <a:t>　引き続き財政の健全化に取り組んでいく。</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161472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91605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31949</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41728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0194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43742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41728</xdr:rowOff>
    </xdr:from>
    <xdr:to>
      <xdr:col>72</xdr:col>
      <xdr:colOff>203200</xdr:colOff>
      <xdr:row>41</xdr:row>
      <xdr:rowOff>76200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0711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145143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10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129722</xdr:rowOff>
    </xdr:from>
    <xdr:to>
      <xdr:col>68</xdr:col>
      <xdr:colOff>203200</xdr:colOff>
      <xdr:row>43</xdr:row>
      <xdr:rowOff>59872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44649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162378</xdr:rowOff>
    </xdr:from>
    <xdr:to>
      <xdr:col>73</xdr:col>
      <xdr:colOff>44450</xdr:colOff>
      <xdr:row>41</xdr:row>
      <xdr:rowOff>92528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102705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94343</xdr:rowOff>
    </xdr:from>
    <xdr:to>
      <xdr:col>64</xdr:col>
      <xdr:colOff>152400</xdr:colOff>
      <xdr:row>42</xdr:row>
      <xdr:rowOff>24493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34670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令和元年度は、防災・減災対策に重点的に取り組んだほか、群馬コンベンションセンター「Ｇメッセ群馬」に係る事業の増等により、県債残高など、本県の将来負担額は、前年度から</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億円増加した。この結果、将来負担比率は前年度に比べて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悪化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した。</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11455</xdr:rowOff>
    </xdr:from>
    <xdr:to>
      <xdr:col>81</xdr:col>
      <xdr:colOff>44450</xdr:colOff>
      <xdr:row>16</xdr:row>
      <xdr:rowOff>23520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179800" y="275465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80891</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2824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166014</xdr:rowOff>
    </xdr:from>
    <xdr:to>
      <xdr:col>77</xdr:col>
      <xdr:colOff>44450</xdr:colOff>
      <xdr:row>16</xdr:row>
      <xdr:rowOff>11455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5290800" y="273776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31462</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94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166014</xdr:rowOff>
    </xdr:from>
    <xdr:to>
      <xdr:col>72</xdr:col>
      <xdr:colOff>203200</xdr:colOff>
      <xdr:row>15</xdr:row>
      <xdr:rowOff>169875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4401800" y="273776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44975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145745</xdr:rowOff>
    </xdr:from>
    <xdr:to>
      <xdr:col>68</xdr:col>
      <xdr:colOff>152400</xdr:colOff>
      <xdr:row>15</xdr:row>
      <xdr:rowOff>169875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3512800" y="27174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36288</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36771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144170</xdr:rowOff>
    </xdr:from>
    <xdr:to>
      <xdr:col>81</xdr:col>
      <xdr:colOff>95250</xdr:colOff>
      <xdr:row>16</xdr:row>
      <xdr:rowOff>74320</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2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160697</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25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132105</xdr:rowOff>
    </xdr:from>
    <xdr:to>
      <xdr:col>77</xdr:col>
      <xdr:colOff>95250</xdr:colOff>
      <xdr:row>16</xdr:row>
      <xdr:rowOff>62255</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27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72432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72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115214</xdr:rowOff>
    </xdr:from>
    <xdr:to>
      <xdr:col>73</xdr:col>
      <xdr:colOff>44450</xdr:colOff>
      <xdr:row>16</xdr:row>
      <xdr:rowOff>45364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26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55541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45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119075</xdr:rowOff>
    </xdr:from>
    <xdr:to>
      <xdr:col>68</xdr:col>
      <xdr:colOff>203200</xdr:colOff>
      <xdr:row>16</xdr:row>
      <xdr:rowOff>49225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59402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94945</xdr:rowOff>
    </xdr:from>
    <xdr:to>
      <xdr:col>64</xdr:col>
      <xdr:colOff>152400</xdr:colOff>
      <xdr:row>16</xdr:row>
      <xdr:rowOff>25095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35272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1,969,439
1,909,403
6,362.28
741,219,142
731,153,907
4,179,855
440,557,684
1,274,114,678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グループ内には政令指定都市を有する府県が多数含まれており、県費負担教職員の給与負担等が政令指定都市へ移譲された平成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年度以降グループ内平均を上回っている。また、前年度より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ポイント増加したが、これは、教職員の減等による人件費に充当する一般財源等総額の減に加え、分母である経常一般財源等総額も減少したためである。</a:t>
          </a:r>
        </a:p>
        <a:p>
          <a:r>
            <a:rPr kumimoji="1" lang="ja-JP" altLang="en-US" sz="1300">
              <a:latin typeface="ＭＳ Ｐゴシック" panose="020B0600070205080204" pitchFamily="50" charset="-128"/>
              <a:ea typeface="ＭＳ Ｐゴシック" panose="020B0600070205080204" pitchFamily="50" charset="-128"/>
            </a:rPr>
            <a:t>　引き続き、業務や組織の見直しによる適正な定員管理に努める。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65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165100</xdr:rowOff>
    </xdr:from>
    <xdr:to>
      <xdr:col>24</xdr:col>
      <xdr:colOff>25400</xdr:colOff>
      <xdr:row>40</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851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149877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165100</xdr:rowOff>
    </xdr:from>
    <xdr:to>
      <xdr:col>19</xdr:col>
      <xdr:colOff>187325</xdr:colOff>
      <xdr:row>40</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851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41</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94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41</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98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38100</xdr:rowOff>
    </xdr:from>
    <xdr:to>
      <xdr:col>11</xdr:col>
      <xdr:colOff>60325</xdr:colOff>
      <xdr:row>41</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124477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114300</xdr:rowOff>
    </xdr:from>
    <xdr:to>
      <xdr:col>20</xdr:col>
      <xdr:colOff>38100</xdr:colOff>
      <xdr:row>40</xdr:row>
      <xdr:rowOff>44450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29227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88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130827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事務事業の見直し等による経費節減の取り組みなどにより、平成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年度から減少傾向で推移しているが、令和元年度は家畜伝染病予防（</a:t>
          </a:r>
          <a:r>
            <a:rPr kumimoji="1" lang="en-US" altLang="ja-JP" sz="1300">
              <a:latin typeface="ＭＳ Ｐゴシック" panose="020B0600070205080204" pitchFamily="50" charset="-128"/>
              <a:ea typeface="ＭＳ Ｐゴシック" panose="020B0600070205080204" pitchFamily="50" charset="-128"/>
            </a:rPr>
            <a:t>CSF</a:t>
          </a:r>
          <a:r>
            <a:rPr kumimoji="1" lang="ja-JP" altLang="en-US" sz="1300">
              <a:latin typeface="ＭＳ Ｐゴシック" panose="020B0600070205080204" pitchFamily="50" charset="-128"/>
              <a:ea typeface="ＭＳ Ｐゴシック" panose="020B0600070205080204" pitchFamily="50" charset="-128"/>
            </a:rPr>
            <a:t>対策）の増等により物件費に充当する一般財源等総額の割合は、前年度より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引き続き、徹底した事業の見直し等により、経費節減に努める。</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115570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8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8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分母である経常一般財源等総額が減少したうえに、障害児通所支援県費負担の増等により、経常収支比率に占める扶助費の割合は、前年度より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近年、障害者施策等の社会保障関係経費の増に伴い増加傾向であるが、引き続き各種制度の適正な運営に努める。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31750</xdr:rowOff>
    </xdr:from>
    <xdr:to>
      <xdr:col>24</xdr:col>
      <xdr:colOff>25400</xdr:colOff>
      <xdr:row>61</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10490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31750</xdr:rowOff>
    </xdr:from>
    <xdr:to>
      <xdr:col>19</xdr:col>
      <xdr:colOff>187325</xdr:colOff>
      <xdr:row>61</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1049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1041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57150</xdr:rowOff>
    </xdr:from>
    <xdr:to>
      <xdr:col>24</xdr:col>
      <xdr:colOff>76200</xdr:colOff>
      <xdr:row>61</xdr:row>
      <xdr:rowOff>158750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137177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152400</xdr:rowOff>
    </xdr:from>
    <xdr:to>
      <xdr:col>20</xdr:col>
      <xdr:colOff>38100</xdr:colOff>
      <xdr:row>61</xdr:row>
      <xdr:rowOff>82550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67327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152400</xdr:rowOff>
    </xdr:from>
    <xdr:to>
      <xdr:col>15</xdr:col>
      <xdr:colOff>149225</xdr:colOff>
      <xdr:row>61</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67327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維持補修費、貸付金、繰出金であり、平成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年度から国民健康保険特別会計の設置に伴う繰出金が増えたが、令和元年度は、国民健康保険特別会計繰出金の減等により、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102507</xdr:rowOff>
    </xdr:from>
    <xdr:to>
      <xdr:col>82</xdr:col>
      <xdr:colOff>107950</xdr:colOff>
      <xdr:row>61</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875157"/>
          <a:ext cx="0" cy="65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17434</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6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102507</xdr:rowOff>
    </xdr:from>
    <xdr:to>
      <xdr:col>82</xdr:col>
      <xdr:colOff>196850</xdr:colOff>
      <xdr:row>57</xdr:row>
      <xdr:rowOff>102507</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87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20865</xdr:rowOff>
    </xdr:from>
    <xdr:to>
      <xdr:col>82</xdr:col>
      <xdr:colOff>107950</xdr:colOff>
      <xdr:row>59</xdr:row>
      <xdr:rowOff>86178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101364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72770</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1018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59</xdr:row>
      <xdr:rowOff>86178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124043"/>
          <a:ext cx="889000" cy="10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68035</xdr:rowOff>
    </xdr:from>
    <xdr:to>
      <xdr:col>78</xdr:col>
      <xdr:colOff>120650</xdr:colOff>
      <xdr:row>59</xdr:row>
      <xdr:rowOff>169635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37193</xdr:rowOff>
    </xdr:from>
    <xdr:to>
      <xdr:col>73</xdr:col>
      <xdr:colOff>180975</xdr:colOff>
      <xdr:row>53</xdr:row>
      <xdr:rowOff>37193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10885</xdr:rowOff>
    </xdr:from>
    <xdr:to>
      <xdr:col>74</xdr:col>
      <xdr:colOff>31750</xdr:colOff>
      <xdr:row>54</xdr:row>
      <xdr:rowOff>112485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97262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149678</xdr:rowOff>
    </xdr:from>
    <xdr:to>
      <xdr:col>69</xdr:col>
      <xdr:colOff>142875</xdr:colOff>
      <xdr:row>54</xdr:row>
      <xdr:rowOff>79828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64605</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97262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158042</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3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147155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91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157843</xdr:rowOff>
    </xdr:from>
    <xdr:to>
      <xdr:col>74</xdr:col>
      <xdr:colOff>31750</xdr:colOff>
      <xdr:row>53</xdr:row>
      <xdr:rowOff>87993</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98170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157843</xdr:rowOff>
    </xdr:from>
    <xdr:to>
      <xdr:col>69</xdr:col>
      <xdr:colOff>142875</xdr:colOff>
      <xdr:row>53</xdr:row>
      <xdr:rowOff>87993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98170</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令和元年度は、子どものための教育・保育給付費負担の増等により、経常収支比率に占める補助費等の割合は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引き続き、県単補助金等についてさらに整理統合を図るなど、事業の見直しを行っていく。</a:t>
          </a: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33</xdr:row>
      <xdr:rowOff>133350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5727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35</xdr:row>
      <xdr:rowOff>31750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727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82550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03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41927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139700</xdr:rowOff>
    </xdr:from>
    <xdr:to>
      <xdr:col>69</xdr:col>
      <xdr:colOff>92075</xdr:colOff>
      <xdr:row>35</xdr:row>
      <xdr:rowOff>82550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969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146050</xdr:rowOff>
    </xdr:from>
    <xdr:to>
      <xdr:col>69</xdr:col>
      <xdr:colOff>142875</xdr:colOff>
      <xdr:row>38</xdr:row>
      <xdr:rowOff>76200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60977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118127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82550</xdr:rowOff>
    </xdr:from>
    <xdr:to>
      <xdr:col>82</xdr:col>
      <xdr:colOff>158750</xdr:colOff>
      <xdr:row>34</xdr:row>
      <xdr:rowOff>12700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99077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31750</xdr:rowOff>
    </xdr:from>
    <xdr:to>
      <xdr:col>69</xdr:col>
      <xdr:colOff>142875</xdr:colOff>
      <xdr:row>35</xdr:row>
      <xdr:rowOff>133350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143527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88900</xdr:rowOff>
    </xdr:from>
    <xdr:to>
      <xdr:col>65</xdr:col>
      <xdr:colOff>53975</xdr:colOff>
      <xdr:row>35</xdr:row>
      <xdr:rowOff>19050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29227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過去に発行した普通建設事業に係る公債費が減少したことにより、経常収支比率に占める公債費の割合は、前年度に比べ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公債費は、今後、高止まりすることが見込まれるため、引き続き適正な県債管理に努める。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143329</xdr:rowOff>
    </xdr:from>
    <xdr:to>
      <xdr:col>24</xdr:col>
      <xdr:colOff>25400</xdr:colOff>
      <xdr:row>77</xdr:row>
      <xdr:rowOff>20864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1735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7456</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09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20864</xdr:rowOff>
    </xdr:from>
    <xdr:to>
      <xdr:col>19</xdr:col>
      <xdr:colOff>187325</xdr:colOff>
      <xdr:row>77</xdr:row>
      <xdr:rowOff>118836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2225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118836</xdr:rowOff>
    </xdr:from>
    <xdr:to>
      <xdr:col>15</xdr:col>
      <xdr:colOff>98425</xdr:colOff>
      <xdr:row>78</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3204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78</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27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109056</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141514</xdr:rowOff>
    </xdr:from>
    <xdr:to>
      <xdr:col>20</xdr:col>
      <xdr:colOff>38100</xdr:colOff>
      <xdr:row>77</xdr:row>
      <xdr:rowOff>71664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81841</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68036</xdr:rowOff>
    </xdr:from>
    <xdr:to>
      <xdr:col>15</xdr:col>
      <xdr:colOff>149225</xdr:colOff>
      <xdr:row>77</xdr:row>
      <xdr:rowOff>169636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8363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分母である経常一般財源等総額の減に加え、子どものための教育・保育給付費負担の増等により、補助費等に充当する一般財源等が増加したため、経常収支比率に占める割合は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各種経常的経費については、引き続き節減に努める。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101600</xdr:rowOff>
    </xdr:from>
    <xdr:to>
      <xdr:col>82</xdr:col>
      <xdr:colOff>107950</xdr:colOff>
      <xdr:row>79</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474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63500</xdr:rowOff>
    </xdr:from>
    <xdr:to>
      <xdr:col>78</xdr:col>
      <xdr:colOff>69850</xdr:colOff>
      <xdr:row>78</xdr:row>
      <xdr:rowOff>101600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43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63500</xdr:rowOff>
    </xdr:from>
    <xdr:to>
      <xdr:col>73</xdr:col>
      <xdr:colOff>180975</xdr:colOff>
      <xdr:row>79</xdr:row>
      <xdr:rowOff>44450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436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0</xdr:rowOff>
    </xdr:from>
    <xdr:to>
      <xdr:col>69</xdr:col>
      <xdr:colOff>92075</xdr:colOff>
      <xdr:row>79</xdr:row>
      <xdr:rowOff>44450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73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95250</xdr:rowOff>
    </xdr:from>
    <xdr:to>
      <xdr:col>69</xdr:col>
      <xdr:colOff>142875</xdr:colOff>
      <xdr:row>80</xdr:row>
      <xdr:rowOff>25400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101600</xdr:rowOff>
    </xdr:from>
    <xdr:to>
      <xdr:col>65</xdr:col>
      <xdr:colOff>53975</xdr:colOff>
      <xdr:row>79</xdr:row>
      <xdr:rowOff>31750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50800</xdr:rowOff>
    </xdr:from>
    <xdr:to>
      <xdr:col>78</xdr:col>
      <xdr:colOff>120650</xdr:colOff>
      <xdr:row>78</xdr:row>
      <xdr:rowOff>152400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137177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51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12700</xdr:rowOff>
    </xdr:from>
    <xdr:to>
      <xdr:col>74</xdr:col>
      <xdr:colOff>31750</xdr:colOff>
      <xdr:row>78</xdr:row>
      <xdr:rowOff>114300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165100</xdr:rowOff>
    </xdr:from>
    <xdr:to>
      <xdr:col>69</xdr:col>
      <xdr:colOff>142875</xdr:colOff>
      <xdr:row>79</xdr:row>
      <xdr:rowOff>95250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120650</xdr:rowOff>
    </xdr:from>
    <xdr:to>
      <xdr:col>65</xdr:col>
      <xdr:colOff>53975</xdr:colOff>
      <xdr:row>78</xdr:row>
      <xdr:rowOff>50800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60977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69717</xdr:rowOff>
    </xdr:from>
    <xdr:to>
      <xdr:col>29</xdr:col>
      <xdr:colOff>127000</xdr:colOff>
      <xdr:row>13</xdr:row>
      <xdr:rowOff>82594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46192"/>
          <a:ext cx="647700" cy="1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97902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51181</xdr:rowOff>
    </xdr:from>
    <xdr:to>
      <xdr:col>26</xdr:col>
      <xdr:colOff>50800</xdr:colOff>
      <xdr:row>13</xdr:row>
      <xdr:rowOff>82594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327656"/>
          <a:ext cx="698500" cy="31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45496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51181</xdr:rowOff>
    </xdr:from>
    <xdr:to>
      <xdr:col>22</xdr:col>
      <xdr:colOff>114300</xdr:colOff>
      <xdr:row>13</xdr:row>
      <xdr:rowOff>52781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27656"/>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40352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48724</xdr:rowOff>
    </xdr:from>
    <xdr:to>
      <xdr:col>18</xdr:col>
      <xdr:colOff>177800</xdr:colOff>
      <xdr:row>13</xdr:row>
      <xdr:rowOff>52781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25199"/>
          <a:ext cx="698500" cy="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27360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34751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18917</xdr:rowOff>
    </xdr:from>
    <xdr:to>
      <xdr:col>29</xdr:col>
      <xdr:colOff>177800</xdr:colOff>
      <xdr:row>13</xdr:row>
      <xdr:rowOff>120517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9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35444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4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31794</xdr:rowOff>
    </xdr:from>
    <xdr:to>
      <xdr:col>26</xdr:col>
      <xdr:colOff>101600</xdr:colOff>
      <xdr:row>13</xdr:row>
      <xdr:rowOff>133394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0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143571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77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381</xdr:rowOff>
    </xdr:from>
    <xdr:to>
      <xdr:col>22</xdr:col>
      <xdr:colOff>165100</xdr:colOff>
      <xdr:row>13</xdr:row>
      <xdr:rowOff>101981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7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112158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4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1981</xdr:rowOff>
    </xdr:from>
    <xdr:to>
      <xdr:col>19</xdr:col>
      <xdr:colOff>38100</xdr:colOff>
      <xdr:row>13</xdr:row>
      <xdr:rowOff>103581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78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113758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4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169374</xdr:rowOff>
    </xdr:from>
    <xdr:to>
      <xdr:col>15</xdr:col>
      <xdr:colOff>101600</xdr:colOff>
      <xdr:row>13</xdr:row>
      <xdr:rowOff>99524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7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109701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4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306680</xdr:rowOff>
    </xdr:from>
    <xdr:to>
      <xdr:col>29</xdr:col>
      <xdr:colOff>127000</xdr:colOff>
      <xdr:row>38</xdr:row>
      <xdr:rowOff>55525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1230"/>
          <a:ext cx="0" cy="1291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27602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55525</xdr:rowOff>
    </xdr:from>
    <xdr:to>
      <xdr:col>30</xdr:col>
      <xdr:colOff>25400</xdr:colOff>
      <xdr:row>38</xdr:row>
      <xdr:rowOff>55525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23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50157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306680</xdr:rowOff>
    </xdr:from>
    <xdr:to>
      <xdr:col>30</xdr:col>
      <xdr:colOff>25400</xdr:colOff>
      <xdr:row>33</xdr:row>
      <xdr:rowOff>306680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152984</xdr:rowOff>
    </xdr:from>
    <xdr:to>
      <xdr:col>29</xdr:col>
      <xdr:colOff>127000</xdr:colOff>
      <xdr:row>35</xdr:row>
      <xdr:rowOff>303708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63334"/>
          <a:ext cx="647700" cy="150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90898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1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245821</xdr:rowOff>
    </xdr:from>
    <xdr:to>
      <xdr:col>29</xdr:col>
      <xdr:colOff>177800</xdr:colOff>
      <xdr:row>36</xdr:row>
      <xdr:rowOff>4521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50724</xdr:rowOff>
    </xdr:from>
    <xdr:to>
      <xdr:col>26</xdr:col>
      <xdr:colOff>50800</xdr:colOff>
      <xdr:row>35</xdr:row>
      <xdr:rowOff>152984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61074"/>
          <a:ext cx="698500" cy="10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218618</xdr:rowOff>
    </xdr:from>
    <xdr:to>
      <xdr:col>26</xdr:col>
      <xdr:colOff>101600</xdr:colOff>
      <xdr:row>35</xdr:row>
      <xdr:rowOff>320218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304995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50191</xdr:rowOff>
    </xdr:from>
    <xdr:to>
      <xdr:col>22</xdr:col>
      <xdr:colOff>114300</xdr:colOff>
      <xdr:row>35</xdr:row>
      <xdr:rowOff>50724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60541"/>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149657</xdr:rowOff>
    </xdr:from>
    <xdr:to>
      <xdr:col>22</xdr:col>
      <xdr:colOff>165100</xdr:colOff>
      <xdr:row>35</xdr:row>
      <xdr:rowOff>251257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236034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34874</xdr:rowOff>
    </xdr:from>
    <xdr:to>
      <xdr:col>18</xdr:col>
      <xdr:colOff>177800</xdr:colOff>
      <xdr:row>35</xdr:row>
      <xdr:rowOff>50191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45224"/>
          <a:ext cx="698500" cy="15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66142</xdr:rowOff>
    </xdr:from>
    <xdr:to>
      <xdr:col>19</xdr:col>
      <xdr:colOff>38100</xdr:colOff>
      <xdr:row>35</xdr:row>
      <xdr:rowOff>167742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152519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317221</xdr:rowOff>
    </xdr:from>
    <xdr:to>
      <xdr:col>15</xdr:col>
      <xdr:colOff>101600</xdr:colOff>
      <xdr:row>35</xdr:row>
      <xdr:rowOff>75921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86098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252908</xdr:rowOff>
    </xdr:from>
    <xdr:to>
      <xdr:col>29</xdr:col>
      <xdr:colOff>177800</xdr:colOff>
      <xdr:row>36</xdr:row>
      <xdr:rowOff>11608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224985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3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102184</xdr:rowOff>
    </xdr:from>
    <xdr:to>
      <xdr:col>26</xdr:col>
      <xdr:colOff>101600</xdr:colOff>
      <xdr:row>35</xdr:row>
      <xdr:rowOff>203784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1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213961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8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342824</xdr:rowOff>
    </xdr:from>
    <xdr:to>
      <xdr:col>22</xdr:col>
      <xdr:colOff>165100</xdr:colOff>
      <xdr:row>35</xdr:row>
      <xdr:rowOff>101524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1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111701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7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342291</xdr:rowOff>
    </xdr:from>
    <xdr:to>
      <xdr:col>19</xdr:col>
      <xdr:colOff>38100</xdr:colOff>
      <xdr:row>35</xdr:row>
      <xdr:rowOff>100991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0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111167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326974</xdr:rowOff>
    </xdr:from>
    <xdr:to>
      <xdr:col>15</xdr:col>
      <xdr:colOff>101600</xdr:colOff>
      <xdr:row>35</xdr:row>
      <xdr:rowOff>85674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9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70451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1,969,439
1,909,403
6,362.28
741,219,142
731,153,907
4,179,855
440,557,684
1,274,114,678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117392</xdr:rowOff>
    </xdr:from>
    <xdr:to>
      <xdr:col>24</xdr:col>
      <xdr:colOff>63500</xdr:colOff>
      <xdr:row>33</xdr:row>
      <xdr:rowOff>125831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75242"/>
          <a:ext cx="8382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6729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92627</xdr:rowOff>
    </xdr:from>
    <xdr:to>
      <xdr:col>19</xdr:col>
      <xdr:colOff>177800</xdr:colOff>
      <xdr:row>33</xdr:row>
      <xdr:rowOff>125831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50477"/>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116800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17411" y="62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80397</xdr:rowOff>
    </xdr:from>
    <xdr:to>
      <xdr:col>15</xdr:col>
      <xdr:colOff>50800</xdr:colOff>
      <xdr:row>33</xdr:row>
      <xdr:rowOff>92627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38247"/>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114704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80397</xdr:rowOff>
    </xdr:from>
    <xdr:to>
      <xdr:col>10</xdr:col>
      <xdr:colOff>114300</xdr:colOff>
      <xdr:row>33</xdr:row>
      <xdr:rowOff>82398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38247"/>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73747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80072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66592</xdr:rowOff>
    </xdr:from>
    <xdr:to>
      <xdr:col>24</xdr:col>
      <xdr:colOff>114300</xdr:colOff>
      <xdr:row>33</xdr:row>
      <xdr:rowOff>168192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89469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7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75031</xdr:rowOff>
    </xdr:from>
    <xdr:to>
      <xdr:col>20</xdr:col>
      <xdr:colOff>38100</xdr:colOff>
      <xdr:row>34</xdr:row>
      <xdr:rowOff>5181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21708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50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41827</xdr:rowOff>
    </xdr:from>
    <xdr:to>
      <xdr:col>15</xdr:col>
      <xdr:colOff>101600</xdr:colOff>
      <xdr:row>33</xdr:row>
      <xdr:rowOff>143427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159954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7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29597</xdr:rowOff>
    </xdr:from>
    <xdr:to>
      <xdr:col>10</xdr:col>
      <xdr:colOff>165100</xdr:colOff>
      <xdr:row>33</xdr:row>
      <xdr:rowOff>131197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147724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6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31598</xdr:rowOff>
    </xdr:from>
    <xdr:to>
      <xdr:col>6</xdr:col>
      <xdr:colOff>38100</xdr:colOff>
      <xdr:row>33</xdr:row>
      <xdr:rowOff>133198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149725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6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99421</xdr:rowOff>
    </xdr:from>
    <xdr:to>
      <xdr:col>24</xdr:col>
      <xdr:colOff>63500</xdr:colOff>
      <xdr:row>55</xdr:row>
      <xdr:rowOff>135859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529171"/>
          <a:ext cx="8382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90370</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2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109617</xdr:rowOff>
    </xdr:from>
    <xdr:to>
      <xdr:col>19</xdr:col>
      <xdr:colOff>177800</xdr:colOff>
      <xdr:row>55</xdr:row>
      <xdr:rowOff>135859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539367"/>
          <a:ext cx="8890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53931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17411" y="96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109617</xdr:rowOff>
    </xdr:from>
    <xdr:to>
      <xdr:col>15</xdr:col>
      <xdr:colOff>50800</xdr:colOff>
      <xdr:row>55</xdr:row>
      <xdr:rowOff>110027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539367"/>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67967</xdr:rowOff>
    </xdr:from>
    <xdr:ext cx="469744"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734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86254</xdr:rowOff>
    </xdr:from>
    <xdr:to>
      <xdr:col>10</xdr:col>
      <xdr:colOff>114300</xdr:colOff>
      <xdr:row>55</xdr:row>
      <xdr:rowOff>110027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516004"/>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72173</xdr:rowOff>
    </xdr:from>
    <xdr:ext cx="469744"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84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57086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48621</xdr:rowOff>
    </xdr:from>
    <xdr:to>
      <xdr:col>24</xdr:col>
      <xdr:colOff>114300</xdr:colOff>
      <xdr:row>55</xdr:row>
      <xdr:rowOff>150221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4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71498</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32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85059</xdr:rowOff>
    </xdr:from>
    <xdr:to>
      <xdr:col>20</xdr:col>
      <xdr:colOff>38100</xdr:colOff>
      <xdr:row>56</xdr:row>
      <xdr:rowOff>15209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5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31736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17411" y="92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58817</xdr:rowOff>
    </xdr:from>
    <xdr:to>
      <xdr:col>15</xdr:col>
      <xdr:colOff>101600</xdr:colOff>
      <xdr:row>55</xdr:row>
      <xdr:rowOff>160417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4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5494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26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59227</xdr:rowOff>
    </xdr:from>
    <xdr:to>
      <xdr:col>10</xdr:col>
      <xdr:colOff>165100</xdr:colOff>
      <xdr:row>55</xdr:row>
      <xdr:rowOff>160827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4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5904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2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35454</xdr:rowOff>
    </xdr:from>
    <xdr:to>
      <xdr:col>6</xdr:col>
      <xdr:colOff>38100</xdr:colOff>
      <xdr:row>55</xdr:row>
      <xdr:rowOff>137054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4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153581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2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80138</xdr:rowOff>
    </xdr:from>
    <xdr:to>
      <xdr:col>24</xdr:col>
      <xdr:colOff>63500</xdr:colOff>
      <xdr:row>77</xdr:row>
      <xdr:rowOff>81662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28178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46880</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077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81662</xdr:rowOff>
    </xdr:from>
    <xdr:to>
      <xdr:col>19</xdr:col>
      <xdr:colOff>177800</xdr:colOff>
      <xdr:row>78</xdr:row>
      <xdr:rowOff>48768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283312"/>
          <a:ext cx="889000" cy="13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125113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37464</xdr:rowOff>
    </xdr:from>
    <xdr:to>
      <xdr:col>15</xdr:col>
      <xdr:colOff>50800</xdr:colOff>
      <xdr:row>78</xdr:row>
      <xdr:rowOff>48768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410564"/>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138192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23876</xdr:rowOff>
    </xdr:from>
    <xdr:to>
      <xdr:col>10</xdr:col>
      <xdr:colOff>114300</xdr:colOff>
      <xdr:row>78</xdr:row>
      <xdr:rowOff>37464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396976"/>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166640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3954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29338</xdr:rowOff>
    </xdr:from>
    <xdr:to>
      <xdr:col>24</xdr:col>
      <xdr:colOff>114300</xdr:colOff>
      <xdr:row>77</xdr:row>
      <xdr:rowOff>130938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2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7765</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0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30862</xdr:rowOff>
    </xdr:from>
    <xdr:to>
      <xdr:col>20</xdr:col>
      <xdr:colOff>38100</xdr:colOff>
      <xdr:row>77</xdr:row>
      <xdr:rowOff>132462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123589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32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169418</xdr:rowOff>
    </xdr:from>
    <xdr:to>
      <xdr:col>15</xdr:col>
      <xdr:colOff>101600</xdr:colOff>
      <xdr:row>78</xdr:row>
      <xdr:rowOff>99568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90695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158114</xdr:rowOff>
    </xdr:from>
    <xdr:to>
      <xdr:col>10</xdr:col>
      <xdr:colOff>165100</xdr:colOff>
      <xdr:row>78</xdr:row>
      <xdr:rowOff>88264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79391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5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144526</xdr:rowOff>
    </xdr:from>
    <xdr:to>
      <xdr:col>6</xdr:col>
      <xdr:colOff>38100</xdr:colOff>
      <xdr:row>78</xdr:row>
      <xdr:rowOff>74676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65803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111761</xdr:rowOff>
    </xdr:from>
    <xdr:to>
      <xdr:col>24</xdr:col>
      <xdr:colOff>63500</xdr:colOff>
      <xdr:row>90</xdr:row>
      <xdr:rowOff>165988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5542261"/>
          <a:ext cx="838200" cy="5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160926</xdr:rowOff>
    </xdr:from>
    <xdr:ext cx="469744"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44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165988</xdr:rowOff>
    </xdr:from>
    <xdr:to>
      <xdr:col>19</xdr:col>
      <xdr:colOff>177800</xdr:colOff>
      <xdr:row>91</xdr:row>
      <xdr:rowOff>42038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5596488"/>
          <a:ext cx="889000" cy="4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136414</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42038</xdr:rowOff>
    </xdr:from>
    <xdr:to>
      <xdr:col>15</xdr:col>
      <xdr:colOff>50800</xdr:colOff>
      <xdr:row>91</xdr:row>
      <xdr:rowOff>95758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5643988"/>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101998</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95758</xdr:rowOff>
    </xdr:from>
    <xdr:to>
      <xdr:col>10</xdr:col>
      <xdr:colOff>114300</xdr:colOff>
      <xdr:row>91</xdr:row>
      <xdr:rowOff>162433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5697708"/>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127016</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155591</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60961</xdr:rowOff>
    </xdr:from>
    <xdr:to>
      <xdr:col>24</xdr:col>
      <xdr:colOff>114300</xdr:colOff>
      <xdr:row>90</xdr:row>
      <xdr:rowOff>162561</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54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13988</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54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115188</xdr:rowOff>
    </xdr:from>
    <xdr:to>
      <xdr:col>20</xdr:col>
      <xdr:colOff>38100</xdr:colOff>
      <xdr:row>91</xdr:row>
      <xdr:rowOff>45338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55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61865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17411" y="153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162688</xdr:rowOff>
    </xdr:from>
    <xdr:to>
      <xdr:col>15</xdr:col>
      <xdr:colOff>101600</xdr:colOff>
      <xdr:row>91</xdr:row>
      <xdr:rowOff>92838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559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109365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53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44958</xdr:rowOff>
    </xdr:from>
    <xdr:to>
      <xdr:col>10</xdr:col>
      <xdr:colOff>165100</xdr:colOff>
      <xdr:row>91</xdr:row>
      <xdr:rowOff>146558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56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163085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5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111633</xdr:rowOff>
    </xdr:from>
    <xdr:to>
      <xdr:col>6</xdr:col>
      <xdr:colOff>38100</xdr:colOff>
      <xdr:row>92</xdr:row>
      <xdr:rowOff>41783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5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58310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54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106488</xdr:rowOff>
    </xdr:from>
    <xdr:to>
      <xdr:col>55</xdr:col>
      <xdr:colOff>0</xdr:colOff>
      <xdr:row>37</xdr:row>
      <xdr:rowOff>119861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450138"/>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141528</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4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40210</xdr:rowOff>
    </xdr:from>
    <xdr:to>
      <xdr:col>50</xdr:col>
      <xdr:colOff>114300</xdr:colOff>
      <xdr:row>37</xdr:row>
      <xdr:rowOff>119861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383860"/>
          <a:ext cx="889000" cy="7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77721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59411" y="60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40210</xdr:rowOff>
    </xdr:from>
    <xdr:to>
      <xdr:col>45</xdr:col>
      <xdr:colOff>177800</xdr:colOff>
      <xdr:row>37</xdr:row>
      <xdr:rowOff>102700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383860"/>
          <a:ext cx="889000" cy="6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83436</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116595</xdr:rowOff>
    </xdr:from>
    <xdr:to>
      <xdr:col>41</xdr:col>
      <xdr:colOff>50800</xdr:colOff>
      <xdr:row>37</xdr:row>
      <xdr:rowOff>102700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288795"/>
          <a:ext cx="889000" cy="15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71429</xdr:rowOff>
    </xdr:from>
    <xdr:to>
      <xdr:col>41</xdr:col>
      <xdr:colOff>101600</xdr:colOff>
      <xdr:row>37</xdr:row>
      <xdr:rowOff>1579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18106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27194</xdr:rowOff>
    </xdr:from>
    <xdr:to>
      <xdr:col>36</xdr:col>
      <xdr:colOff>165100</xdr:colOff>
      <xdr:row>36</xdr:row>
      <xdr:rowOff>128794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145321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55688</xdr:rowOff>
    </xdr:from>
    <xdr:to>
      <xdr:col>55</xdr:col>
      <xdr:colOff>50800</xdr:colOff>
      <xdr:row>37</xdr:row>
      <xdr:rowOff>157288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9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34115</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3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69061</xdr:rowOff>
    </xdr:from>
    <xdr:to>
      <xdr:col>50</xdr:col>
      <xdr:colOff>165100</xdr:colOff>
      <xdr:row>37</xdr:row>
      <xdr:rowOff>170661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161788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59411" y="65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160860</xdr:rowOff>
    </xdr:from>
    <xdr:to>
      <xdr:col>46</xdr:col>
      <xdr:colOff>38100</xdr:colOff>
      <xdr:row>37</xdr:row>
      <xdr:rowOff>91010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3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82137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2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51900</xdr:rowOff>
    </xdr:from>
    <xdr:to>
      <xdr:col>41</xdr:col>
      <xdr:colOff>101600</xdr:colOff>
      <xdr:row>37</xdr:row>
      <xdr:rowOff>153500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144626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65795</xdr:rowOff>
    </xdr:from>
    <xdr:to>
      <xdr:col>36</xdr:col>
      <xdr:colOff>165100</xdr:colOff>
      <xdr:row>36</xdr:row>
      <xdr:rowOff>167395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158522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143031</xdr:rowOff>
    </xdr:from>
    <xdr:to>
      <xdr:col>55</xdr:col>
      <xdr:colOff>0</xdr:colOff>
      <xdr:row>55</xdr:row>
      <xdr:rowOff>83334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401331"/>
          <a:ext cx="838200" cy="1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74588</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67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83334</xdr:rowOff>
    </xdr:from>
    <xdr:to>
      <xdr:col>50</xdr:col>
      <xdr:colOff>114300</xdr:colOff>
      <xdr:row>55</xdr:row>
      <xdr:rowOff>115740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513084"/>
          <a:ext cx="889000" cy="3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58379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115740</xdr:rowOff>
    </xdr:from>
    <xdr:to>
      <xdr:col>45</xdr:col>
      <xdr:colOff>177800</xdr:colOff>
      <xdr:row>55</xdr:row>
      <xdr:rowOff>146352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545490"/>
          <a:ext cx="889000" cy="3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58346</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146352</xdr:rowOff>
    </xdr:from>
    <xdr:to>
      <xdr:col>41</xdr:col>
      <xdr:colOff>50800</xdr:colOff>
      <xdr:row>55</xdr:row>
      <xdr:rowOff>150564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576102"/>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145952</xdr:rowOff>
    </xdr:from>
    <xdr:to>
      <xdr:col>41</xdr:col>
      <xdr:colOff>101600</xdr:colOff>
      <xdr:row>57</xdr:row>
      <xdr:rowOff>76102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67229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162531</xdr:rowOff>
    </xdr:from>
    <xdr:to>
      <xdr:col>36</xdr:col>
      <xdr:colOff>165100</xdr:colOff>
      <xdr:row>57</xdr:row>
      <xdr:rowOff>92681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83808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92231</xdr:rowOff>
    </xdr:from>
    <xdr:to>
      <xdr:col>55</xdr:col>
      <xdr:colOff>50800</xdr:colOff>
      <xdr:row>55</xdr:row>
      <xdr:rowOff>22381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3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115108</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20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32534</xdr:rowOff>
    </xdr:from>
    <xdr:to>
      <xdr:col>50</xdr:col>
      <xdr:colOff>165100</xdr:colOff>
      <xdr:row>55</xdr:row>
      <xdr:rowOff>134134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150661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923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64940</xdr:rowOff>
    </xdr:from>
    <xdr:to>
      <xdr:col>46</xdr:col>
      <xdr:colOff>38100</xdr:colOff>
      <xdr:row>55</xdr:row>
      <xdr:rowOff>166540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11617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26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95552</xdr:rowOff>
    </xdr:from>
    <xdr:to>
      <xdr:col>41</xdr:col>
      <xdr:colOff>101600</xdr:colOff>
      <xdr:row>56</xdr:row>
      <xdr:rowOff>25702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52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42229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99764</xdr:rowOff>
    </xdr:from>
    <xdr:to>
      <xdr:col>36</xdr:col>
      <xdr:colOff>165100</xdr:colOff>
      <xdr:row>56</xdr:row>
      <xdr:rowOff>29914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5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46441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164979</xdr:rowOff>
    </xdr:from>
    <xdr:to>
      <xdr:col>55</xdr:col>
      <xdr:colOff>0</xdr:colOff>
      <xdr:row>76</xdr:row>
      <xdr:rowOff>67120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023729"/>
          <a:ext cx="838200" cy="7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38676</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4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67120</xdr:rowOff>
    </xdr:from>
    <xdr:to>
      <xdr:col>50</xdr:col>
      <xdr:colOff>114300</xdr:colOff>
      <xdr:row>77</xdr:row>
      <xdr:rowOff>35916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097320"/>
          <a:ext cx="889000" cy="1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167549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3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35916</xdr:rowOff>
    </xdr:from>
    <xdr:to>
      <xdr:col>45</xdr:col>
      <xdr:colOff>177800</xdr:colOff>
      <xdr:row>77</xdr:row>
      <xdr:rowOff>52699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237566"/>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171206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61480</xdr:rowOff>
    </xdr:from>
    <xdr:to>
      <xdr:col>41</xdr:col>
      <xdr:colOff>50800</xdr:colOff>
      <xdr:row>77</xdr:row>
      <xdr:rowOff>52699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091680"/>
          <a:ext cx="889000" cy="1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87452</xdr:rowOff>
    </xdr:from>
    <xdr:to>
      <xdr:col>41</xdr:col>
      <xdr:colOff>101600</xdr:colOff>
      <xdr:row>78</xdr:row>
      <xdr:rowOff>17602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95986</xdr:rowOff>
    </xdr:from>
    <xdr:to>
      <xdr:col>36</xdr:col>
      <xdr:colOff>165100</xdr:colOff>
      <xdr:row>78</xdr:row>
      <xdr:rowOff>26136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17263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114179</xdr:rowOff>
    </xdr:from>
    <xdr:to>
      <xdr:col>55</xdr:col>
      <xdr:colOff>50800</xdr:colOff>
      <xdr:row>76</xdr:row>
      <xdr:rowOff>44329</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9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137056</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16320</xdr:rowOff>
    </xdr:from>
    <xdr:to>
      <xdr:col>50</xdr:col>
      <xdr:colOff>165100</xdr:colOff>
      <xdr:row>76</xdr:row>
      <xdr:rowOff>117920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0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134446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28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156566</xdr:rowOff>
    </xdr:from>
    <xdr:to>
      <xdr:col>46</xdr:col>
      <xdr:colOff>38100</xdr:colOff>
      <xdr:row>77</xdr:row>
      <xdr:rowOff>86716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1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103243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1899</xdr:rowOff>
    </xdr:from>
    <xdr:to>
      <xdr:col>41</xdr:col>
      <xdr:colOff>101600</xdr:colOff>
      <xdr:row>77</xdr:row>
      <xdr:rowOff>103499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120026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7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10680</xdr:rowOff>
    </xdr:from>
    <xdr:to>
      <xdr:col>36</xdr:col>
      <xdr:colOff>165100</xdr:colOff>
      <xdr:row>76</xdr:row>
      <xdr:rowOff>112280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128808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8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48444</xdr:rowOff>
    </xdr:from>
    <xdr:to>
      <xdr:col>54</xdr:col>
      <xdr:colOff>189865</xdr:colOff>
      <xdr:row>99</xdr:row>
      <xdr:rowOff>52284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650394"/>
          <a:ext cx="1270" cy="137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56111</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52284</xdr:rowOff>
    </xdr:from>
    <xdr:to>
      <xdr:col>55</xdr:col>
      <xdr:colOff>88900</xdr:colOff>
      <xdr:row>99</xdr:row>
      <xdr:rowOff>52284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2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166571</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4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48444</xdr:rowOff>
    </xdr:from>
    <xdr:to>
      <xdr:col>55</xdr:col>
      <xdr:colOff>88900</xdr:colOff>
      <xdr:row>91</xdr:row>
      <xdr:rowOff>48444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65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19320</xdr:rowOff>
    </xdr:from>
    <xdr:to>
      <xdr:col>55</xdr:col>
      <xdr:colOff>0</xdr:colOff>
      <xdr:row>95</xdr:row>
      <xdr:rowOff>123881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307070"/>
          <a:ext cx="838200" cy="1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132661</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9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154234</xdr:rowOff>
    </xdr:from>
    <xdr:to>
      <xdr:col>55</xdr:col>
      <xdr:colOff>50800</xdr:colOff>
      <xdr:row>97</xdr:row>
      <xdr:rowOff>84384</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34773</xdr:rowOff>
    </xdr:from>
    <xdr:to>
      <xdr:col>50</xdr:col>
      <xdr:colOff>114300</xdr:colOff>
      <xdr:row>95</xdr:row>
      <xdr:rowOff>123881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322523"/>
          <a:ext cx="889000" cy="8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47569</xdr:rowOff>
    </xdr:from>
    <xdr:to>
      <xdr:col>50</xdr:col>
      <xdr:colOff>165100</xdr:colOff>
      <xdr:row>97</xdr:row>
      <xdr:rowOff>149169</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140296</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59411" y="167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34773</xdr:rowOff>
    </xdr:from>
    <xdr:to>
      <xdr:col>45</xdr:col>
      <xdr:colOff>177800</xdr:colOff>
      <xdr:row>95</xdr:row>
      <xdr:rowOff>94666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322523"/>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80807</xdr:rowOff>
    </xdr:from>
    <xdr:to>
      <xdr:col>46</xdr:col>
      <xdr:colOff>38100</xdr:colOff>
      <xdr:row>98</xdr:row>
      <xdr:rowOff>10957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2084</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94666</xdr:rowOff>
    </xdr:from>
    <xdr:to>
      <xdr:col>41</xdr:col>
      <xdr:colOff>50800</xdr:colOff>
      <xdr:row>97</xdr:row>
      <xdr:rowOff>163886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382416"/>
          <a:ext cx="889000" cy="4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105359</xdr:rowOff>
    </xdr:from>
    <xdr:to>
      <xdr:col>41</xdr:col>
      <xdr:colOff>101600</xdr:colOff>
      <xdr:row>98</xdr:row>
      <xdr:rowOff>35509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26636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6147</xdr:rowOff>
    </xdr:from>
    <xdr:to>
      <xdr:col>36</xdr:col>
      <xdr:colOff>165100</xdr:colOff>
      <xdr:row>98</xdr:row>
      <xdr:rowOff>107747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98874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139970</xdr:rowOff>
    </xdr:from>
    <xdr:to>
      <xdr:col>55</xdr:col>
      <xdr:colOff>50800</xdr:colOff>
      <xdr:row>95</xdr:row>
      <xdr:rowOff>70120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2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162847</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10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73081</xdr:rowOff>
    </xdr:from>
    <xdr:to>
      <xdr:col>50</xdr:col>
      <xdr:colOff>165100</xdr:colOff>
      <xdr:row>96</xdr:row>
      <xdr:rowOff>3231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3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19758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59411" y="161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155423</xdr:rowOff>
    </xdr:from>
    <xdr:to>
      <xdr:col>46</xdr:col>
      <xdr:colOff>38100</xdr:colOff>
      <xdr:row>95</xdr:row>
      <xdr:rowOff>85573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2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102100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0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43866</xdr:rowOff>
    </xdr:from>
    <xdr:to>
      <xdr:col>41</xdr:col>
      <xdr:colOff>101600</xdr:colOff>
      <xdr:row>95</xdr:row>
      <xdr:rowOff>145466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3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161993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113086</xdr:rowOff>
    </xdr:from>
    <xdr:to>
      <xdr:col>36</xdr:col>
      <xdr:colOff>165100</xdr:colOff>
      <xdr:row>98</xdr:row>
      <xdr:rowOff>43236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59763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1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85331</xdr:rowOff>
    </xdr:from>
    <xdr:to>
      <xdr:col>85</xdr:col>
      <xdr:colOff>126364</xdr:colOff>
      <xdr:row>39</xdr:row>
      <xdr:rowOff>41097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28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44924</xdr:rowOff>
    </xdr:from>
    <xdr:ext cx="313932"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1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41097</xdr:rowOff>
    </xdr:from>
    <xdr:to>
      <xdr:col>86</xdr:col>
      <xdr:colOff>25400</xdr:colOff>
      <xdr:row>39</xdr:row>
      <xdr:rowOff>41097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2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32008</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85331</xdr:rowOff>
    </xdr:from>
    <xdr:to>
      <xdr:col>86</xdr:col>
      <xdr:colOff>25400</xdr:colOff>
      <xdr:row>30</xdr:row>
      <xdr:rowOff>85331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2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109258</xdr:rowOff>
    </xdr:from>
    <xdr:to>
      <xdr:col>85</xdr:col>
      <xdr:colOff>127000</xdr:colOff>
      <xdr:row>39</xdr:row>
      <xdr:rowOff>23990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24358"/>
          <a:ext cx="8382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43883</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387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23990</xdr:rowOff>
    </xdr:from>
    <xdr:to>
      <xdr:col>81</xdr:col>
      <xdr:colOff>50800</xdr:colOff>
      <xdr:row>39</xdr:row>
      <xdr:rowOff>25476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10540"/>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27787</xdr:rowOff>
    </xdr:from>
    <xdr:to>
      <xdr:col>81</xdr:col>
      <xdr:colOff>101600</xdr:colOff>
      <xdr:row>38</xdr:row>
      <xdr:rowOff>129387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145914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25476</xdr:rowOff>
    </xdr:from>
    <xdr:to>
      <xdr:col>76</xdr:col>
      <xdr:colOff>114300</xdr:colOff>
      <xdr:row>39</xdr:row>
      <xdr:rowOff>28029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1202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36360</xdr:rowOff>
    </xdr:from>
    <xdr:to>
      <xdr:col>76</xdr:col>
      <xdr:colOff>165100</xdr:colOff>
      <xdr:row>38</xdr:row>
      <xdr:rowOff>137960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154487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26048</xdr:rowOff>
    </xdr:from>
    <xdr:to>
      <xdr:col>71</xdr:col>
      <xdr:colOff>177800</xdr:colOff>
      <xdr:row>39</xdr:row>
      <xdr:rowOff>28029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1259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15672</xdr:rowOff>
    </xdr:from>
    <xdr:to>
      <xdr:col>72</xdr:col>
      <xdr:colOff>38100</xdr:colOff>
      <xdr:row>38</xdr:row>
      <xdr:rowOff>117272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133799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20586</xdr:rowOff>
    </xdr:from>
    <xdr:to>
      <xdr:col>67</xdr:col>
      <xdr:colOff>101600</xdr:colOff>
      <xdr:row>38</xdr:row>
      <xdr:rowOff>122186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138714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3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58458</xdr:rowOff>
    </xdr:from>
    <xdr:to>
      <xdr:col>85</xdr:col>
      <xdr:colOff>177800</xdr:colOff>
      <xdr:row>38</xdr:row>
      <xdr:rowOff>160058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170883</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1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144640</xdr:rowOff>
    </xdr:from>
    <xdr:to>
      <xdr:col>81</xdr:col>
      <xdr:colOff>101600</xdr:colOff>
      <xdr:row>39</xdr:row>
      <xdr:rowOff>74790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65917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79317" y="675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146126</xdr:rowOff>
    </xdr:from>
    <xdr:to>
      <xdr:col>76</xdr:col>
      <xdr:colOff>165100</xdr:colOff>
      <xdr:row>39</xdr:row>
      <xdr:rowOff>76276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67403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753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148679</xdr:rowOff>
    </xdr:from>
    <xdr:to>
      <xdr:col>72</xdr:col>
      <xdr:colOff>38100</xdr:colOff>
      <xdr:row>39</xdr:row>
      <xdr:rowOff>78829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69956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5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146698</xdr:rowOff>
    </xdr:from>
    <xdr:to>
      <xdr:col>67</xdr:col>
      <xdr:colOff>101600</xdr:colOff>
      <xdr:row>39</xdr:row>
      <xdr:rowOff>76848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67975</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75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63837</xdr:rowOff>
    </xdr:from>
    <xdr:to>
      <xdr:col>85</xdr:col>
      <xdr:colOff>127000</xdr:colOff>
      <xdr:row>75</xdr:row>
      <xdr:rowOff>86371</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922587"/>
          <a:ext cx="8382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12854</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304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24453</xdr:rowOff>
    </xdr:from>
    <xdr:to>
      <xdr:col>81</xdr:col>
      <xdr:colOff>50800</xdr:colOff>
      <xdr:row>75</xdr:row>
      <xdr:rowOff>63837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883203"/>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118370</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24453</xdr:rowOff>
    </xdr:from>
    <xdr:to>
      <xdr:col>76</xdr:col>
      <xdr:colOff>114300</xdr:colOff>
      <xdr:row>75</xdr:row>
      <xdr:rowOff>43002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883203"/>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87476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43002</xdr:rowOff>
    </xdr:from>
    <xdr:to>
      <xdr:col>71</xdr:col>
      <xdr:colOff>177800</xdr:colOff>
      <xdr:row>75</xdr:row>
      <xdr:rowOff>78794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2901752"/>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157134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137050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35571</xdr:rowOff>
    </xdr:from>
    <xdr:to>
      <xdr:col>85</xdr:col>
      <xdr:colOff>177800</xdr:colOff>
      <xdr:row>75</xdr:row>
      <xdr:rowOff>137171</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89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58448</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13037</xdr:rowOff>
    </xdr:from>
    <xdr:to>
      <xdr:col>81</xdr:col>
      <xdr:colOff>101600</xdr:colOff>
      <xdr:row>75</xdr:row>
      <xdr:rowOff>114637</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8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131164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64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145103</xdr:rowOff>
    </xdr:from>
    <xdr:to>
      <xdr:col>76</xdr:col>
      <xdr:colOff>165100</xdr:colOff>
      <xdr:row>75</xdr:row>
      <xdr:rowOff>75253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8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91780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0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163652</xdr:rowOff>
    </xdr:from>
    <xdr:to>
      <xdr:col>72</xdr:col>
      <xdr:colOff>38100</xdr:colOff>
      <xdr:row>75</xdr:row>
      <xdr:rowOff>93802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8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110329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2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27994</xdr:rowOff>
    </xdr:from>
    <xdr:to>
      <xdr:col>67</xdr:col>
      <xdr:colOff>101600</xdr:colOff>
      <xdr:row>75</xdr:row>
      <xdr:rowOff>129594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8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146121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38728</xdr:rowOff>
    </xdr:from>
    <xdr:to>
      <xdr:col>85</xdr:col>
      <xdr:colOff>127000</xdr:colOff>
      <xdr:row>98</xdr:row>
      <xdr:rowOff>73223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6840828"/>
          <a:ext cx="838200" cy="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8382</xdr:rowOff>
    </xdr:from>
    <xdr:ext cx="469744"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63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18428</xdr:rowOff>
    </xdr:from>
    <xdr:to>
      <xdr:col>81</xdr:col>
      <xdr:colOff>50800</xdr:colOff>
      <xdr:row>98</xdr:row>
      <xdr:rowOff>38728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4592300" y="16820528"/>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62437</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33728" y="165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13742</xdr:rowOff>
    </xdr:from>
    <xdr:to>
      <xdr:col>76</xdr:col>
      <xdr:colOff>114300</xdr:colOff>
      <xdr:row>98</xdr:row>
      <xdr:rowOff>18428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3703300" y="1681584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23210</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13742</xdr:rowOff>
    </xdr:from>
    <xdr:to>
      <xdr:col>71</xdr:col>
      <xdr:colOff>177800</xdr:colOff>
      <xdr:row>98</xdr:row>
      <xdr:rowOff>44923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2814300" y="16815842"/>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16182</xdr:rowOff>
    </xdr:from>
    <xdr:to>
      <xdr:col>72</xdr:col>
      <xdr:colOff>38100</xdr:colOff>
      <xdr:row>97</xdr:row>
      <xdr:rowOff>117782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134309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36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4387</xdr:rowOff>
    </xdr:from>
    <xdr:to>
      <xdr:col>67</xdr:col>
      <xdr:colOff>101600</xdr:colOff>
      <xdr:row>97</xdr:row>
      <xdr:rowOff>105987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122514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47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22423</xdr:rowOff>
    </xdr:from>
    <xdr:to>
      <xdr:col>85</xdr:col>
      <xdr:colOff>177800</xdr:colOff>
      <xdr:row>98</xdr:row>
      <xdr:rowOff>124023</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8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135381</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7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159378</xdr:rowOff>
    </xdr:from>
    <xdr:to>
      <xdr:col>81</xdr:col>
      <xdr:colOff>101600</xdr:colOff>
      <xdr:row>98</xdr:row>
      <xdr:rowOff>89528</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7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80655</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8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139078</xdr:rowOff>
    </xdr:from>
    <xdr:to>
      <xdr:col>76</xdr:col>
      <xdr:colOff>165100</xdr:colOff>
      <xdr:row>98</xdr:row>
      <xdr:rowOff>69228</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7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60355</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8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134392</xdr:rowOff>
    </xdr:from>
    <xdr:to>
      <xdr:col>72</xdr:col>
      <xdr:colOff>38100</xdr:colOff>
      <xdr:row>98</xdr:row>
      <xdr:rowOff>64542</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7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55669</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8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165573</xdr:rowOff>
    </xdr:from>
    <xdr:to>
      <xdr:col>67</xdr:col>
      <xdr:colOff>101600</xdr:colOff>
      <xdr:row>98</xdr:row>
      <xdr:rowOff>95723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79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86850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88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123241</xdr:rowOff>
    </xdr:from>
    <xdr:to>
      <xdr:col>116</xdr:col>
      <xdr:colOff>63500</xdr:colOff>
      <xdr:row>38</xdr:row>
      <xdr:rowOff>36373</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1323300" y="6295441"/>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11650</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5840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36373</xdr:rowOff>
    </xdr:from>
    <xdr:to>
      <xdr:col>111</xdr:col>
      <xdr:colOff>177800</xdr:colOff>
      <xdr:row>38</xdr:row>
      <xdr:rowOff>62891</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0434300" y="655147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51122</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62891</xdr:rowOff>
    </xdr:from>
    <xdr:to>
      <xdr:col>107</xdr:col>
      <xdr:colOff>50800</xdr:colOff>
      <xdr:row>38</xdr:row>
      <xdr:rowOff>108610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9545300" y="657799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111472</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11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108610</xdr:rowOff>
    </xdr:from>
    <xdr:to>
      <xdr:col>102</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6623710"/>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31919</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0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34663</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3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72441</xdr:rowOff>
    </xdr:from>
    <xdr:to>
      <xdr:col>116</xdr:col>
      <xdr:colOff>114300</xdr:colOff>
      <xdr:row>37</xdr:row>
      <xdr:rowOff>2591</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50868</xdr:rowOff>
    </xdr:from>
    <xdr:ext cx="378565"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22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157023</xdr:rowOff>
    </xdr:from>
    <xdr:to>
      <xdr:col>112</xdr:col>
      <xdr:colOff>38100</xdr:colOff>
      <xdr:row>38</xdr:row>
      <xdr:rowOff>87173</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78300</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21317" y="6593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12091</xdr:rowOff>
    </xdr:from>
    <xdr:to>
      <xdr:col>107</xdr:col>
      <xdr:colOff>101600</xdr:colOff>
      <xdr:row>38</xdr:row>
      <xdr:rowOff>113691</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104818</xdr:rowOff>
    </xdr:from>
    <xdr:ext cx="313932"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77333" y="6619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57810</xdr:rowOff>
    </xdr:from>
    <xdr:to>
      <xdr:col>102</xdr:col>
      <xdr:colOff>165100</xdr:colOff>
      <xdr:row>38</xdr:row>
      <xdr:rowOff>159410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150537</xdr:rowOff>
    </xdr:from>
    <xdr:ext cx="313932"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88333" y="666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89865</xdr:rowOff>
    </xdr:from>
    <xdr:to>
      <xdr:col>116</xdr:col>
      <xdr:colOff>63500</xdr:colOff>
      <xdr:row>57</xdr:row>
      <xdr:rowOff>49109</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9691065"/>
          <a:ext cx="838200" cy="13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21513</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45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111909</xdr:rowOff>
    </xdr:from>
    <xdr:to>
      <xdr:col>111</xdr:col>
      <xdr:colOff>177800</xdr:colOff>
      <xdr:row>56</xdr:row>
      <xdr:rowOff>89865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9541659"/>
          <a:ext cx="889000" cy="14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88775</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3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133234</xdr:rowOff>
    </xdr:from>
    <xdr:to>
      <xdr:col>107</xdr:col>
      <xdr:colOff>50800</xdr:colOff>
      <xdr:row>55</xdr:row>
      <xdr:rowOff>111909</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9391534"/>
          <a:ext cx="889000" cy="15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24709</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144304</xdr:rowOff>
    </xdr:from>
    <xdr:to>
      <xdr:col>102</xdr:col>
      <xdr:colOff>114300</xdr:colOff>
      <xdr:row>54</xdr:row>
      <xdr:rowOff>133234</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9231154"/>
          <a:ext cx="889000" cy="16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51018</xdr:rowOff>
    </xdr:from>
    <xdr:to>
      <xdr:col>102</xdr:col>
      <xdr:colOff>165100</xdr:colOff>
      <xdr:row>55</xdr:row>
      <xdr:rowOff>152618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143745</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141707</xdr:rowOff>
    </xdr:from>
    <xdr:to>
      <xdr:col>98</xdr:col>
      <xdr:colOff>38100</xdr:colOff>
      <xdr:row>55</xdr:row>
      <xdr:rowOff>71857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62984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169759</xdr:rowOff>
    </xdr:from>
    <xdr:to>
      <xdr:col>116</xdr:col>
      <xdr:colOff>114300</xdr:colOff>
      <xdr:row>57</xdr:row>
      <xdr:rowOff>99909</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7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148186</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74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39065</xdr:rowOff>
    </xdr:from>
    <xdr:to>
      <xdr:col>112</xdr:col>
      <xdr:colOff>38100</xdr:colOff>
      <xdr:row>56</xdr:row>
      <xdr:rowOff>140665</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6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131792</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73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61109</xdr:rowOff>
    </xdr:from>
    <xdr:to>
      <xdr:col>107</xdr:col>
      <xdr:colOff>101600</xdr:colOff>
      <xdr:row>55</xdr:row>
      <xdr:rowOff>162709</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4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7786</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2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82434</xdr:rowOff>
    </xdr:from>
    <xdr:to>
      <xdr:col>102</xdr:col>
      <xdr:colOff>165100</xdr:colOff>
      <xdr:row>55</xdr:row>
      <xdr:rowOff>12584</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3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29111</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1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93504</xdr:rowOff>
    </xdr:from>
    <xdr:to>
      <xdr:col>98</xdr:col>
      <xdr:colOff>38100</xdr:colOff>
      <xdr:row>54</xdr:row>
      <xdr:rowOff>23654</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1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40181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89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87122</xdr:rowOff>
    </xdr:from>
    <xdr:to>
      <xdr:col>116</xdr:col>
      <xdr:colOff>63500</xdr:colOff>
      <xdr:row>72</xdr:row>
      <xdr:rowOff>127617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2431522"/>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77288</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87122</xdr:rowOff>
    </xdr:from>
    <xdr:to>
      <xdr:col>111</xdr:col>
      <xdr:colOff>177800</xdr:colOff>
      <xdr:row>78</xdr:row>
      <xdr:rowOff>96103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431522"/>
          <a:ext cx="889000" cy="10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155338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85979</xdr:rowOff>
    </xdr:from>
    <xdr:to>
      <xdr:col>107</xdr:col>
      <xdr:colOff>50800</xdr:colOff>
      <xdr:row>78</xdr:row>
      <xdr:rowOff>96103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459079"/>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138611</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85979</xdr:rowOff>
    </xdr:from>
    <xdr:to>
      <xdr:col>102</xdr:col>
      <xdr:colOff>114300</xdr:colOff>
      <xdr:row>78</xdr:row>
      <xdr:rowOff>87612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8656300" y="134590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128813</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111341</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76817</xdr:rowOff>
    </xdr:from>
    <xdr:to>
      <xdr:col>116</xdr:col>
      <xdr:colOff>114300</xdr:colOff>
      <xdr:row>73</xdr:row>
      <xdr:rowOff>6967</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42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99694</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27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36322</xdr:rowOff>
    </xdr:from>
    <xdr:to>
      <xdr:col>112</xdr:col>
      <xdr:colOff>38100</xdr:colOff>
      <xdr:row>72</xdr:row>
      <xdr:rowOff>137922</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3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154449</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15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45303</xdr:rowOff>
    </xdr:from>
    <xdr:to>
      <xdr:col>107</xdr:col>
      <xdr:colOff>101600</xdr:colOff>
      <xdr:row>78</xdr:row>
      <xdr:rowOff>146903</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4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138030</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5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35179</xdr:rowOff>
    </xdr:from>
    <xdr:to>
      <xdr:col>102</xdr:col>
      <xdr:colOff>165100</xdr:colOff>
      <xdr:row>78</xdr:row>
      <xdr:rowOff>136779</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127906</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129539</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・「人件費」は、近年横ばいで推移しているが、令和元年度は教職員の減等により決算額は減少したものの、分母である人口の減により、前年度より増加した。</a:t>
          </a:r>
        </a:p>
        <a:p>
          <a:r>
            <a:rPr kumimoji="1" lang="ja-JP" altLang="en-US" sz="1300">
              <a:latin typeface="ＭＳ Ｐゴシック" panose="020B0600070205080204" pitchFamily="50" charset="-128"/>
              <a:ea typeface="ＭＳ Ｐゴシック" panose="020B0600070205080204" pitchFamily="50" charset="-128"/>
            </a:rPr>
            <a:t>・「扶助費」は、障害者施策等の社会保障関係経費の増加に伴い近年増加傾向であるが、令和元年度は障害児通所支援県費負担の増等により、前年度より増加した。</a:t>
          </a:r>
        </a:p>
        <a:p>
          <a:r>
            <a:rPr kumimoji="1" lang="ja-JP" altLang="en-US" sz="1300">
              <a:latin typeface="ＭＳ Ｐゴシック" panose="020B0600070205080204" pitchFamily="50" charset="-128"/>
              <a:ea typeface="ＭＳ Ｐゴシック" panose="020B0600070205080204" pitchFamily="50" charset="-128"/>
            </a:rPr>
            <a:t>・「補助費等」は、令和元年度は子どものための教育・保育給付費負担の増等により、前年度より増加した。</a:t>
          </a:r>
        </a:p>
        <a:p>
          <a:r>
            <a:rPr kumimoji="1" lang="ja-JP" altLang="en-US" sz="1300">
              <a:latin typeface="ＭＳ Ｐゴシック" panose="020B0600070205080204" pitchFamily="50" charset="-128"/>
              <a:ea typeface="ＭＳ Ｐゴシック" panose="020B0600070205080204" pitchFamily="50" charset="-128"/>
            </a:rPr>
            <a:t>・「普通建設事業費」は、国の経済対策による補正予算の増減により各年度の決算額に増減がある状況であるが、令和元年度は防災・減災対策や八ッ場ダム関連整備、群馬コンベンションセンター「</a:t>
          </a:r>
          <a:r>
            <a:rPr kumimoji="1" lang="en-US" altLang="ja-JP" sz="1300">
              <a:latin typeface="ＭＳ Ｐゴシック" panose="020B0600070205080204" pitchFamily="50" charset="-128"/>
              <a:ea typeface="ＭＳ Ｐゴシック" panose="020B0600070205080204" pitchFamily="50" charset="-128"/>
            </a:rPr>
            <a:t>G</a:t>
          </a:r>
          <a:r>
            <a:rPr kumimoji="1" lang="ja-JP" altLang="en-US" sz="1300">
              <a:latin typeface="ＭＳ Ｐゴシック" panose="020B0600070205080204" pitchFamily="50" charset="-128"/>
              <a:ea typeface="ＭＳ Ｐゴシック" panose="020B0600070205080204" pitchFamily="50" charset="-128"/>
            </a:rPr>
            <a:t>メッセ群馬」係る事業の増等により、前年度より増加した。</a:t>
          </a:r>
        </a:p>
        <a:p>
          <a:r>
            <a:rPr kumimoji="1" lang="ja-JP" altLang="en-US" sz="1300">
              <a:latin typeface="ＭＳ Ｐゴシック" panose="020B0600070205080204" pitchFamily="50" charset="-128"/>
              <a:ea typeface="ＭＳ Ｐゴシック" panose="020B0600070205080204" pitchFamily="50" charset="-128"/>
            </a:rPr>
            <a:t>・「公債費」は、臨時財政対策債償還費の増加により近年増加傾向であるが、令和元年度は臨時財政対策債の償還費は増となったものの、過去に発行した普通建設事業に係る公債費の減等により、前年度より減少した。</a:t>
          </a:r>
        </a:p>
        <a:p>
          <a:r>
            <a:rPr kumimoji="1" lang="ja-JP" altLang="en-US" sz="1300">
              <a:latin typeface="ＭＳ Ｐゴシック" panose="020B0600070205080204" pitchFamily="50" charset="-128"/>
              <a:ea typeface="ＭＳ Ｐゴシック" panose="020B0600070205080204" pitchFamily="50" charset="-128"/>
            </a:rPr>
            <a:t>・「貸付金」は、制度融資額の減等により近年減少傾向にあり、令和元年度についても制度融資額の減等により、前年度より減少した。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1,969,439
1,909,403
6,362.28
741,219,142
731,153,907
4,179,855
440,557,684
1,274,114,678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44450</xdr:rowOff>
    </xdr:from>
    <xdr:to>
      <xdr:col>24</xdr:col>
      <xdr:colOff>63500</xdr:colOff>
      <xdr:row>33</xdr:row>
      <xdr:rowOff>59690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02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59690</xdr:rowOff>
    </xdr:from>
    <xdr:to>
      <xdr:col>19</xdr:col>
      <xdr:colOff>177800</xdr:colOff>
      <xdr:row>33</xdr:row>
      <xdr:rowOff>61595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175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2557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38735</xdr:rowOff>
    </xdr:from>
    <xdr:to>
      <xdr:col>15</xdr:col>
      <xdr:colOff>50800</xdr:colOff>
      <xdr:row>33</xdr:row>
      <xdr:rowOff>61595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96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652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38735</xdr:rowOff>
    </xdr:from>
    <xdr:to>
      <xdr:col>10</xdr:col>
      <xdr:colOff>114300</xdr:colOff>
      <xdr:row>33</xdr:row>
      <xdr:rowOff>59690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965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15892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25417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165100</xdr:rowOff>
    </xdr:from>
    <xdr:to>
      <xdr:col>24</xdr:col>
      <xdr:colOff>114300</xdr:colOff>
      <xdr:row>33</xdr:row>
      <xdr:rowOff>95250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16527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8890</xdr:rowOff>
    </xdr:from>
    <xdr:to>
      <xdr:col>20</xdr:col>
      <xdr:colOff>38100</xdr:colOff>
      <xdr:row>33</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127017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44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10795</xdr:rowOff>
    </xdr:from>
    <xdr:to>
      <xdr:col>15</xdr:col>
      <xdr:colOff>101600</xdr:colOff>
      <xdr:row>33</xdr:row>
      <xdr:rowOff>112395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128922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44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159385</xdr:rowOff>
    </xdr:from>
    <xdr:to>
      <xdr:col>10</xdr:col>
      <xdr:colOff>165100</xdr:colOff>
      <xdr:row>33</xdr:row>
      <xdr:rowOff>89535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106062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42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8890</xdr:rowOff>
    </xdr:from>
    <xdr:to>
      <xdr:col>6</xdr:col>
      <xdr:colOff>38100</xdr:colOff>
      <xdr:row>33</xdr:row>
      <xdr:rowOff>110490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127017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44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60637</xdr:rowOff>
    </xdr:from>
    <xdr:to>
      <xdr:col>24</xdr:col>
      <xdr:colOff>63500</xdr:colOff>
      <xdr:row>58</xdr:row>
      <xdr:rowOff>65993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04737"/>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15860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59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60637</xdr:rowOff>
    </xdr:from>
    <xdr:to>
      <xdr:col>19</xdr:col>
      <xdr:colOff>177800</xdr:colOff>
      <xdr:row>58</xdr:row>
      <xdr:rowOff>64915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0473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111479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10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64915</xdr:rowOff>
    </xdr:from>
    <xdr:to>
      <xdr:col>15</xdr:col>
      <xdr:colOff>50800</xdr:colOff>
      <xdr:row>58</xdr:row>
      <xdr:rowOff>106390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09015"/>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131891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100479</xdr:rowOff>
    </xdr:from>
    <xdr:to>
      <xdr:col>10</xdr:col>
      <xdr:colOff>114300</xdr:colOff>
      <xdr:row>58</xdr:row>
      <xdr:rowOff>106390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44579"/>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52422</xdr:rowOff>
    </xdr:from>
    <xdr:to>
      <xdr:col>10</xdr:col>
      <xdr:colOff>165100</xdr:colOff>
      <xdr:row>58</xdr:row>
      <xdr:rowOff>154022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170549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xdr:rowOff>
    </xdr:from>
    <xdr:to>
      <xdr:col>6</xdr:col>
      <xdr:colOff>38100</xdr:colOff>
      <xdr:row>58</xdr:row>
      <xdr:rowOff>105461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121988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15193</xdr:rowOff>
    </xdr:from>
    <xdr:to>
      <xdr:col>24</xdr:col>
      <xdr:colOff>114300</xdr:colOff>
      <xdr:row>58</xdr:row>
      <xdr:rowOff>116793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38070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9837</xdr:rowOff>
    </xdr:from>
    <xdr:to>
      <xdr:col>20</xdr:col>
      <xdr:colOff>38100</xdr:colOff>
      <xdr:row>58</xdr:row>
      <xdr:rowOff>111437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127964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7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14115</xdr:rowOff>
    </xdr:from>
    <xdr:to>
      <xdr:col>15</xdr:col>
      <xdr:colOff>101600</xdr:colOff>
      <xdr:row>58</xdr:row>
      <xdr:rowOff>115715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132242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7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55590</xdr:rowOff>
    </xdr:from>
    <xdr:to>
      <xdr:col>10</xdr:col>
      <xdr:colOff>165100</xdr:colOff>
      <xdr:row>58</xdr:row>
      <xdr:rowOff>157190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148317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49679</xdr:rowOff>
    </xdr:from>
    <xdr:to>
      <xdr:col>6</xdr:col>
      <xdr:colOff>38100</xdr:colOff>
      <xdr:row>58</xdr:row>
      <xdr:rowOff>151279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142406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8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47526</xdr:rowOff>
    </xdr:from>
    <xdr:to>
      <xdr:col>24</xdr:col>
      <xdr:colOff>63500</xdr:colOff>
      <xdr:row>77</xdr:row>
      <xdr:rowOff>83807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49176"/>
          <a:ext cx="838200" cy="3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82087</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28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51150</xdr:rowOff>
    </xdr:from>
    <xdr:to>
      <xdr:col>19</xdr:col>
      <xdr:colOff>177800</xdr:colOff>
      <xdr:row>77</xdr:row>
      <xdr:rowOff>83807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5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65433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4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51150</xdr:rowOff>
    </xdr:from>
    <xdr:to>
      <xdr:col>15</xdr:col>
      <xdr:colOff>50800</xdr:colOff>
      <xdr:row>77</xdr:row>
      <xdr:rowOff>91661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52800"/>
          <a:ext cx="889000" cy="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23240</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3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91661</xdr:rowOff>
    </xdr:from>
    <xdr:to>
      <xdr:col>10</xdr:col>
      <xdr:colOff>114300</xdr:colOff>
      <xdr:row>77</xdr:row>
      <xdr:rowOff>138720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93311"/>
          <a:ext cx="8890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32028</xdr:rowOff>
    </xdr:from>
    <xdr:to>
      <xdr:col>10</xdr:col>
      <xdr:colOff>165100</xdr:colOff>
      <xdr:row>77</xdr:row>
      <xdr:rowOff>133628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150155</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0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75495</xdr:rowOff>
    </xdr:from>
    <xdr:to>
      <xdr:col>6</xdr:col>
      <xdr:colOff>38100</xdr:colOff>
      <xdr:row>78</xdr:row>
      <xdr:rowOff>5645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22172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168176</xdr:rowOff>
    </xdr:from>
    <xdr:to>
      <xdr:col>24</xdr:col>
      <xdr:colOff>114300</xdr:colOff>
      <xdr:row>77</xdr:row>
      <xdr:rowOff>98326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19603</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33007</xdr:rowOff>
    </xdr:from>
    <xdr:to>
      <xdr:col>20</xdr:col>
      <xdr:colOff>38100</xdr:colOff>
      <xdr:row>77</xdr:row>
      <xdr:rowOff>134607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3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151134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350</xdr:rowOff>
    </xdr:from>
    <xdr:to>
      <xdr:col>15</xdr:col>
      <xdr:colOff>101600</xdr:colOff>
      <xdr:row>77</xdr:row>
      <xdr:rowOff>101950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118477</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29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40861</xdr:rowOff>
    </xdr:from>
    <xdr:to>
      <xdr:col>10</xdr:col>
      <xdr:colOff>165100</xdr:colOff>
      <xdr:row>77</xdr:row>
      <xdr:rowOff>142461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133588</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3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87920</xdr:rowOff>
    </xdr:from>
    <xdr:to>
      <xdr:col>6</xdr:col>
      <xdr:colOff>38100</xdr:colOff>
      <xdr:row>78</xdr:row>
      <xdr:rowOff>18070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8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9197</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38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72492</xdr:rowOff>
    </xdr:from>
    <xdr:to>
      <xdr:col>24</xdr:col>
      <xdr:colOff>62865</xdr:colOff>
      <xdr:row>98</xdr:row>
      <xdr:rowOff>75874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02992"/>
          <a:ext cx="1270" cy="13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79701</xdr:rowOff>
    </xdr:from>
    <xdr:ext cx="469744"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75874</xdr:rowOff>
    </xdr:from>
    <xdr:to>
      <xdr:col>24</xdr:col>
      <xdr:colOff>152400</xdr:colOff>
      <xdr:row>98</xdr:row>
      <xdr:rowOff>75874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19169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72492</xdr:rowOff>
    </xdr:from>
    <xdr:to>
      <xdr:col>24</xdr:col>
      <xdr:colOff>152400</xdr:colOff>
      <xdr:row>90</xdr:row>
      <xdr:rowOff>72492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6930</xdr:rowOff>
    </xdr:from>
    <xdr:to>
      <xdr:col>24</xdr:col>
      <xdr:colOff>63500</xdr:colOff>
      <xdr:row>96</xdr:row>
      <xdr:rowOff>59506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66130"/>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30111</xdr:rowOff>
    </xdr:from>
    <xdr:ext cx="469744"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89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51684</xdr:rowOff>
    </xdr:from>
    <xdr:to>
      <xdr:col>24</xdr:col>
      <xdr:colOff>114300</xdr:colOff>
      <xdr:row>96</xdr:row>
      <xdr:rowOff>153284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147655</xdr:rowOff>
    </xdr:from>
    <xdr:to>
      <xdr:col>19</xdr:col>
      <xdr:colOff>177800</xdr:colOff>
      <xdr:row>96</xdr:row>
      <xdr:rowOff>6930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35405"/>
          <a:ext cx="889000" cy="3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10353</xdr:rowOff>
    </xdr:from>
    <xdr:to>
      <xdr:col>20</xdr:col>
      <xdr:colOff>38100</xdr:colOff>
      <xdr:row>96</xdr:row>
      <xdr:rowOff>111953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103080</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49728" y="1656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37471</xdr:rowOff>
    </xdr:from>
    <xdr:to>
      <xdr:col>15</xdr:col>
      <xdr:colOff>50800</xdr:colOff>
      <xdr:row>95</xdr:row>
      <xdr:rowOff>147655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325221"/>
          <a:ext cx="889000" cy="1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117703</xdr:rowOff>
    </xdr:from>
    <xdr:to>
      <xdr:col>15</xdr:col>
      <xdr:colOff>101600</xdr:colOff>
      <xdr:row>96</xdr:row>
      <xdr:rowOff>47853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38980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169052</xdr:rowOff>
    </xdr:from>
    <xdr:to>
      <xdr:col>10</xdr:col>
      <xdr:colOff>114300</xdr:colOff>
      <xdr:row>95</xdr:row>
      <xdr:rowOff>37471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285352"/>
          <a:ext cx="889000" cy="3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92740</xdr:rowOff>
    </xdr:from>
    <xdr:to>
      <xdr:col>10</xdr:col>
      <xdr:colOff>165100</xdr:colOff>
      <xdr:row>96</xdr:row>
      <xdr:rowOff>22890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69332</xdr:rowOff>
    </xdr:from>
    <xdr:to>
      <xdr:col>6</xdr:col>
      <xdr:colOff>38100</xdr:colOff>
      <xdr:row>95</xdr:row>
      <xdr:rowOff>170932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162059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8706</xdr:rowOff>
    </xdr:from>
    <xdr:to>
      <xdr:col>24</xdr:col>
      <xdr:colOff>114300</xdr:colOff>
      <xdr:row>96</xdr:row>
      <xdr:rowOff>110306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31583</xdr:rowOff>
    </xdr:from>
    <xdr:ext cx="469744"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1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127580</xdr:rowOff>
    </xdr:from>
    <xdr:to>
      <xdr:col>20</xdr:col>
      <xdr:colOff>38100</xdr:colOff>
      <xdr:row>96</xdr:row>
      <xdr:rowOff>57730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74257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1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96855</xdr:rowOff>
    </xdr:from>
    <xdr:to>
      <xdr:col>15</xdr:col>
      <xdr:colOff>101600</xdr:colOff>
      <xdr:row>96</xdr:row>
      <xdr:rowOff>27005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43532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5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158121</xdr:rowOff>
    </xdr:from>
    <xdr:to>
      <xdr:col>10</xdr:col>
      <xdr:colOff>165100</xdr:colOff>
      <xdr:row>95</xdr:row>
      <xdr:rowOff>88271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104798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118252</xdr:rowOff>
    </xdr:from>
    <xdr:to>
      <xdr:col>6</xdr:col>
      <xdr:colOff>38100</xdr:colOff>
      <xdr:row>95</xdr:row>
      <xdr:rowOff>48402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64929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100838</xdr:rowOff>
    </xdr:from>
    <xdr:to>
      <xdr:col>54</xdr:col>
      <xdr:colOff>189865</xdr:colOff>
      <xdr:row>39</xdr:row>
      <xdr:rowOff>83312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15788"/>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87139</xdr:rowOff>
    </xdr:from>
    <xdr:ext cx="378565"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7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83312</xdr:rowOff>
    </xdr:from>
    <xdr:to>
      <xdr:col>55</xdr:col>
      <xdr:colOff>88900</xdr:colOff>
      <xdr:row>39</xdr:row>
      <xdr:rowOff>83312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47515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100838</xdr:rowOff>
    </xdr:from>
    <xdr:to>
      <xdr:col>55</xdr:col>
      <xdr:colOff>88900</xdr:colOff>
      <xdr:row>31</xdr:row>
      <xdr:rowOff>100838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1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18542</xdr:rowOff>
    </xdr:from>
    <xdr:to>
      <xdr:col>55</xdr:col>
      <xdr:colOff>0</xdr:colOff>
      <xdr:row>37</xdr:row>
      <xdr:rowOff>68834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3621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20083</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637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41656</xdr:rowOff>
    </xdr:from>
    <xdr:to>
      <xdr:col>55</xdr:col>
      <xdr:colOff>50800</xdr:colOff>
      <xdr:row>37</xdr:row>
      <xdr:rowOff>143256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170180</xdr:rowOff>
    </xdr:from>
    <xdr:to>
      <xdr:col>50</xdr:col>
      <xdr:colOff>114300</xdr:colOff>
      <xdr:row>37</xdr:row>
      <xdr:rowOff>18542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34238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21844</xdr:rowOff>
    </xdr:from>
    <xdr:to>
      <xdr:col>50</xdr:col>
      <xdr:colOff>165100</xdr:colOff>
      <xdr:row>37</xdr:row>
      <xdr:rowOff>123444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114571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37317" y="64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55880</xdr:rowOff>
    </xdr:from>
    <xdr:to>
      <xdr:col>45</xdr:col>
      <xdr:colOff>177800</xdr:colOff>
      <xdr:row>36</xdr:row>
      <xdr:rowOff>170180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228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128524</xdr:rowOff>
    </xdr:from>
    <xdr:to>
      <xdr:col>46</xdr:col>
      <xdr:colOff>38100</xdr:colOff>
      <xdr:row>37</xdr:row>
      <xdr:rowOff>58674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49801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55118</xdr:rowOff>
    </xdr:from>
    <xdr:to>
      <xdr:col>41</xdr:col>
      <xdr:colOff>50800</xdr:colOff>
      <xdr:row>36</xdr:row>
      <xdr:rowOff>55880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884418"/>
          <a:ext cx="889000" cy="3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154432</xdr:rowOff>
    </xdr:from>
    <xdr:to>
      <xdr:col>41</xdr:col>
      <xdr:colOff>101600</xdr:colOff>
      <xdr:row>36</xdr:row>
      <xdr:rowOff>84582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101109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159766</xdr:rowOff>
    </xdr:from>
    <xdr:to>
      <xdr:col>36</xdr:col>
      <xdr:colOff>165100</xdr:colOff>
      <xdr:row>32</xdr:row>
      <xdr:rowOff>89916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106443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18034</xdr:rowOff>
    </xdr:from>
    <xdr:to>
      <xdr:col>55</xdr:col>
      <xdr:colOff>50800</xdr:colOff>
      <xdr:row>37</xdr:row>
      <xdr:rowOff>119634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40911</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1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139192</xdr:rowOff>
    </xdr:from>
    <xdr:to>
      <xdr:col>50</xdr:col>
      <xdr:colOff>165100</xdr:colOff>
      <xdr:row>37</xdr:row>
      <xdr:rowOff>69342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85869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37317" y="608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119380</xdr:rowOff>
    </xdr:from>
    <xdr:to>
      <xdr:col>46</xdr:col>
      <xdr:colOff>38100</xdr:colOff>
      <xdr:row>37</xdr:row>
      <xdr:rowOff>49530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66057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5080</xdr:rowOff>
    </xdr:from>
    <xdr:to>
      <xdr:col>41</xdr:col>
      <xdr:colOff>101600</xdr:colOff>
      <xdr:row>36</xdr:row>
      <xdr:rowOff>106680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97807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4318</xdr:rowOff>
    </xdr:from>
    <xdr:to>
      <xdr:col>36</xdr:col>
      <xdr:colOff>165100</xdr:colOff>
      <xdr:row>34</xdr:row>
      <xdr:rowOff>105918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97045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59984</xdr:rowOff>
    </xdr:from>
    <xdr:to>
      <xdr:col>55</xdr:col>
      <xdr:colOff>0</xdr:colOff>
      <xdr:row>56</xdr:row>
      <xdr:rowOff>88689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661184"/>
          <a:ext cx="8382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138422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56587</xdr:rowOff>
    </xdr:from>
    <xdr:to>
      <xdr:col>50</xdr:col>
      <xdr:colOff>114300</xdr:colOff>
      <xdr:row>56</xdr:row>
      <xdr:rowOff>59984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657787"/>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83590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594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56587</xdr:rowOff>
    </xdr:from>
    <xdr:to>
      <xdr:col>45</xdr:col>
      <xdr:colOff>177800</xdr:colOff>
      <xdr:row>56</xdr:row>
      <xdr:rowOff>95711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657787"/>
          <a:ext cx="889000" cy="3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87052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162723</xdr:rowOff>
    </xdr:from>
    <xdr:to>
      <xdr:col>41</xdr:col>
      <xdr:colOff>50800</xdr:colOff>
      <xdr:row>56</xdr:row>
      <xdr:rowOff>95711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421023"/>
          <a:ext cx="889000" cy="27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12776</xdr:rowOff>
    </xdr:from>
    <xdr:to>
      <xdr:col>41</xdr:col>
      <xdr:colOff>101600</xdr:colOff>
      <xdr:row>57</xdr:row>
      <xdr:rowOff>114376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105503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8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169563</xdr:rowOff>
    </xdr:from>
    <xdr:to>
      <xdr:col>36</xdr:col>
      <xdr:colOff>165100</xdr:colOff>
      <xdr:row>57</xdr:row>
      <xdr:rowOff>99713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90840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6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37889</xdr:rowOff>
    </xdr:from>
    <xdr:to>
      <xdr:col>55</xdr:col>
      <xdr:colOff>50800</xdr:colOff>
      <xdr:row>56</xdr:row>
      <xdr:rowOff>139489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60766</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49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9184</xdr:rowOff>
    </xdr:from>
    <xdr:to>
      <xdr:col>50</xdr:col>
      <xdr:colOff>165100</xdr:colOff>
      <xdr:row>56</xdr:row>
      <xdr:rowOff>110784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127311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59411" y="938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5787</xdr:rowOff>
    </xdr:from>
    <xdr:to>
      <xdr:col>46</xdr:col>
      <xdr:colOff>38100</xdr:colOff>
      <xdr:row>56</xdr:row>
      <xdr:rowOff>107387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60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123914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38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44911</xdr:rowOff>
    </xdr:from>
    <xdr:to>
      <xdr:col>41</xdr:col>
      <xdr:colOff>101600</xdr:colOff>
      <xdr:row>56</xdr:row>
      <xdr:rowOff>146511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6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163038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4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111923</xdr:rowOff>
    </xdr:from>
    <xdr:to>
      <xdr:col>36</xdr:col>
      <xdr:colOff>165100</xdr:colOff>
      <xdr:row>55</xdr:row>
      <xdr:rowOff>42073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3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58600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14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119172</xdr:rowOff>
    </xdr:from>
    <xdr:to>
      <xdr:col>55</xdr:col>
      <xdr:colOff>0</xdr:colOff>
      <xdr:row>75</xdr:row>
      <xdr:rowOff>160617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2977922"/>
          <a:ext cx="8382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134193</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99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119172</xdr:rowOff>
    </xdr:from>
    <xdr:to>
      <xdr:col>50</xdr:col>
      <xdr:colOff>114300</xdr:colOff>
      <xdr:row>75</xdr:row>
      <xdr:rowOff>144158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2977922"/>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61909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30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39665</xdr:rowOff>
    </xdr:from>
    <xdr:to>
      <xdr:col>45</xdr:col>
      <xdr:colOff>177800</xdr:colOff>
      <xdr:row>75</xdr:row>
      <xdr:rowOff>144158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2898415"/>
          <a:ext cx="889000" cy="10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40947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82916</xdr:rowOff>
    </xdr:from>
    <xdr:to>
      <xdr:col>41</xdr:col>
      <xdr:colOff>50800</xdr:colOff>
      <xdr:row>75</xdr:row>
      <xdr:rowOff>39665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2770216"/>
          <a:ext cx="889000" cy="1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87619</xdr:rowOff>
    </xdr:from>
    <xdr:to>
      <xdr:col>41</xdr:col>
      <xdr:colOff>101600</xdr:colOff>
      <xdr:row>76</xdr:row>
      <xdr:rowOff>17769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8896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26309</xdr:rowOff>
    </xdr:from>
    <xdr:to>
      <xdr:col>36</xdr:col>
      <xdr:colOff>165100</xdr:colOff>
      <xdr:row>75</xdr:row>
      <xdr:rowOff>127909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119037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109817</xdr:rowOff>
    </xdr:from>
    <xdr:to>
      <xdr:col>55</xdr:col>
      <xdr:colOff>50800</xdr:colOff>
      <xdr:row>76</xdr:row>
      <xdr:rowOff>39967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9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132694</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8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68372</xdr:rowOff>
    </xdr:from>
    <xdr:to>
      <xdr:col>50</xdr:col>
      <xdr:colOff>165100</xdr:colOff>
      <xdr:row>75</xdr:row>
      <xdr:rowOff>169971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927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15049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270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93358</xdr:rowOff>
    </xdr:from>
    <xdr:to>
      <xdr:col>46</xdr:col>
      <xdr:colOff>38100</xdr:colOff>
      <xdr:row>76</xdr:row>
      <xdr:rowOff>23509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2952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40035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7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160315</xdr:rowOff>
    </xdr:from>
    <xdr:to>
      <xdr:col>41</xdr:col>
      <xdr:colOff>101600</xdr:colOff>
      <xdr:row>75</xdr:row>
      <xdr:rowOff>90465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2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106992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32116</xdr:rowOff>
    </xdr:from>
    <xdr:to>
      <xdr:col>36</xdr:col>
      <xdr:colOff>165100</xdr:colOff>
      <xdr:row>74</xdr:row>
      <xdr:rowOff>133716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27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150243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49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23788</xdr:rowOff>
    </xdr:from>
    <xdr:to>
      <xdr:col>55</xdr:col>
      <xdr:colOff>0</xdr:colOff>
      <xdr:row>95</xdr:row>
      <xdr:rowOff>144818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311538"/>
          <a:ext cx="838200" cy="1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64864</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52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144818</xdr:rowOff>
    </xdr:from>
    <xdr:to>
      <xdr:col>50</xdr:col>
      <xdr:colOff>114300</xdr:colOff>
      <xdr:row>95</xdr:row>
      <xdr:rowOff>147865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43256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43566</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6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147865</xdr:rowOff>
    </xdr:from>
    <xdr:to>
      <xdr:col>45</xdr:col>
      <xdr:colOff>177800</xdr:colOff>
      <xdr:row>95</xdr:row>
      <xdr:rowOff>148907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435615"/>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45381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148907</xdr:rowOff>
    </xdr:from>
    <xdr:to>
      <xdr:col>41</xdr:col>
      <xdr:colOff>50800</xdr:colOff>
      <xdr:row>96</xdr:row>
      <xdr:rowOff>1409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436657"/>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51998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74147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144438</xdr:rowOff>
    </xdr:from>
    <xdr:to>
      <xdr:col>55</xdr:col>
      <xdr:colOff>50800</xdr:colOff>
      <xdr:row>95</xdr:row>
      <xdr:rowOff>74588</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2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167315</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11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94018</xdr:rowOff>
    </xdr:from>
    <xdr:to>
      <xdr:col>50</xdr:col>
      <xdr:colOff>165100</xdr:colOff>
      <xdr:row>96</xdr:row>
      <xdr:rowOff>24168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3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40695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1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97065</xdr:rowOff>
    </xdr:from>
    <xdr:to>
      <xdr:col>46</xdr:col>
      <xdr:colOff>38100</xdr:colOff>
      <xdr:row>96</xdr:row>
      <xdr:rowOff>27215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3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43742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16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98107</xdr:rowOff>
    </xdr:from>
    <xdr:to>
      <xdr:col>41</xdr:col>
      <xdr:colOff>101600</xdr:colOff>
      <xdr:row>96</xdr:row>
      <xdr:rowOff>28257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3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44784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122059</xdr:rowOff>
    </xdr:from>
    <xdr:to>
      <xdr:col>36</xdr:col>
      <xdr:colOff>165100</xdr:colOff>
      <xdr:row>96</xdr:row>
      <xdr:rowOff>52209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4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68736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167704</xdr:rowOff>
    </xdr:from>
    <xdr:to>
      <xdr:col>85</xdr:col>
      <xdr:colOff>127000</xdr:colOff>
      <xdr:row>38</xdr:row>
      <xdr:rowOff>49308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11354"/>
          <a:ext cx="838200" cy="5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93680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094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49308</xdr:rowOff>
    </xdr:from>
    <xdr:to>
      <xdr:col>81</xdr:col>
      <xdr:colOff>50800</xdr:colOff>
      <xdr:row>38</xdr:row>
      <xdr:rowOff>49403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64408"/>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58342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0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6064</xdr:rowOff>
    </xdr:from>
    <xdr:to>
      <xdr:col>76</xdr:col>
      <xdr:colOff>114300</xdr:colOff>
      <xdr:row>38</xdr:row>
      <xdr:rowOff>49403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521164"/>
          <a:ext cx="889000" cy="4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92060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6064</xdr:rowOff>
    </xdr:from>
    <xdr:to>
      <xdr:col>71</xdr:col>
      <xdr:colOff>177800</xdr:colOff>
      <xdr:row>38</xdr:row>
      <xdr:rowOff>58356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21164"/>
          <a:ext cx="889000" cy="5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116903</xdr:rowOff>
    </xdr:from>
    <xdr:to>
      <xdr:col>85</xdr:col>
      <xdr:colOff>177800</xdr:colOff>
      <xdr:row>38</xdr:row>
      <xdr:rowOff>47053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31830</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3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169958</xdr:rowOff>
    </xdr:from>
    <xdr:to>
      <xdr:col>81</xdr:col>
      <xdr:colOff>101600</xdr:colOff>
      <xdr:row>38</xdr:row>
      <xdr:rowOff>100108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91235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170053</xdr:rowOff>
    </xdr:from>
    <xdr:to>
      <xdr:col>76</xdr:col>
      <xdr:colOff>165100</xdr:colOff>
      <xdr:row>38</xdr:row>
      <xdr:rowOff>100203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91330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126714</xdr:rowOff>
    </xdr:from>
    <xdr:to>
      <xdr:col>72</xdr:col>
      <xdr:colOff>38100</xdr:colOff>
      <xdr:row>38</xdr:row>
      <xdr:rowOff>56865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703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47991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7556</xdr:rowOff>
    </xdr:from>
    <xdr:to>
      <xdr:col>67</xdr:col>
      <xdr:colOff>101600</xdr:colOff>
      <xdr:row>38</xdr:row>
      <xdr:rowOff>109156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100283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1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122403</xdr:rowOff>
    </xdr:from>
    <xdr:to>
      <xdr:col>85</xdr:col>
      <xdr:colOff>127000</xdr:colOff>
      <xdr:row>53</xdr:row>
      <xdr:rowOff>122841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209253"/>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94149</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5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92875</xdr:rowOff>
    </xdr:from>
    <xdr:to>
      <xdr:col>81</xdr:col>
      <xdr:colOff>50800</xdr:colOff>
      <xdr:row>53</xdr:row>
      <xdr:rowOff>122403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9179725"/>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41800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014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92875</xdr:rowOff>
    </xdr:from>
    <xdr:to>
      <xdr:col>76</xdr:col>
      <xdr:colOff>114300</xdr:colOff>
      <xdr:row>53</xdr:row>
      <xdr:rowOff>108420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17972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43419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101524</xdr:rowOff>
    </xdr:from>
    <xdr:to>
      <xdr:col>71</xdr:col>
      <xdr:colOff>177800</xdr:colOff>
      <xdr:row>53</xdr:row>
      <xdr:rowOff>108420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814300" y="9188374"/>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72041</xdr:rowOff>
    </xdr:from>
    <xdr:to>
      <xdr:col>85</xdr:col>
      <xdr:colOff>177800</xdr:colOff>
      <xdr:row>54</xdr:row>
      <xdr:rowOff>2191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1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94918</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01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71603</xdr:rowOff>
    </xdr:from>
    <xdr:to>
      <xdr:col>81</xdr:col>
      <xdr:colOff>101600</xdr:colOff>
      <xdr:row>54</xdr:row>
      <xdr:rowOff>1753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1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18280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01411" y="89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42075</xdr:rowOff>
    </xdr:from>
    <xdr:to>
      <xdr:col>76</xdr:col>
      <xdr:colOff>165100</xdr:colOff>
      <xdr:row>53</xdr:row>
      <xdr:rowOff>143675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1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160202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89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57620</xdr:rowOff>
    </xdr:from>
    <xdr:to>
      <xdr:col>72</xdr:col>
      <xdr:colOff>38100</xdr:colOff>
      <xdr:row>53</xdr:row>
      <xdr:rowOff>159220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1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4297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89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50724</xdr:rowOff>
    </xdr:from>
    <xdr:to>
      <xdr:col>67</xdr:col>
      <xdr:colOff>101600</xdr:colOff>
      <xdr:row>53</xdr:row>
      <xdr:rowOff>152324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1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168851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891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85331</xdr:rowOff>
    </xdr:from>
    <xdr:to>
      <xdr:col>85</xdr:col>
      <xdr:colOff>126364</xdr:colOff>
      <xdr:row>79</xdr:row>
      <xdr:rowOff>41097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086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44924</xdr:rowOff>
    </xdr:from>
    <xdr:ext cx="313932"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89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41097</xdr:rowOff>
    </xdr:from>
    <xdr:to>
      <xdr:col>86</xdr:col>
      <xdr:colOff>25400</xdr:colOff>
      <xdr:row>79</xdr:row>
      <xdr:rowOff>41097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32008</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85331</xdr:rowOff>
    </xdr:from>
    <xdr:to>
      <xdr:col>86</xdr:col>
      <xdr:colOff>25400</xdr:colOff>
      <xdr:row>70</xdr:row>
      <xdr:rowOff>85331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08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109258</xdr:rowOff>
    </xdr:from>
    <xdr:to>
      <xdr:col>85</xdr:col>
      <xdr:colOff>127000</xdr:colOff>
      <xdr:row>79</xdr:row>
      <xdr:rowOff>23991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482358"/>
          <a:ext cx="8382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43883</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45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23991</xdr:rowOff>
    </xdr:from>
    <xdr:to>
      <xdr:col>81</xdr:col>
      <xdr:colOff>50800</xdr:colOff>
      <xdr:row>79</xdr:row>
      <xdr:rowOff>25476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568541"/>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27787</xdr:rowOff>
    </xdr:from>
    <xdr:to>
      <xdr:col>81</xdr:col>
      <xdr:colOff>101600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145914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25476</xdr:rowOff>
    </xdr:from>
    <xdr:to>
      <xdr:col>76</xdr:col>
      <xdr:colOff>114300</xdr:colOff>
      <xdr:row>79</xdr:row>
      <xdr:rowOff>28029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57002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36361</xdr:rowOff>
    </xdr:from>
    <xdr:to>
      <xdr:col>76</xdr:col>
      <xdr:colOff>165100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26048</xdr:rowOff>
    </xdr:from>
    <xdr:to>
      <xdr:col>71</xdr:col>
      <xdr:colOff>177800</xdr:colOff>
      <xdr:row>79</xdr:row>
      <xdr:rowOff>28029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7059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15633</xdr:rowOff>
    </xdr:from>
    <xdr:to>
      <xdr:col>72</xdr:col>
      <xdr:colOff>38100</xdr:colOff>
      <xdr:row>78</xdr:row>
      <xdr:rowOff>117233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133760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20586</xdr:rowOff>
    </xdr:from>
    <xdr:to>
      <xdr:col>67</xdr:col>
      <xdr:colOff>101600</xdr:colOff>
      <xdr:row>78</xdr:row>
      <xdr:rowOff>122186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39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138713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58458</xdr:rowOff>
    </xdr:from>
    <xdr:to>
      <xdr:col>85</xdr:col>
      <xdr:colOff>177800</xdr:colOff>
      <xdr:row>78</xdr:row>
      <xdr:rowOff>160058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170883</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37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144641</xdr:rowOff>
    </xdr:from>
    <xdr:to>
      <xdr:col>81</xdr:col>
      <xdr:colOff>101600</xdr:colOff>
      <xdr:row>79</xdr:row>
      <xdr:rowOff>74791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5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65918</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79317" y="13610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146126</xdr:rowOff>
    </xdr:from>
    <xdr:to>
      <xdr:col>76</xdr:col>
      <xdr:colOff>165100</xdr:colOff>
      <xdr:row>79</xdr:row>
      <xdr:rowOff>76276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67403</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611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148679</xdr:rowOff>
    </xdr:from>
    <xdr:to>
      <xdr:col>72</xdr:col>
      <xdr:colOff>38100</xdr:colOff>
      <xdr:row>79</xdr:row>
      <xdr:rowOff>78829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69956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614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146698</xdr:rowOff>
    </xdr:from>
    <xdr:to>
      <xdr:col>67</xdr:col>
      <xdr:colOff>101600</xdr:colOff>
      <xdr:row>79</xdr:row>
      <xdr:rowOff>76848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67975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61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60082</xdr:rowOff>
    </xdr:from>
    <xdr:to>
      <xdr:col>85</xdr:col>
      <xdr:colOff>127000</xdr:colOff>
      <xdr:row>95</xdr:row>
      <xdr:rowOff>81733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347832"/>
          <a:ext cx="8382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6748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19686</xdr:rowOff>
    </xdr:from>
    <xdr:to>
      <xdr:col>81</xdr:col>
      <xdr:colOff>50800</xdr:colOff>
      <xdr:row>95</xdr:row>
      <xdr:rowOff>60082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307436"/>
          <a:ext cx="889000" cy="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19686</xdr:rowOff>
    </xdr:from>
    <xdr:to>
      <xdr:col>76</xdr:col>
      <xdr:colOff>114300</xdr:colOff>
      <xdr:row>95</xdr:row>
      <xdr:rowOff>38757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307436"/>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38757</xdr:rowOff>
    </xdr:from>
    <xdr:to>
      <xdr:col>71</xdr:col>
      <xdr:colOff>177800</xdr:colOff>
      <xdr:row>95</xdr:row>
      <xdr:rowOff>74549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326507"/>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151027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130748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30933</xdr:rowOff>
    </xdr:from>
    <xdr:to>
      <xdr:col>85</xdr:col>
      <xdr:colOff>177800</xdr:colOff>
      <xdr:row>95</xdr:row>
      <xdr:rowOff>132533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3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53810</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1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9282</xdr:rowOff>
    </xdr:from>
    <xdr:to>
      <xdr:col>81</xdr:col>
      <xdr:colOff>101600</xdr:colOff>
      <xdr:row>95</xdr:row>
      <xdr:rowOff>110882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2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127409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0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140336</xdr:rowOff>
    </xdr:from>
    <xdr:to>
      <xdr:col>76</xdr:col>
      <xdr:colOff>165100</xdr:colOff>
      <xdr:row>95</xdr:row>
      <xdr:rowOff>70486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87013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159407</xdr:rowOff>
    </xdr:from>
    <xdr:to>
      <xdr:col>72</xdr:col>
      <xdr:colOff>38100</xdr:colOff>
      <xdr:row>95</xdr:row>
      <xdr:rowOff>89557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2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106084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5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23749</xdr:rowOff>
    </xdr:from>
    <xdr:to>
      <xdr:col>67</xdr:col>
      <xdr:colOff>101600</xdr:colOff>
      <xdr:row>95</xdr:row>
      <xdr:rowOff>125349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3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141876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・「総務費」は、財政調整基金積立の減等により、令和元年度は前年度より減少した。</a:t>
          </a:r>
        </a:p>
        <a:p>
          <a:r>
            <a:rPr kumimoji="1" lang="ja-JP" altLang="en-US" sz="1300">
              <a:latin typeface="ＭＳ Ｐゴシック" panose="020B0600070205080204" pitchFamily="50" charset="-128"/>
              <a:ea typeface="ＭＳ Ｐゴシック" panose="020B0600070205080204" pitchFamily="50" charset="-128"/>
            </a:rPr>
            <a:t>・「民生費」は、子どものための教育・保育給付費負担の増等により、令和元年度は前年度より増加した。</a:t>
          </a:r>
        </a:p>
        <a:p>
          <a:r>
            <a:rPr kumimoji="1" lang="ja-JP" altLang="en-US" sz="1300">
              <a:latin typeface="ＭＳ Ｐゴシック" panose="020B0600070205080204" pitchFamily="50" charset="-128"/>
              <a:ea typeface="ＭＳ Ｐゴシック" panose="020B0600070205080204" pitchFamily="50" charset="-128"/>
            </a:rPr>
            <a:t>・「農林水産業費」は、国営・機構営事業負担の減等により、令和元年度は前年度より減少した。</a:t>
          </a:r>
        </a:p>
        <a:p>
          <a:r>
            <a:rPr kumimoji="1" lang="ja-JP" altLang="en-US" sz="1300">
              <a:latin typeface="ＭＳ Ｐゴシック" panose="020B0600070205080204" pitchFamily="50" charset="-128"/>
              <a:ea typeface="ＭＳ Ｐゴシック" panose="020B0600070205080204" pitchFamily="50" charset="-128"/>
            </a:rPr>
            <a:t>・「商工費」は、制度融資貸付の減等により、令和元年度は前年度より減少した。</a:t>
          </a:r>
        </a:p>
        <a:p>
          <a:r>
            <a:rPr kumimoji="1" lang="ja-JP" altLang="en-US" sz="1300">
              <a:latin typeface="ＭＳ Ｐゴシック" panose="020B0600070205080204" pitchFamily="50" charset="-128"/>
              <a:ea typeface="ＭＳ Ｐゴシック" panose="020B0600070205080204" pitchFamily="50" charset="-128"/>
            </a:rPr>
            <a:t>・「土木費」は、防災・減災対策や八ッ場ダム関連整備の増等により、令和元年度は前年度より増加した。</a:t>
          </a:r>
        </a:p>
        <a:p>
          <a:r>
            <a:rPr kumimoji="1" lang="ja-JP" altLang="en-US" sz="1300">
              <a:latin typeface="ＭＳ Ｐゴシック" panose="020B0600070205080204" pitchFamily="50" charset="-128"/>
              <a:ea typeface="ＭＳ Ｐゴシック" panose="020B0600070205080204" pitchFamily="50" charset="-128"/>
            </a:rPr>
            <a:t>・「教育費」は、特別支援学校施設整備の減等により、令和元年度は前年度より減少した。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財政調整基金残高は、令和元年度は</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ポイント増加しており、減債基金を含む財政調整的な基金残高も増加した。</a:t>
          </a:r>
        </a:p>
        <a:p>
          <a:r>
            <a:rPr kumimoji="1" lang="ja-JP" altLang="en-US" sz="1400">
              <a:latin typeface="ＭＳ ゴシック" pitchFamily="49" charset="-128"/>
              <a:ea typeface="ＭＳ ゴシック" pitchFamily="49" charset="-128"/>
            </a:rPr>
            <a:t>　実質収支額は、令和元年度も</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億円の黒字であり、</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年連続で黒字となった。</a:t>
          </a: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年度以降は黒字を維持し、令和元年度は財政調整基金の積立や取崩を行った結果、</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億円の黒字となった。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群馬県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県営競輪特別会計が平成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年度で廃止になって以降、すべての会計において赤字は発生していない。</a:t>
          </a:r>
        </a:p>
        <a:p>
          <a:r>
            <a:rPr kumimoji="1" lang="ja-JP" altLang="en-US" sz="1400">
              <a:latin typeface="ＭＳ ゴシック" pitchFamily="49" charset="-128"/>
              <a:ea typeface="ＭＳ ゴシック" pitchFamily="49" charset="-128"/>
            </a:rPr>
            <a:t>　黒字の構成比率については、団地造成事業会計が当該年度の土地分譲の進み具合等により多少の増減があるものの、平成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年度から大幅な変動はない。</a:t>
          </a:r>
        </a:p>
        <a:p>
          <a:r>
            <a:rPr kumimoji="1" lang="ja-JP" altLang="en-US" sz="1400">
              <a:latin typeface="ＭＳ ゴシック" pitchFamily="49" charset="-128"/>
              <a:ea typeface="ＭＳ ゴシック" pitchFamily="49" charset="-128"/>
            </a:rPr>
            <a:t>　今後も引き続き、各会計において適切な運営に努める。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元利償還金については、市場金利の低下に伴い支払利息が減少したため、前年度から</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億円の減となった。しかし、臨時財政対策債が増加していることから、今後は高止まりすることが見込まれる。</a:t>
          </a:r>
        </a:p>
        <a:p>
          <a:r>
            <a:rPr kumimoji="1" lang="ja-JP" altLang="en-US" sz="1400">
              <a:latin typeface="ＭＳ ゴシック" pitchFamily="49" charset="-128"/>
              <a:ea typeface="ＭＳ ゴシック" pitchFamily="49" charset="-128"/>
            </a:rPr>
            <a:t>　満期一括償還地方債については、発行額の</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を減債基金に積み立てており、市場公募による県債発行を毎年実施していることから、年度割相当額も毎年増加傾向にある。</a:t>
          </a:r>
        </a:p>
        <a:p>
          <a:r>
            <a:rPr kumimoji="1" lang="ja-JP" altLang="en-US" sz="1400">
              <a:latin typeface="ＭＳ ゴシック" pitchFamily="49" charset="-128"/>
              <a:ea typeface="ＭＳ ゴシック" pitchFamily="49" charset="-128"/>
            </a:rPr>
            <a:t>　また、算入公債費等については、臨時財政対策債償還額の増により、対前年度比で増加している。</a:t>
          </a:r>
        </a:p>
        <a:p>
          <a:r>
            <a:rPr kumimoji="1" lang="ja-JP" altLang="en-US" sz="1400">
              <a:latin typeface="ＭＳ ゴシック" pitchFamily="49" charset="-128"/>
              <a:ea typeface="ＭＳ ゴシック" pitchFamily="49" charset="-128"/>
            </a:rPr>
            <a:t>　今後も引き続き適正な県債管理に努める。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毎年度の積立額を発行額の</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としており、減債基金残高と減債基金積立相当額に乖離は生じていない。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県債残高については、臨時財政対策債の残高の増加により年々増加しているほか、令和元年度は防災・減災対策やＧメッセ群馬に係る事業の増等により、将来負担額は前年度から</a:t>
          </a:r>
          <a:r>
            <a:rPr kumimoji="1" lang="en-US" altLang="ja-JP" sz="1400">
              <a:latin typeface="ＭＳ ゴシック" pitchFamily="49" charset="-128"/>
              <a:ea typeface="ＭＳ ゴシック" pitchFamily="49" charset="-128"/>
            </a:rPr>
            <a:t>282</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一方で、将来負担額から控除される額（充当可能基金残高や基準財政需要額算入見込額）についても</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億円の増加となったことから、将来負担比率の分子は増加した。</a:t>
          </a:r>
        </a:p>
        <a:p>
          <a:r>
            <a:rPr kumimoji="1" lang="ja-JP" altLang="en-US" sz="1400">
              <a:latin typeface="ＭＳ ゴシック" pitchFamily="49" charset="-128"/>
              <a:ea typeface="ＭＳ ゴシック" pitchFamily="49" charset="-128"/>
            </a:rPr>
            <a:t>　今後も引き続き適正に県債を管理し、将来負担比率の維持・低減に努める。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・令和元年度の増減は以下のとおり。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・財政調整基金は、決算剰余金の半分の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・減債基金は、県債償還等のため、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・その他の特定目的基金は、コンベンション施設建設基金の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億円の取り崩しなど、全体では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・その他基金は事業を実施するための必要額の積立てや取崩しにより増減があるものだが、財政調整基金は、大規模災害への備えや年度間調整を図るため、一定規模の残高の確保に努める。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・後期高齢者医療財政安定化基金：保険料未納のリスク等に備えるための基金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・介護保険財政安定化基金：介護保険の財政安定化に資する事業に必要な費用に充てるための基金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・地域福祉基金：高齢化社会に対応した民間活動の推進を図り明るい地域福祉社会を築くための基金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・地域振興基金：地域振興事業の円滑な推進を図るための基金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・地域福祉基金：使途に合致する事業に充当するため取り崩したことにより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・地域振興基金：使途に合致する事業に充当するため取り崩したことにより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・地域医療介護総合確保基金、後期高齢者医療財政安定化基金、介護保険財政安定化基金：事業を実施するための必要額の積立及び取崩を予定。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・地域福祉基金・地域振興基金：使途に合致する事業を実施するため、適宜積立及び取崩を予定。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・決算剰余金の増減及び、必要な事業に充てるための各年度の取崩額の変動</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・財政調整基金については、大規模災害への備えや年度間調整を図るため、一定規模の残高の確保に努める。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・県債償還等のため平成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年度、令和元年度と取り崩したことによる減少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・財政調整的な役割は財政調整基金で対応することとし、満期一括償還方式による県債の元金償還に備える基金として活用していく予定である。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1</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741219142</v>
      </c>
      <c r="BO4" s="420"/>
      <c r="BP4" s="420"/>
      <c r="BQ4" s="420"/>
      <c r="BR4" s="420"/>
      <c r="BS4" s="420"/>
      <c r="BT4" s="420"/>
      <c r="BU4" s="421"/>
      <c r="BV4" s="419">
        <v>727059910</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0.9</v>
      </c>
      <c r="CU4" s="426"/>
      <c r="CV4" s="426"/>
      <c r="CW4" s="426"/>
      <c r="CX4" s="426"/>
      <c r="CY4" s="426"/>
      <c r="CZ4" s="426"/>
      <c r="DA4" s="427"/>
      <c r="DB4" s="425">
        <v>0.8</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731153907</v>
      </c>
      <c r="BO5" s="432"/>
      <c r="BP5" s="432"/>
      <c r="BQ5" s="432"/>
      <c r="BR5" s="432"/>
      <c r="BS5" s="432"/>
      <c r="BT5" s="432"/>
      <c r="BU5" s="433"/>
      <c r="BV5" s="431">
        <v>717972156</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96.8</v>
      </c>
      <c r="CU5" s="438"/>
      <c r="CV5" s="438"/>
      <c r="CW5" s="438"/>
      <c r="CX5" s="438"/>
      <c r="CY5" s="438"/>
      <c r="CZ5" s="438"/>
      <c r="DA5" s="439"/>
      <c r="DB5" s="437">
        <v>96.3</v>
      </c>
      <c r="DC5" s="438"/>
      <c r="DD5" s="438"/>
      <c r="DE5" s="438"/>
      <c r="DF5" s="438"/>
      <c r="DG5" s="438"/>
      <c r="DH5" s="438"/>
      <c r="DI5" s="439"/>
      <c r="DJ5" s="158"/>
      <c r="DK5" s="158"/>
      <c r="DL5" s="158"/>
      <c r="DM5" s="158"/>
      <c r="DN5" s="158"/>
      <c r="DO5" s="158"/>
    </row>
    <row r="6" spans="1:119" ht="18.75" customHeight="1" x14ac:dyDescent="0.2">
      <c r="A6" s="159"/>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6" t="s">
        <v>96</v>
      </c>
      <c r="AA6" s="447"/>
      <c r="AB6" s="447"/>
      <c r="AC6" s="447"/>
      <c r="AD6" s="447"/>
      <c r="AE6" s="447"/>
      <c r="AF6" s="447"/>
      <c r="AG6" s="447"/>
      <c r="AH6" s="448"/>
      <c r="AI6" s="449">
        <v>1</v>
      </c>
      <c r="AJ6" s="450"/>
      <c r="AK6" s="450"/>
      <c r="AL6" s="450"/>
      <c r="AM6" s="450"/>
      <c r="AN6" s="450"/>
      <c r="AO6" s="450"/>
      <c r="AP6" s="451"/>
      <c r="AQ6" s="449">
        <v>13100</v>
      </c>
      <c r="AR6" s="450"/>
      <c r="AS6" s="450"/>
      <c r="AT6" s="450"/>
      <c r="AU6" s="450"/>
      <c r="AV6" s="450"/>
      <c r="AW6" s="450"/>
      <c r="AX6" s="450"/>
      <c r="AY6" s="452"/>
      <c r="AZ6" s="428" t="s">
        <v>97</v>
      </c>
      <c r="BA6" s="429"/>
      <c r="BB6" s="429"/>
      <c r="BC6" s="429"/>
      <c r="BD6" s="429"/>
      <c r="BE6" s="429"/>
      <c r="BF6" s="429"/>
      <c r="BG6" s="429"/>
      <c r="BH6" s="429"/>
      <c r="BI6" s="429"/>
      <c r="BJ6" s="429"/>
      <c r="BK6" s="429"/>
      <c r="BL6" s="429"/>
      <c r="BM6" s="430"/>
      <c r="BN6" s="431">
        <v>10065235</v>
      </c>
      <c r="BO6" s="432"/>
      <c r="BP6" s="432"/>
      <c r="BQ6" s="432"/>
      <c r="BR6" s="432"/>
      <c r="BS6" s="432"/>
      <c r="BT6" s="432"/>
      <c r="BU6" s="433"/>
      <c r="BV6" s="431">
        <v>9087754</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43">
        <v>107.7</v>
      </c>
      <c r="CU6" s="444"/>
      <c r="CV6" s="444"/>
      <c r="CW6" s="444"/>
      <c r="CX6" s="444"/>
      <c r="CY6" s="444"/>
      <c r="CZ6" s="444"/>
      <c r="DA6" s="445"/>
      <c r="DB6" s="443">
        <v>107</v>
      </c>
      <c r="DC6" s="444"/>
      <c r="DD6" s="444"/>
      <c r="DE6" s="444"/>
      <c r="DF6" s="444"/>
      <c r="DG6" s="444"/>
      <c r="DH6" s="444"/>
      <c r="DI6" s="44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6" t="s">
        <v>99</v>
      </c>
      <c r="AA7" s="447"/>
      <c r="AB7" s="447"/>
      <c r="AC7" s="447"/>
      <c r="AD7" s="447"/>
      <c r="AE7" s="447"/>
      <c r="AF7" s="447"/>
      <c r="AG7" s="447"/>
      <c r="AH7" s="448"/>
      <c r="AI7" s="449">
        <v>2</v>
      </c>
      <c r="AJ7" s="450"/>
      <c r="AK7" s="450"/>
      <c r="AL7" s="450"/>
      <c r="AM7" s="450"/>
      <c r="AN7" s="450"/>
      <c r="AO7" s="450"/>
      <c r="AP7" s="451"/>
      <c r="AQ7" s="449">
        <v>10600</v>
      </c>
      <c r="AR7" s="450"/>
      <c r="AS7" s="450"/>
      <c r="AT7" s="450"/>
      <c r="AU7" s="450"/>
      <c r="AV7" s="450"/>
      <c r="AW7" s="450"/>
      <c r="AX7" s="450"/>
      <c r="AY7" s="452"/>
      <c r="AZ7" s="428" t="s">
        <v>100</v>
      </c>
      <c r="BA7" s="429"/>
      <c r="BB7" s="429"/>
      <c r="BC7" s="429"/>
      <c r="BD7" s="429"/>
      <c r="BE7" s="429"/>
      <c r="BF7" s="429"/>
      <c r="BG7" s="429"/>
      <c r="BH7" s="429"/>
      <c r="BI7" s="429"/>
      <c r="BJ7" s="429"/>
      <c r="BK7" s="429"/>
      <c r="BL7" s="429"/>
      <c r="BM7" s="430"/>
      <c r="BN7" s="431">
        <v>5885380</v>
      </c>
      <c r="BO7" s="432"/>
      <c r="BP7" s="432"/>
      <c r="BQ7" s="432"/>
      <c r="BR7" s="432"/>
      <c r="BS7" s="432"/>
      <c r="BT7" s="432"/>
      <c r="BU7" s="433"/>
      <c r="BV7" s="431">
        <v>5577386</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440557684</v>
      </c>
      <c r="CU7" s="432"/>
      <c r="CV7" s="432"/>
      <c r="CW7" s="432"/>
      <c r="CX7" s="432"/>
      <c r="CY7" s="432"/>
      <c r="CZ7" s="432"/>
      <c r="DA7" s="433"/>
      <c r="DB7" s="431">
        <v>438298489</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6" t="s">
        <v>102</v>
      </c>
      <c r="AA8" s="447"/>
      <c r="AB8" s="447"/>
      <c r="AC8" s="447"/>
      <c r="AD8" s="447"/>
      <c r="AE8" s="447"/>
      <c r="AF8" s="447"/>
      <c r="AG8" s="447"/>
      <c r="AH8" s="448"/>
      <c r="AI8" s="449">
        <v>1</v>
      </c>
      <c r="AJ8" s="450"/>
      <c r="AK8" s="450"/>
      <c r="AL8" s="450"/>
      <c r="AM8" s="450"/>
      <c r="AN8" s="450"/>
      <c r="AO8" s="450"/>
      <c r="AP8" s="451"/>
      <c r="AQ8" s="449">
        <v>9300</v>
      </c>
      <c r="AR8" s="450"/>
      <c r="AS8" s="450"/>
      <c r="AT8" s="450"/>
      <c r="AU8" s="450"/>
      <c r="AV8" s="450"/>
      <c r="AW8" s="450"/>
      <c r="AX8" s="450"/>
      <c r="AY8" s="452"/>
      <c r="AZ8" s="428" t="s">
        <v>103</v>
      </c>
      <c r="BA8" s="429"/>
      <c r="BB8" s="429"/>
      <c r="BC8" s="429"/>
      <c r="BD8" s="429"/>
      <c r="BE8" s="429"/>
      <c r="BF8" s="429"/>
      <c r="BG8" s="429"/>
      <c r="BH8" s="429"/>
      <c r="BI8" s="429"/>
      <c r="BJ8" s="429"/>
      <c r="BK8" s="429"/>
      <c r="BL8" s="429"/>
      <c r="BM8" s="430"/>
      <c r="BN8" s="431">
        <v>4179855</v>
      </c>
      <c r="BO8" s="432"/>
      <c r="BP8" s="432"/>
      <c r="BQ8" s="432"/>
      <c r="BR8" s="432"/>
      <c r="BS8" s="432"/>
      <c r="BT8" s="432"/>
      <c r="BU8" s="433"/>
      <c r="BV8" s="431">
        <v>3510368</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3">
        <v>0.6462</v>
      </c>
      <c r="CU8" s="454"/>
      <c r="CV8" s="454"/>
      <c r="CW8" s="454"/>
      <c r="CX8" s="454"/>
      <c r="CY8" s="454"/>
      <c r="CZ8" s="454"/>
      <c r="DA8" s="455"/>
      <c r="DB8" s="453">
        <v>0.64493999999999996</v>
      </c>
      <c r="DC8" s="454"/>
      <c r="DD8" s="454"/>
      <c r="DE8" s="454"/>
      <c r="DF8" s="454"/>
      <c r="DG8" s="454"/>
      <c r="DH8" s="454"/>
      <c r="DI8" s="455"/>
      <c r="DJ8" s="158"/>
      <c r="DK8" s="158"/>
      <c r="DL8" s="158"/>
      <c r="DM8" s="158"/>
      <c r="DN8" s="158"/>
      <c r="DO8" s="158"/>
    </row>
    <row r="9" spans="1:119" ht="18.75" customHeight="1" thickBot="1" x14ac:dyDescent="0.25">
      <c r="A9" s="159"/>
      <c r="B9" s="456" t="s">
        <v>105</v>
      </c>
      <c r="C9" s="457"/>
      <c r="D9" s="457"/>
      <c r="E9" s="457"/>
      <c r="F9" s="457"/>
      <c r="G9" s="457"/>
      <c r="H9" s="457"/>
      <c r="I9" s="457"/>
      <c r="J9" s="457"/>
      <c r="K9" s="458"/>
      <c r="L9" s="464" t="s">
        <v>106</v>
      </c>
      <c r="M9" s="465"/>
      <c r="N9" s="465"/>
      <c r="O9" s="465"/>
      <c r="P9" s="465"/>
      <c r="Q9" s="466"/>
      <c r="R9" s="467">
        <v>1973115</v>
      </c>
      <c r="S9" s="468"/>
      <c r="T9" s="468"/>
      <c r="U9" s="468"/>
      <c r="V9" s="469"/>
      <c r="W9" s="473"/>
      <c r="X9" s="474"/>
      <c r="Y9" s="475"/>
      <c r="Z9" s="446" t="s">
        <v>107</v>
      </c>
      <c r="AA9" s="447"/>
      <c r="AB9" s="447"/>
      <c r="AC9" s="447"/>
      <c r="AD9" s="447"/>
      <c r="AE9" s="447"/>
      <c r="AF9" s="447"/>
      <c r="AG9" s="447"/>
      <c r="AH9" s="448"/>
      <c r="AI9" s="449">
        <v>1</v>
      </c>
      <c r="AJ9" s="450"/>
      <c r="AK9" s="450"/>
      <c r="AL9" s="450"/>
      <c r="AM9" s="450"/>
      <c r="AN9" s="450"/>
      <c r="AO9" s="450"/>
      <c r="AP9" s="451"/>
      <c r="AQ9" s="449">
        <v>9800</v>
      </c>
      <c r="AR9" s="450"/>
      <c r="AS9" s="450"/>
      <c r="AT9" s="450"/>
      <c r="AU9" s="450"/>
      <c r="AV9" s="450"/>
      <c r="AW9" s="450"/>
      <c r="AX9" s="450"/>
      <c r="AY9" s="452"/>
      <c r="AZ9" s="428" t="s">
        <v>108</v>
      </c>
      <c r="BA9" s="429"/>
      <c r="BB9" s="429"/>
      <c r="BC9" s="429"/>
      <c r="BD9" s="429"/>
      <c r="BE9" s="429"/>
      <c r="BF9" s="429"/>
      <c r="BG9" s="429"/>
      <c r="BH9" s="429"/>
      <c r="BI9" s="429"/>
      <c r="BJ9" s="429"/>
      <c r="BK9" s="429"/>
      <c r="BL9" s="429"/>
      <c r="BM9" s="430"/>
      <c r="BN9" s="431">
        <v>669487</v>
      </c>
      <c r="BO9" s="432"/>
      <c r="BP9" s="432"/>
      <c r="BQ9" s="432"/>
      <c r="BR9" s="432"/>
      <c r="BS9" s="432"/>
      <c r="BT9" s="432"/>
      <c r="BU9" s="433"/>
      <c r="BV9" s="431">
        <v>-561691</v>
      </c>
      <c r="BW9" s="432"/>
      <c r="BX9" s="432"/>
      <c r="BY9" s="432"/>
      <c r="BZ9" s="432"/>
      <c r="CA9" s="432"/>
      <c r="CB9" s="432"/>
      <c r="CC9" s="433"/>
      <c r="CD9" s="491" t="s">
        <v>109</v>
      </c>
      <c r="CE9" s="492"/>
      <c r="CF9" s="492"/>
      <c r="CG9" s="492"/>
      <c r="CH9" s="492"/>
      <c r="CI9" s="492"/>
      <c r="CJ9" s="492"/>
      <c r="CK9" s="492"/>
      <c r="CL9" s="492"/>
      <c r="CM9" s="492"/>
      <c r="CN9" s="492"/>
      <c r="CO9" s="492"/>
      <c r="CP9" s="492"/>
      <c r="CQ9" s="492"/>
      <c r="CR9" s="492"/>
      <c r="CS9" s="493"/>
      <c r="CT9" s="437">
        <v>19.7</v>
      </c>
      <c r="CU9" s="438"/>
      <c r="CV9" s="438"/>
      <c r="CW9" s="438"/>
      <c r="CX9" s="438"/>
      <c r="CY9" s="438"/>
      <c r="CZ9" s="438"/>
      <c r="DA9" s="439"/>
      <c r="DB9" s="437">
        <v>19.8</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494" t="s">
        <v>110</v>
      </c>
      <c r="M10" s="495"/>
      <c r="N10" s="495"/>
      <c r="O10" s="495"/>
      <c r="P10" s="495"/>
      <c r="Q10" s="496"/>
      <c r="R10" s="449">
        <v>2008068</v>
      </c>
      <c r="S10" s="450"/>
      <c r="T10" s="450"/>
      <c r="U10" s="450"/>
      <c r="V10" s="452"/>
      <c r="W10" s="473"/>
      <c r="X10" s="474"/>
      <c r="Y10" s="475"/>
      <c r="Z10" s="446" t="s">
        <v>111</v>
      </c>
      <c r="AA10" s="447"/>
      <c r="AB10" s="447"/>
      <c r="AC10" s="447"/>
      <c r="AD10" s="447"/>
      <c r="AE10" s="447"/>
      <c r="AF10" s="447"/>
      <c r="AG10" s="447"/>
      <c r="AH10" s="448"/>
      <c r="AI10" s="449">
        <v>1</v>
      </c>
      <c r="AJ10" s="450"/>
      <c r="AK10" s="450"/>
      <c r="AL10" s="450"/>
      <c r="AM10" s="450"/>
      <c r="AN10" s="450"/>
      <c r="AO10" s="450"/>
      <c r="AP10" s="451"/>
      <c r="AQ10" s="449">
        <v>9200</v>
      </c>
      <c r="AR10" s="450"/>
      <c r="AS10" s="450"/>
      <c r="AT10" s="450"/>
      <c r="AU10" s="450"/>
      <c r="AV10" s="450"/>
      <c r="AW10" s="450"/>
      <c r="AX10" s="450"/>
      <c r="AY10" s="452"/>
      <c r="AZ10" s="428" t="s">
        <v>112</v>
      </c>
      <c r="BA10" s="429"/>
      <c r="BB10" s="429"/>
      <c r="BC10" s="429"/>
      <c r="BD10" s="429"/>
      <c r="BE10" s="429"/>
      <c r="BF10" s="429"/>
      <c r="BG10" s="429"/>
      <c r="BH10" s="429"/>
      <c r="BI10" s="429"/>
      <c r="BJ10" s="429"/>
      <c r="BK10" s="429"/>
      <c r="BL10" s="429"/>
      <c r="BM10" s="430"/>
      <c r="BN10" s="431">
        <v>1401048</v>
      </c>
      <c r="BO10" s="432"/>
      <c r="BP10" s="432"/>
      <c r="BQ10" s="432"/>
      <c r="BR10" s="432"/>
      <c r="BS10" s="432"/>
      <c r="BT10" s="432"/>
      <c r="BU10" s="433"/>
      <c r="BV10" s="431">
        <v>3092568</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7" t="s">
        <v>114</v>
      </c>
      <c r="M11" s="498"/>
      <c r="N11" s="498"/>
      <c r="O11" s="498"/>
      <c r="P11" s="498"/>
      <c r="Q11" s="499"/>
      <c r="R11" s="500" t="s">
        <v>115</v>
      </c>
      <c r="S11" s="501"/>
      <c r="T11" s="501"/>
      <c r="U11" s="501"/>
      <c r="V11" s="502"/>
      <c r="W11" s="476"/>
      <c r="X11" s="477"/>
      <c r="Y11" s="478"/>
      <c r="Z11" s="446" t="s">
        <v>116</v>
      </c>
      <c r="AA11" s="447"/>
      <c r="AB11" s="447"/>
      <c r="AC11" s="447"/>
      <c r="AD11" s="447"/>
      <c r="AE11" s="447"/>
      <c r="AF11" s="447"/>
      <c r="AG11" s="447"/>
      <c r="AH11" s="448"/>
      <c r="AI11" s="449">
        <v>48</v>
      </c>
      <c r="AJ11" s="450"/>
      <c r="AK11" s="450"/>
      <c r="AL11" s="450"/>
      <c r="AM11" s="450"/>
      <c r="AN11" s="450"/>
      <c r="AO11" s="450"/>
      <c r="AP11" s="451"/>
      <c r="AQ11" s="449">
        <v>8300</v>
      </c>
      <c r="AR11" s="450"/>
      <c r="AS11" s="450"/>
      <c r="AT11" s="450"/>
      <c r="AU11" s="450"/>
      <c r="AV11" s="450"/>
      <c r="AW11" s="450"/>
      <c r="AX11" s="450"/>
      <c r="AY11" s="452"/>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119</v>
      </c>
      <c r="DC11" s="504"/>
      <c r="DD11" s="504"/>
      <c r="DE11" s="504"/>
      <c r="DF11" s="504"/>
      <c r="DG11" s="504"/>
      <c r="DH11" s="504"/>
      <c r="DI11" s="505"/>
      <c r="DJ11" s="158"/>
      <c r="DK11" s="158"/>
      <c r="DL11" s="158"/>
      <c r="DM11" s="158"/>
      <c r="DN11" s="158"/>
      <c r="DO11" s="158"/>
    </row>
    <row r="12" spans="1:119" ht="18.75" customHeight="1" x14ac:dyDescent="0.2">
      <c r="A12" s="159"/>
      <c r="B12" s="506" t="s">
        <v>120</v>
      </c>
      <c r="C12" s="507"/>
      <c r="D12" s="507"/>
      <c r="E12" s="507"/>
      <c r="F12" s="507"/>
      <c r="G12" s="507"/>
      <c r="H12" s="507"/>
      <c r="I12" s="507"/>
      <c r="J12" s="507"/>
      <c r="K12" s="508"/>
      <c r="L12" s="515" t="s">
        <v>121</v>
      </c>
      <c r="M12" s="516"/>
      <c r="N12" s="516"/>
      <c r="O12" s="516"/>
      <c r="P12" s="516"/>
      <c r="Q12" s="517"/>
      <c r="R12" s="518">
        <v>1969439</v>
      </c>
      <c r="S12" s="519"/>
      <c r="T12" s="519"/>
      <c r="U12" s="519"/>
      <c r="V12" s="520"/>
      <c r="W12" s="470" t="s">
        <v>122</v>
      </c>
      <c r="X12" s="471"/>
      <c r="Y12" s="472"/>
      <c r="Z12" s="479" t="s">
        <v>1</v>
      </c>
      <c r="AA12" s="457"/>
      <c r="AB12" s="457"/>
      <c r="AC12" s="457"/>
      <c r="AD12" s="457"/>
      <c r="AE12" s="457"/>
      <c r="AF12" s="457"/>
      <c r="AG12" s="457"/>
      <c r="AH12" s="458"/>
      <c r="AI12" s="487" t="s">
        <v>123</v>
      </c>
      <c r="AJ12" s="457"/>
      <c r="AK12" s="457"/>
      <c r="AL12" s="457"/>
      <c r="AM12" s="458"/>
      <c r="AN12" s="487" t="s">
        <v>124</v>
      </c>
      <c r="AO12" s="488"/>
      <c r="AP12" s="488"/>
      <c r="AQ12" s="488"/>
      <c r="AR12" s="488"/>
      <c r="AS12" s="521"/>
      <c r="AT12" s="534" t="s">
        <v>125</v>
      </c>
      <c r="AU12" s="535"/>
      <c r="AV12" s="535"/>
      <c r="AW12" s="535"/>
      <c r="AX12" s="535"/>
      <c r="AY12" s="536"/>
      <c r="AZ12" s="428" t="s">
        <v>126</v>
      </c>
      <c r="BA12" s="429"/>
      <c r="BB12" s="429"/>
      <c r="BC12" s="429"/>
      <c r="BD12" s="429"/>
      <c r="BE12" s="429"/>
      <c r="BF12" s="429"/>
      <c r="BG12" s="429"/>
      <c r="BH12" s="429"/>
      <c r="BI12" s="429"/>
      <c r="BJ12" s="429"/>
      <c r="BK12" s="429"/>
      <c r="BL12" s="429"/>
      <c r="BM12" s="430"/>
      <c r="BN12" s="431">
        <v>1216651</v>
      </c>
      <c r="BO12" s="432"/>
      <c r="BP12" s="432"/>
      <c r="BQ12" s="432"/>
      <c r="BR12" s="432"/>
      <c r="BS12" s="432"/>
      <c r="BT12" s="432"/>
      <c r="BU12" s="433"/>
      <c r="BV12" s="431">
        <v>0</v>
      </c>
      <c r="BW12" s="432"/>
      <c r="BX12" s="432"/>
      <c r="BY12" s="432"/>
      <c r="BZ12" s="432"/>
      <c r="CA12" s="432"/>
      <c r="CB12" s="432"/>
      <c r="CC12" s="433"/>
      <c r="CD12" s="434" t="s">
        <v>127</v>
      </c>
      <c r="CE12" s="435"/>
      <c r="CF12" s="435"/>
      <c r="CG12" s="435"/>
      <c r="CH12" s="435"/>
      <c r="CI12" s="435"/>
      <c r="CJ12" s="435"/>
      <c r="CK12" s="435"/>
      <c r="CL12" s="435"/>
      <c r="CM12" s="435"/>
      <c r="CN12" s="435"/>
      <c r="CO12" s="435"/>
      <c r="CP12" s="435"/>
      <c r="CQ12" s="435"/>
      <c r="CR12" s="435"/>
      <c r="CS12" s="436"/>
      <c r="CT12" s="503" t="s">
        <v>128</v>
      </c>
      <c r="CU12" s="504"/>
      <c r="CV12" s="504"/>
      <c r="CW12" s="504"/>
      <c r="CX12" s="504"/>
      <c r="CY12" s="504"/>
      <c r="CZ12" s="504"/>
      <c r="DA12" s="505"/>
      <c r="DB12" s="503" t="s">
        <v>128</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129</v>
      </c>
      <c r="N13" s="526"/>
      <c r="O13" s="526"/>
      <c r="P13" s="526"/>
      <c r="Q13" s="527"/>
      <c r="R13" s="528">
        <v>1909403</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130</v>
      </c>
      <c r="BA13" s="532"/>
      <c r="BB13" s="532"/>
      <c r="BC13" s="532"/>
      <c r="BD13" s="532"/>
      <c r="BE13" s="532"/>
      <c r="BF13" s="532"/>
      <c r="BG13" s="532"/>
      <c r="BH13" s="532"/>
      <c r="BI13" s="532"/>
      <c r="BJ13" s="532"/>
      <c r="BK13" s="532"/>
      <c r="BL13" s="532"/>
      <c r="BM13" s="533"/>
      <c r="BN13" s="431">
        <v>853884</v>
      </c>
      <c r="BO13" s="432"/>
      <c r="BP13" s="432"/>
      <c r="BQ13" s="432"/>
      <c r="BR13" s="432"/>
      <c r="BS13" s="432"/>
      <c r="BT13" s="432"/>
      <c r="BU13" s="433"/>
      <c r="BV13" s="431">
        <v>2530877</v>
      </c>
      <c r="BW13" s="432"/>
      <c r="BX13" s="432"/>
      <c r="BY13" s="432"/>
      <c r="BZ13" s="432"/>
      <c r="CA13" s="432"/>
      <c r="CB13" s="432"/>
      <c r="CC13" s="433"/>
      <c r="CD13" s="434" t="s">
        <v>131</v>
      </c>
      <c r="CE13" s="435"/>
      <c r="CF13" s="435"/>
      <c r="CG13" s="435"/>
      <c r="CH13" s="435"/>
      <c r="CI13" s="435"/>
      <c r="CJ13" s="435"/>
      <c r="CK13" s="435"/>
      <c r="CL13" s="435"/>
      <c r="CM13" s="435"/>
      <c r="CN13" s="435"/>
      <c r="CO13" s="435"/>
      <c r="CP13" s="435"/>
      <c r="CQ13" s="435"/>
      <c r="CR13" s="435"/>
      <c r="CS13" s="436"/>
      <c r="CT13" s="437">
        <v>10.6</v>
      </c>
      <c r="CU13" s="438"/>
      <c r="CV13" s="438"/>
      <c r="CW13" s="438"/>
      <c r="CX13" s="438"/>
      <c r="CY13" s="438"/>
      <c r="CZ13" s="438"/>
      <c r="DA13" s="439"/>
      <c r="DB13" s="437">
        <v>11.2</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132</v>
      </c>
      <c r="M14" s="544"/>
      <c r="N14" s="544"/>
      <c r="O14" s="544"/>
      <c r="P14" s="544"/>
      <c r="Q14" s="545"/>
      <c r="R14" s="546">
        <v>1981202</v>
      </c>
      <c r="S14" s="547"/>
      <c r="T14" s="547"/>
      <c r="U14" s="547"/>
      <c r="V14" s="548"/>
      <c r="W14" s="473"/>
      <c r="X14" s="474"/>
      <c r="Y14" s="475"/>
      <c r="Z14" s="494" t="s">
        <v>133</v>
      </c>
      <c r="AA14" s="495"/>
      <c r="AB14" s="495"/>
      <c r="AC14" s="495"/>
      <c r="AD14" s="495"/>
      <c r="AE14" s="495"/>
      <c r="AF14" s="495"/>
      <c r="AG14" s="495"/>
      <c r="AH14" s="496"/>
      <c r="AI14" s="449">
        <v>5638</v>
      </c>
      <c r="AJ14" s="450"/>
      <c r="AK14" s="450"/>
      <c r="AL14" s="450"/>
      <c r="AM14" s="451"/>
      <c r="AN14" s="449">
        <v>18904214</v>
      </c>
      <c r="AO14" s="450"/>
      <c r="AP14" s="450"/>
      <c r="AQ14" s="450"/>
      <c r="AR14" s="450"/>
      <c r="AS14" s="451"/>
      <c r="AT14" s="449">
        <v>3353</v>
      </c>
      <c r="AU14" s="450"/>
      <c r="AV14" s="450"/>
      <c r="AW14" s="450"/>
      <c r="AX14" s="450"/>
      <c r="AY14" s="452"/>
      <c r="AZ14" s="440" t="s">
        <v>134</v>
      </c>
      <c r="BA14" s="441"/>
      <c r="BB14" s="441"/>
      <c r="BC14" s="441"/>
      <c r="BD14" s="441"/>
      <c r="BE14" s="441"/>
      <c r="BF14" s="441"/>
      <c r="BG14" s="441"/>
      <c r="BH14" s="441"/>
      <c r="BI14" s="441"/>
      <c r="BJ14" s="441"/>
      <c r="BK14" s="441"/>
      <c r="BL14" s="441"/>
      <c r="BM14" s="442"/>
      <c r="BN14" s="419">
        <v>223187624</v>
      </c>
      <c r="BO14" s="420"/>
      <c r="BP14" s="420"/>
      <c r="BQ14" s="420"/>
      <c r="BR14" s="420"/>
      <c r="BS14" s="420"/>
      <c r="BT14" s="420"/>
      <c r="BU14" s="421"/>
      <c r="BV14" s="419">
        <v>215050088</v>
      </c>
      <c r="BW14" s="420"/>
      <c r="BX14" s="420"/>
      <c r="BY14" s="420"/>
      <c r="BZ14" s="420"/>
      <c r="CA14" s="420"/>
      <c r="CB14" s="420"/>
      <c r="CC14" s="421"/>
      <c r="CD14" s="491" t="s">
        <v>135</v>
      </c>
      <c r="CE14" s="492"/>
      <c r="CF14" s="492"/>
      <c r="CG14" s="492"/>
      <c r="CH14" s="492"/>
      <c r="CI14" s="492"/>
      <c r="CJ14" s="492"/>
      <c r="CK14" s="492"/>
      <c r="CL14" s="492"/>
      <c r="CM14" s="492"/>
      <c r="CN14" s="492"/>
      <c r="CO14" s="492"/>
      <c r="CP14" s="492"/>
      <c r="CQ14" s="492"/>
      <c r="CR14" s="492"/>
      <c r="CS14" s="493"/>
      <c r="CT14" s="540">
        <v>165.4</v>
      </c>
      <c r="CU14" s="541"/>
      <c r="CV14" s="541"/>
      <c r="CW14" s="541"/>
      <c r="CX14" s="541"/>
      <c r="CY14" s="541"/>
      <c r="CZ14" s="541"/>
      <c r="DA14" s="542"/>
      <c r="DB14" s="540">
        <v>162.9</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136</v>
      </c>
      <c r="N15" s="526"/>
      <c r="O15" s="526"/>
      <c r="P15" s="526"/>
      <c r="Q15" s="527"/>
      <c r="R15" s="546">
        <v>1924605</v>
      </c>
      <c r="S15" s="547"/>
      <c r="T15" s="547"/>
      <c r="U15" s="547"/>
      <c r="V15" s="548"/>
      <c r="W15" s="473"/>
      <c r="X15" s="474"/>
      <c r="Y15" s="475"/>
      <c r="Z15" s="494" t="s">
        <v>137</v>
      </c>
      <c r="AA15" s="495"/>
      <c r="AB15" s="495"/>
      <c r="AC15" s="495"/>
      <c r="AD15" s="495"/>
      <c r="AE15" s="495"/>
      <c r="AF15" s="495"/>
      <c r="AG15" s="495"/>
      <c r="AH15" s="496"/>
      <c r="AI15" s="449" t="s">
        <v>138</v>
      </c>
      <c r="AJ15" s="450"/>
      <c r="AK15" s="450"/>
      <c r="AL15" s="450"/>
      <c r="AM15" s="451"/>
      <c r="AN15" s="449" t="s">
        <v>128</v>
      </c>
      <c r="AO15" s="450"/>
      <c r="AP15" s="450"/>
      <c r="AQ15" s="450"/>
      <c r="AR15" s="450"/>
      <c r="AS15" s="451"/>
      <c r="AT15" s="449" t="s">
        <v>128</v>
      </c>
      <c r="AU15" s="450"/>
      <c r="AV15" s="450"/>
      <c r="AW15" s="450"/>
      <c r="AX15" s="450"/>
      <c r="AY15" s="452"/>
      <c r="AZ15" s="428" t="s">
        <v>139</v>
      </c>
      <c r="BA15" s="429"/>
      <c r="BB15" s="429"/>
      <c r="BC15" s="429"/>
      <c r="BD15" s="429"/>
      <c r="BE15" s="429"/>
      <c r="BF15" s="429"/>
      <c r="BG15" s="429"/>
      <c r="BH15" s="429"/>
      <c r="BI15" s="429"/>
      <c r="BJ15" s="429"/>
      <c r="BK15" s="429"/>
      <c r="BL15" s="429"/>
      <c r="BM15" s="430"/>
      <c r="BN15" s="431">
        <v>345959328</v>
      </c>
      <c r="BO15" s="432"/>
      <c r="BP15" s="432"/>
      <c r="BQ15" s="432"/>
      <c r="BR15" s="432"/>
      <c r="BS15" s="432"/>
      <c r="BT15" s="432"/>
      <c r="BU15" s="433"/>
      <c r="BV15" s="431">
        <v>338671695</v>
      </c>
      <c r="BW15" s="432"/>
      <c r="BX15" s="432"/>
      <c r="BY15" s="432"/>
      <c r="BZ15" s="432"/>
      <c r="CA15" s="432"/>
      <c r="CB15" s="432"/>
      <c r="CC15" s="433"/>
      <c r="CD15" s="551" t="s">
        <v>140</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141</v>
      </c>
      <c r="M16" s="560"/>
      <c r="N16" s="560"/>
      <c r="O16" s="560"/>
      <c r="P16" s="560"/>
      <c r="Q16" s="561"/>
      <c r="R16" s="557" t="s">
        <v>142</v>
      </c>
      <c r="S16" s="558"/>
      <c r="T16" s="558"/>
      <c r="U16" s="558"/>
      <c r="V16" s="559"/>
      <c r="W16" s="473"/>
      <c r="X16" s="474"/>
      <c r="Y16" s="475"/>
      <c r="Z16" s="494" t="s">
        <v>143</v>
      </c>
      <c r="AA16" s="495"/>
      <c r="AB16" s="495"/>
      <c r="AC16" s="495"/>
      <c r="AD16" s="495"/>
      <c r="AE16" s="495"/>
      <c r="AF16" s="495"/>
      <c r="AG16" s="495"/>
      <c r="AH16" s="496"/>
      <c r="AI16" s="449">
        <v>73</v>
      </c>
      <c r="AJ16" s="450"/>
      <c r="AK16" s="450"/>
      <c r="AL16" s="450"/>
      <c r="AM16" s="451"/>
      <c r="AN16" s="449">
        <v>254770</v>
      </c>
      <c r="AO16" s="450"/>
      <c r="AP16" s="450"/>
      <c r="AQ16" s="450"/>
      <c r="AR16" s="450"/>
      <c r="AS16" s="451"/>
      <c r="AT16" s="449">
        <v>3490</v>
      </c>
      <c r="AU16" s="450"/>
      <c r="AV16" s="450"/>
      <c r="AW16" s="450"/>
      <c r="AX16" s="450"/>
      <c r="AY16" s="452"/>
      <c r="AZ16" s="428" t="s">
        <v>144</v>
      </c>
      <c r="BA16" s="429"/>
      <c r="BB16" s="429"/>
      <c r="BC16" s="429"/>
      <c r="BD16" s="429"/>
      <c r="BE16" s="429"/>
      <c r="BF16" s="429"/>
      <c r="BG16" s="429"/>
      <c r="BH16" s="429"/>
      <c r="BI16" s="429"/>
      <c r="BJ16" s="429"/>
      <c r="BK16" s="429"/>
      <c r="BL16" s="429"/>
      <c r="BM16" s="430"/>
      <c r="BN16" s="431">
        <v>280060457</v>
      </c>
      <c r="BO16" s="432"/>
      <c r="BP16" s="432"/>
      <c r="BQ16" s="432"/>
      <c r="BR16" s="432"/>
      <c r="BS16" s="432"/>
      <c r="BT16" s="432"/>
      <c r="BU16" s="433"/>
      <c r="BV16" s="431">
        <v>269897482</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145</v>
      </c>
      <c r="N17" s="555"/>
      <c r="O17" s="555"/>
      <c r="P17" s="555"/>
      <c r="Q17" s="556"/>
      <c r="R17" s="557" t="s">
        <v>146</v>
      </c>
      <c r="S17" s="558"/>
      <c r="T17" s="558"/>
      <c r="U17" s="558"/>
      <c r="V17" s="559"/>
      <c r="W17" s="473"/>
      <c r="X17" s="474"/>
      <c r="Y17" s="475"/>
      <c r="Z17" s="494" t="s">
        <v>147</v>
      </c>
      <c r="AA17" s="495"/>
      <c r="AB17" s="495"/>
      <c r="AC17" s="495"/>
      <c r="AD17" s="495"/>
      <c r="AE17" s="495"/>
      <c r="AF17" s="495"/>
      <c r="AG17" s="495"/>
      <c r="AH17" s="496"/>
      <c r="AI17" s="449">
        <v>3478</v>
      </c>
      <c r="AJ17" s="450"/>
      <c r="AK17" s="450"/>
      <c r="AL17" s="450"/>
      <c r="AM17" s="451"/>
      <c r="AN17" s="449">
        <v>11167858</v>
      </c>
      <c r="AO17" s="450"/>
      <c r="AP17" s="450"/>
      <c r="AQ17" s="450"/>
      <c r="AR17" s="450"/>
      <c r="AS17" s="451"/>
      <c r="AT17" s="449">
        <v>3211</v>
      </c>
      <c r="AU17" s="450"/>
      <c r="AV17" s="450"/>
      <c r="AW17" s="450"/>
      <c r="AX17" s="450"/>
      <c r="AY17" s="452"/>
      <c r="AZ17" s="428" t="s">
        <v>148</v>
      </c>
      <c r="BA17" s="429"/>
      <c r="BB17" s="429"/>
      <c r="BC17" s="429"/>
      <c r="BD17" s="429"/>
      <c r="BE17" s="429"/>
      <c r="BF17" s="429"/>
      <c r="BG17" s="429"/>
      <c r="BH17" s="429"/>
      <c r="BI17" s="429"/>
      <c r="BJ17" s="429"/>
      <c r="BK17" s="429"/>
      <c r="BL17" s="429"/>
      <c r="BM17" s="430"/>
      <c r="BN17" s="431">
        <v>428688853</v>
      </c>
      <c r="BO17" s="432"/>
      <c r="BP17" s="432"/>
      <c r="BQ17" s="432"/>
      <c r="BR17" s="432"/>
      <c r="BS17" s="432"/>
      <c r="BT17" s="432"/>
      <c r="BU17" s="433"/>
      <c r="BV17" s="431">
        <v>428746888</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149</v>
      </c>
      <c r="C18" s="414"/>
      <c r="D18" s="414"/>
      <c r="E18" s="414"/>
      <c r="F18" s="414"/>
      <c r="G18" s="414"/>
      <c r="H18" s="414"/>
      <c r="I18" s="414"/>
      <c r="J18" s="414"/>
      <c r="K18" s="562"/>
      <c r="L18" s="563">
        <v>6362</v>
      </c>
      <c r="M18" s="564"/>
      <c r="N18" s="564"/>
      <c r="O18" s="564"/>
      <c r="P18" s="564"/>
      <c r="Q18" s="564"/>
      <c r="R18" s="564"/>
      <c r="S18" s="564"/>
      <c r="T18" s="564"/>
      <c r="U18" s="564"/>
      <c r="V18" s="564"/>
      <c r="W18" s="473"/>
      <c r="X18" s="474"/>
      <c r="Y18" s="475"/>
      <c r="Z18" s="494" t="s">
        <v>150</v>
      </c>
      <c r="AA18" s="495"/>
      <c r="AB18" s="495"/>
      <c r="AC18" s="495"/>
      <c r="AD18" s="495"/>
      <c r="AE18" s="495"/>
      <c r="AF18" s="495"/>
      <c r="AG18" s="495"/>
      <c r="AH18" s="496"/>
      <c r="AI18" s="449">
        <v>13419</v>
      </c>
      <c r="AJ18" s="450"/>
      <c r="AK18" s="450"/>
      <c r="AL18" s="450"/>
      <c r="AM18" s="451"/>
      <c r="AN18" s="449">
        <v>49772588</v>
      </c>
      <c r="AO18" s="450"/>
      <c r="AP18" s="450"/>
      <c r="AQ18" s="450"/>
      <c r="AR18" s="450"/>
      <c r="AS18" s="451"/>
      <c r="AT18" s="449">
        <v>3709</v>
      </c>
      <c r="AU18" s="450"/>
      <c r="AV18" s="450"/>
      <c r="AW18" s="450"/>
      <c r="AX18" s="450"/>
      <c r="AY18" s="452"/>
      <c r="AZ18" s="531" t="s">
        <v>151</v>
      </c>
      <c r="BA18" s="532"/>
      <c r="BB18" s="532"/>
      <c r="BC18" s="532"/>
      <c r="BD18" s="532"/>
      <c r="BE18" s="532"/>
      <c r="BF18" s="532"/>
      <c r="BG18" s="532"/>
      <c r="BH18" s="532"/>
      <c r="BI18" s="532"/>
      <c r="BJ18" s="532"/>
      <c r="BK18" s="532"/>
      <c r="BL18" s="532"/>
      <c r="BM18" s="533"/>
      <c r="BN18" s="565">
        <v>504607657</v>
      </c>
      <c r="BO18" s="566"/>
      <c r="BP18" s="566"/>
      <c r="BQ18" s="566"/>
      <c r="BR18" s="566"/>
      <c r="BS18" s="566"/>
      <c r="BT18" s="566"/>
      <c r="BU18" s="567"/>
      <c r="BV18" s="565">
        <v>510122001</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152</v>
      </c>
      <c r="C19" s="414"/>
      <c r="D19" s="414"/>
      <c r="E19" s="414"/>
      <c r="F19" s="414"/>
      <c r="G19" s="414"/>
      <c r="H19" s="414"/>
      <c r="I19" s="414"/>
      <c r="J19" s="414"/>
      <c r="K19" s="562"/>
      <c r="L19" s="563">
        <v>310</v>
      </c>
      <c r="M19" s="564"/>
      <c r="N19" s="564"/>
      <c r="O19" s="564"/>
      <c r="P19" s="564"/>
      <c r="Q19" s="564"/>
      <c r="R19" s="564"/>
      <c r="S19" s="564"/>
      <c r="T19" s="564"/>
      <c r="U19" s="564"/>
      <c r="V19" s="564"/>
      <c r="W19" s="473"/>
      <c r="X19" s="474"/>
      <c r="Y19" s="475"/>
      <c r="Z19" s="494" t="s">
        <v>153</v>
      </c>
      <c r="AA19" s="495"/>
      <c r="AB19" s="495"/>
      <c r="AC19" s="495"/>
      <c r="AD19" s="495"/>
      <c r="AE19" s="495"/>
      <c r="AF19" s="495"/>
      <c r="AG19" s="495"/>
      <c r="AH19" s="496"/>
      <c r="AI19" s="449" t="s">
        <v>154</v>
      </c>
      <c r="AJ19" s="450"/>
      <c r="AK19" s="450"/>
      <c r="AL19" s="450"/>
      <c r="AM19" s="451"/>
      <c r="AN19" s="449" t="s">
        <v>128</v>
      </c>
      <c r="AO19" s="450"/>
      <c r="AP19" s="450"/>
      <c r="AQ19" s="450"/>
      <c r="AR19" s="450"/>
      <c r="AS19" s="451"/>
      <c r="AT19" s="449" t="s">
        <v>155</v>
      </c>
      <c r="AU19" s="450"/>
      <c r="AV19" s="450"/>
      <c r="AW19" s="450"/>
      <c r="AX19" s="450"/>
      <c r="AY19" s="452"/>
      <c r="AZ19" s="440" t="s">
        <v>156</v>
      </c>
      <c r="BA19" s="441"/>
      <c r="BB19" s="441"/>
      <c r="BC19" s="441"/>
      <c r="BD19" s="441"/>
      <c r="BE19" s="441"/>
      <c r="BF19" s="441"/>
      <c r="BG19" s="441"/>
      <c r="BH19" s="441"/>
      <c r="BI19" s="441"/>
      <c r="BJ19" s="441"/>
      <c r="BK19" s="441"/>
      <c r="BL19" s="441"/>
      <c r="BM19" s="442"/>
      <c r="BN19" s="419">
        <v>1274114678</v>
      </c>
      <c r="BO19" s="420"/>
      <c r="BP19" s="420"/>
      <c r="BQ19" s="420"/>
      <c r="BR19" s="420"/>
      <c r="BS19" s="420"/>
      <c r="BT19" s="420"/>
      <c r="BU19" s="421"/>
      <c r="BV19" s="419">
        <v>1245578643</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157</v>
      </c>
      <c r="C20" s="414"/>
      <c r="D20" s="414"/>
      <c r="E20" s="414"/>
      <c r="F20" s="414"/>
      <c r="G20" s="414"/>
      <c r="H20" s="414"/>
      <c r="I20" s="414"/>
      <c r="J20" s="414"/>
      <c r="K20" s="562"/>
      <c r="L20" s="563">
        <v>773952</v>
      </c>
      <c r="M20" s="564"/>
      <c r="N20" s="564"/>
      <c r="O20" s="564"/>
      <c r="P20" s="564"/>
      <c r="Q20" s="564"/>
      <c r="R20" s="564"/>
      <c r="S20" s="564"/>
      <c r="T20" s="564"/>
      <c r="U20" s="564"/>
      <c r="V20" s="564"/>
      <c r="W20" s="476"/>
      <c r="X20" s="477"/>
      <c r="Y20" s="478"/>
      <c r="Z20" s="494" t="s">
        <v>158</v>
      </c>
      <c r="AA20" s="495"/>
      <c r="AB20" s="495"/>
      <c r="AC20" s="495"/>
      <c r="AD20" s="495"/>
      <c r="AE20" s="495"/>
      <c r="AF20" s="495"/>
      <c r="AG20" s="495"/>
      <c r="AH20" s="496"/>
      <c r="AI20" s="449">
        <v>22535</v>
      </c>
      <c r="AJ20" s="450"/>
      <c r="AK20" s="450"/>
      <c r="AL20" s="450"/>
      <c r="AM20" s="451"/>
      <c r="AN20" s="449">
        <v>79844660</v>
      </c>
      <c r="AO20" s="450"/>
      <c r="AP20" s="450"/>
      <c r="AQ20" s="450"/>
      <c r="AR20" s="450"/>
      <c r="AS20" s="451"/>
      <c r="AT20" s="449">
        <v>3543</v>
      </c>
      <c r="AU20" s="450"/>
      <c r="AV20" s="450"/>
      <c r="AW20" s="450"/>
      <c r="AX20" s="450"/>
      <c r="AY20" s="452"/>
      <c r="AZ20" s="531" t="s">
        <v>159</v>
      </c>
      <c r="BA20" s="532"/>
      <c r="BB20" s="532"/>
      <c r="BC20" s="532"/>
      <c r="BD20" s="532"/>
      <c r="BE20" s="532"/>
      <c r="BF20" s="532"/>
      <c r="BG20" s="532"/>
      <c r="BH20" s="532"/>
      <c r="BI20" s="532"/>
      <c r="BJ20" s="532"/>
      <c r="BK20" s="532"/>
      <c r="BL20" s="532"/>
      <c r="BM20" s="533"/>
      <c r="BN20" s="565">
        <v>83092613</v>
      </c>
      <c r="BO20" s="566"/>
      <c r="BP20" s="566"/>
      <c r="BQ20" s="566"/>
      <c r="BR20" s="566"/>
      <c r="BS20" s="566"/>
      <c r="BT20" s="566"/>
      <c r="BU20" s="567"/>
      <c r="BV20" s="565">
        <v>97847912</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160</v>
      </c>
      <c r="X21" s="569"/>
      <c r="Y21" s="569"/>
      <c r="Z21" s="569"/>
      <c r="AA21" s="569"/>
      <c r="AB21" s="569"/>
      <c r="AC21" s="569"/>
      <c r="AD21" s="569"/>
      <c r="AE21" s="569"/>
      <c r="AF21" s="569"/>
      <c r="AG21" s="569"/>
      <c r="AH21" s="570"/>
      <c r="AI21" s="571">
        <v>100.3</v>
      </c>
      <c r="AJ21" s="572"/>
      <c r="AK21" s="572"/>
      <c r="AL21" s="572"/>
      <c r="AM21" s="572"/>
      <c r="AN21" s="572"/>
      <c r="AO21" s="572"/>
      <c r="AP21" s="572"/>
      <c r="AQ21" s="572"/>
      <c r="AR21" s="572"/>
      <c r="AS21" s="572"/>
      <c r="AT21" s="572"/>
      <c r="AU21" s="572"/>
      <c r="AV21" s="572"/>
      <c r="AW21" s="572"/>
      <c r="AX21" s="572"/>
      <c r="AY21" s="573"/>
      <c r="AZ21" s="440" t="s">
        <v>161</v>
      </c>
      <c r="BA21" s="441"/>
      <c r="BB21" s="441"/>
      <c r="BC21" s="441"/>
      <c r="BD21" s="441"/>
      <c r="BE21" s="441"/>
      <c r="BF21" s="441"/>
      <c r="BG21" s="441"/>
      <c r="BH21" s="441"/>
      <c r="BI21" s="441"/>
      <c r="BJ21" s="441"/>
      <c r="BK21" s="441"/>
      <c r="BL21" s="441"/>
      <c r="BM21" s="442"/>
      <c r="BN21" s="419">
        <v>49170745</v>
      </c>
      <c r="BO21" s="420"/>
      <c r="BP21" s="420"/>
      <c r="BQ21" s="420"/>
      <c r="BR21" s="420"/>
      <c r="BS21" s="420"/>
      <c r="BT21" s="420"/>
      <c r="BU21" s="421"/>
      <c r="BV21" s="419">
        <v>71892610</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162</v>
      </c>
      <c r="BA22" s="429"/>
      <c r="BB22" s="429"/>
      <c r="BC22" s="429"/>
      <c r="BD22" s="429"/>
      <c r="BE22" s="429"/>
      <c r="BF22" s="429"/>
      <c r="BG22" s="429"/>
      <c r="BH22" s="429"/>
      <c r="BI22" s="429"/>
      <c r="BJ22" s="429"/>
      <c r="BK22" s="429"/>
      <c r="BL22" s="429"/>
      <c r="BM22" s="430"/>
      <c r="BN22" s="431">
        <v>4812316</v>
      </c>
      <c r="BO22" s="432"/>
      <c r="BP22" s="432"/>
      <c r="BQ22" s="432"/>
      <c r="BR22" s="432"/>
      <c r="BS22" s="432"/>
      <c r="BT22" s="432"/>
      <c r="BU22" s="433"/>
      <c r="BV22" s="431">
        <v>4700775</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163</v>
      </c>
      <c r="BA23" s="429"/>
      <c r="BB23" s="429"/>
      <c r="BC23" s="429"/>
      <c r="BD23" s="429"/>
      <c r="BE23" s="429"/>
      <c r="BF23" s="429"/>
      <c r="BG23" s="429"/>
      <c r="BH23" s="429"/>
      <c r="BI23" s="429"/>
      <c r="BJ23" s="429"/>
      <c r="BK23" s="429"/>
      <c r="BL23" s="429"/>
      <c r="BM23" s="430"/>
      <c r="BN23" s="431" t="s">
        <v>164</v>
      </c>
      <c r="BO23" s="432"/>
      <c r="BP23" s="432"/>
      <c r="BQ23" s="432"/>
      <c r="BR23" s="432"/>
      <c r="BS23" s="432"/>
      <c r="BT23" s="432"/>
      <c r="BU23" s="433"/>
      <c r="BV23" s="431" t="s">
        <v>164</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1" t="s">
        <v>165</v>
      </c>
      <c r="BA24" s="492"/>
      <c r="BB24" s="492"/>
      <c r="BC24" s="492"/>
      <c r="BD24" s="492"/>
      <c r="BE24" s="492"/>
      <c r="BF24" s="492"/>
      <c r="BG24" s="492"/>
      <c r="BH24" s="492"/>
      <c r="BI24" s="492"/>
      <c r="BJ24" s="492"/>
      <c r="BK24" s="492"/>
      <c r="BL24" s="492"/>
      <c r="BM24" s="493"/>
      <c r="BN24" s="565" t="s">
        <v>155</v>
      </c>
      <c r="BO24" s="566"/>
      <c r="BP24" s="566"/>
      <c r="BQ24" s="566"/>
      <c r="BR24" s="566"/>
      <c r="BS24" s="566"/>
      <c r="BT24" s="566"/>
      <c r="BU24" s="567"/>
      <c r="BV24" s="565" t="s">
        <v>164</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166</v>
      </c>
      <c r="BA25" s="575"/>
      <c r="BB25" s="575"/>
      <c r="BC25" s="576"/>
      <c r="BD25" s="440" t="s">
        <v>45</v>
      </c>
      <c r="BE25" s="441"/>
      <c r="BF25" s="441"/>
      <c r="BG25" s="441"/>
      <c r="BH25" s="441"/>
      <c r="BI25" s="441"/>
      <c r="BJ25" s="441"/>
      <c r="BK25" s="441"/>
      <c r="BL25" s="441"/>
      <c r="BM25" s="442"/>
      <c r="BN25" s="419">
        <v>13946364</v>
      </c>
      <c r="BO25" s="420"/>
      <c r="BP25" s="420"/>
      <c r="BQ25" s="420"/>
      <c r="BR25" s="420"/>
      <c r="BS25" s="420"/>
      <c r="BT25" s="420"/>
      <c r="BU25" s="421"/>
      <c r="BV25" s="419">
        <v>13761967</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167</v>
      </c>
      <c r="BE26" s="429"/>
      <c r="BF26" s="429"/>
      <c r="BG26" s="429"/>
      <c r="BH26" s="429"/>
      <c r="BI26" s="429"/>
      <c r="BJ26" s="429"/>
      <c r="BK26" s="429"/>
      <c r="BL26" s="429"/>
      <c r="BM26" s="430"/>
      <c r="BN26" s="431">
        <v>1462</v>
      </c>
      <c r="BO26" s="432"/>
      <c r="BP26" s="432"/>
      <c r="BQ26" s="432"/>
      <c r="BR26" s="432"/>
      <c r="BS26" s="432"/>
      <c r="BT26" s="432"/>
      <c r="BU26" s="433"/>
      <c r="BV26" s="431">
        <v>28337</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15973847</v>
      </c>
      <c r="BO27" s="566"/>
      <c r="BP27" s="566"/>
      <c r="BQ27" s="566"/>
      <c r="BR27" s="566"/>
      <c r="BS27" s="566"/>
      <c r="BT27" s="566"/>
      <c r="BU27" s="567"/>
      <c r="BV27" s="565">
        <v>19664601</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168</v>
      </c>
      <c r="D29" s="200"/>
      <c r="E29" s="192"/>
      <c r="F29" s="192"/>
      <c r="G29" s="192"/>
      <c r="H29" s="192"/>
      <c r="I29" s="192"/>
      <c r="J29" s="192"/>
      <c r="K29" s="192"/>
      <c r="L29" s="192"/>
      <c r="M29" s="192"/>
      <c r="N29" s="192"/>
      <c r="O29" s="192"/>
      <c r="P29" s="192"/>
      <c r="Q29" s="192"/>
      <c r="R29" s="192"/>
      <c r="S29" s="192"/>
      <c r="T29" s="192"/>
      <c r="U29" s="192" t="s">
        <v>169</v>
      </c>
      <c r="V29" s="192"/>
      <c r="W29" s="192"/>
      <c r="X29" s="192"/>
      <c r="Y29" s="192"/>
      <c r="Z29" s="192"/>
      <c r="AA29" s="192"/>
      <c r="AB29" s="192"/>
      <c r="AC29" s="192"/>
      <c r="AD29" s="192"/>
      <c r="AE29" s="192"/>
      <c r="AF29" s="192"/>
      <c r="AG29" s="192"/>
      <c r="AH29" s="192"/>
      <c r="AI29" s="192"/>
      <c r="AJ29" s="192"/>
      <c r="AK29" s="192"/>
      <c r="AL29" s="192"/>
      <c r="AM29" s="182" t="s">
        <v>170</v>
      </c>
      <c r="AN29" s="192"/>
      <c r="AO29" s="192"/>
      <c r="AP29" s="192"/>
      <c r="AQ29" s="192"/>
      <c r="AR29" s="182"/>
      <c r="AS29" s="182"/>
      <c r="AT29" s="182"/>
      <c r="AU29" s="182"/>
      <c r="AV29" s="182"/>
      <c r="AW29" s="182"/>
      <c r="AX29" s="182"/>
      <c r="AY29" s="182"/>
      <c r="AZ29" s="182"/>
      <c r="BA29" s="182"/>
      <c r="BB29" s="192"/>
      <c r="BC29" s="182"/>
      <c r="BD29" s="182"/>
      <c r="BE29" s="182" t="s">
        <v>171</v>
      </c>
      <c r="BF29" s="192"/>
      <c r="BG29" s="192"/>
      <c r="BH29" s="192"/>
      <c r="BI29" s="192"/>
      <c r="BJ29" s="182"/>
      <c r="BK29" s="182"/>
      <c r="BL29" s="182"/>
      <c r="BM29" s="182"/>
      <c r="BN29" s="182"/>
      <c r="BO29" s="182"/>
      <c r="BP29" s="182"/>
      <c r="BQ29" s="182"/>
      <c r="BR29" s="192"/>
      <c r="BS29" s="192"/>
      <c r="BT29" s="192"/>
      <c r="BU29" s="192"/>
      <c r="BV29" s="192"/>
      <c r="BW29" s="192" t="s">
        <v>172</v>
      </c>
      <c r="BX29" s="192"/>
      <c r="BY29" s="192"/>
      <c r="BZ29" s="192"/>
      <c r="CA29" s="192"/>
      <c r="CB29" s="182"/>
      <c r="CC29" s="182"/>
      <c r="CD29" s="182"/>
      <c r="CE29" s="182"/>
      <c r="CF29" s="182"/>
      <c r="CG29" s="182"/>
      <c r="CH29" s="182"/>
      <c r="CI29" s="182"/>
      <c r="CJ29" s="182"/>
      <c r="CK29" s="182"/>
      <c r="CL29" s="182"/>
      <c r="CM29" s="182"/>
      <c r="CN29" s="182"/>
      <c r="CO29" s="182" t="s">
        <v>173</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174</v>
      </c>
      <c r="D30" s="588"/>
      <c r="E30" s="460" t="s">
        <v>175</v>
      </c>
      <c r="F30" s="460"/>
      <c r="G30" s="460"/>
      <c r="H30" s="460"/>
      <c r="I30" s="460"/>
      <c r="J30" s="460"/>
      <c r="K30" s="460"/>
      <c r="L30" s="460"/>
      <c r="M30" s="460"/>
      <c r="N30" s="460"/>
      <c r="O30" s="460"/>
      <c r="P30" s="460"/>
      <c r="Q30" s="460"/>
      <c r="R30" s="460"/>
      <c r="S30" s="460"/>
      <c r="T30" s="176"/>
      <c r="U30" s="588" t="s">
        <v>176</v>
      </c>
      <c r="V30" s="588"/>
      <c r="W30" s="460" t="s">
        <v>177</v>
      </c>
      <c r="X30" s="460"/>
      <c r="Y30" s="460"/>
      <c r="Z30" s="460"/>
      <c r="AA30" s="460"/>
      <c r="AB30" s="460"/>
      <c r="AC30" s="460"/>
      <c r="AD30" s="460"/>
      <c r="AE30" s="460"/>
      <c r="AF30" s="460"/>
      <c r="AG30" s="460"/>
      <c r="AH30" s="460"/>
      <c r="AI30" s="460"/>
      <c r="AJ30" s="460"/>
      <c r="AK30" s="460"/>
      <c r="AL30" s="176"/>
      <c r="AM30" s="588" t="s">
        <v>176</v>
      </c>
      <c r="AN30" s="588"/>
      <c r="AO30" s="460" t="s">
        <v>178</v>
      </c>
      <c r="AP30" s="460"/>
      <c r="AQ30" s="460"/>
      <c r="AR30" s="460"/>
      <c r="AS30" s="460"/>
      <c r="AT30" s="460"/>
      <c r="AU30" s="460"/>
      <c r="AV30" s="460"/>
      <c r="AW30" s="460"/>
      <c r="AX30" s="460"/>
      <c r="AY30" s="460"/>
      <c r="AZ30" s="460"/>
      <c r="BA30" s="460"/>
      <c r="BB30" s="460"/>
      <c r="BC30" s="460"/>
      <c r="BD30" s="201"/>
      <c r="BE30" s="588" t="s">
        <v>174</v>
      </c>
      <c r="BF30" s="588"/>
      <c r="BG30" s="460" t="s">
        <v>175</v>
      </c>
      <c r="BH30" s="460"/>
      <c r="BI30" s="460"/>
      <c r="BJ30" s="460"/>
      <c r="BK30" s="460"/>
      <c r="BL30" s="460"/>
      <c r="BM30" s="460"/>
      <c r="BN30" s="460"/>
      <c r="BO30" s="460"/>
      <c r="BP30" s="460"/>
      <c r="BQ30" s="460"/>
      <c r="BR30" s="460"/>
      <c r="BS30" s="460"/>
      <c r="BT30" s="460"/>
      <c r="BU30" s="460"/>
      <c r="BV30" s="202"/>
      <c r="BW30" s="588" t="s">
        <v>176</v>
      </c>
      <c r="BX30" s="588"/>
      <c r="BY30" s="460" t="s">
        <v>179</v>
      </c>
      <c r="BZ30" s="460"/>
      <c r="CA30" s="460"/>
      <c r="CB30" s="460"/>
      <c r="CC30" s="460"/>
      <c r="CD30" s="460"/>
      <c r="CE30" s="460"/>
      <c r="CF30" s="460"/>
      <c r="CG30" s="460"/>
      <c r="CH30" s="460"/>
      <c r="CI30" s="460"/>
      <c r="CJ30" s="460"/>
      <c r="CK30" s="460"/>
      <c r="CL30" s="460"/>
      <c r="CM30" s="460"/>
      <c r="CN30" s="176"/>
      <c r="CO30" s="588" t="s">
        <v>180</v>
      </c>
      <c r="CP30" s="588"/>
      <c r="CQ30" s="460" t="s">
        <v>181</v>
      </c>
      <c r="CR30" s="460"/>
      <c r="CS30" s="460"/>
      <c r="CT30" s="460"/>
      <c r="CU30" s="460"/>
      <c r="CV30" s="460"/>
      <c r="CW30" s="460"/>
      <c r="CX30" s="460"/>
      <c r="CY30" s="460"/>
      <c r="CZ30" s="460"/>
      <c r="DA30" s="460"/>
      <c r="DB30" s="460"/>
      <c r="DC30" s="460"/>
      <c r="DD30" s="460"/>
      <c r="DE30" s="460"/>
      <c r="DF30" s="176"/>
      <c r="DG30" s="585" t="s">
        <v>182</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群馬県国民健康保険特別会計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電気事業会計</v>
      </c>
      <c r="AP31" s="587"/>
      <c r="AQ31" s="587"/>
      <c r="AR31" s="587"/>
      <c r="AS31" s="587"/>
      <c r="AT31" s="587"/>
      <c r="AU31" s="587"/>
      <c r="AV31" s="587"/>
      <c r="AW31" s="587"/>
      <c r="AX31" s="587"/>
      <c r="AY31" s="587"/>
      <c r="AZ31" s="587"/>
      <c r="BA31" s="587"/>
      <c r="BB31" s="587"/>
      <c r="BC31" s="587"/>
      <c r="BD31" s="200"/>
      <c r="BE31" s="586">
        <f>IF(BG31="","",MAX(C31:D40,U31:V40,AM31:AN40)+1)</f>
        <v>18</v>
      </c>
      <c r="BF31" s="586"/>
      <c r="BG31" s="587" t="str">
        <f>IF('各会計、関係団体の財政状況及び健全化判断比率'!B35="","",'各会計、関係団体の財政状況及び健全化判断比率'!B35)</f>
        <v>流域下水道事業費特別会計</v>
      </c>
      <c r="BH31" s="587"/>
      <c r="BI31" s="587"/>
      <c r="BJ31" s="587"/>
      <c r="BK31" s="587"/>
      <c r="BL31" s="587"/>
      <c r="BM31" s="587"/>
      <c r="BN31" s="587"/>
      <c r="BO31" s="587"/>
      <c r="BP31" s="587"/>
      <c r="BQ31" s="587"/>
      <c r="BR31" s="587"/>
      <c r="BS31" s="587"/>
      <c r="BT31" s="587"/>
      <c r="BU31" s="587"/>
      <c r="BV31" s="200"/>
      <c r="BW31" s="586">
        <f>IF(BY31="","",MAX(C31:D40,U31:V40,AM31:AN40,BE31:BF40)+1)</f>
        <v>19</v>
      </c>
      <c r="BX31" s="586"/>
      <c r="BY31" s="587" t="str">
        <f>IF('各会計、関係団体の財政状況及び健全化判断比率'!B68="","",'各会計、関係団体の財政状況及び健全化判断比率'!B68)</f>
        <v>高崎工業団地造成組合</v>
      </c>
      <c r="BZ31" s="587"/>
      <c r="CA31" s="587"/>
      <c r="CB31" s="587"/>
      <c r="CC31" s="587"/>
      <c r="CD31" s="587"/>
      <c r="CE31" s="587"/>
      <c r="CF31" s="587"/>
      <c r="CG31" s="587"/>
      <c r="CH31" s="587"/>
      <c r="CI31" s="587"/>
      <c r="CJ31" s="587"/>
      <c r="CK31" s="587"/>
      <c r="CL31" s="587"/>
      <c r="CM31" s="587"/>
      <c r="CN31" s="200"/>
      <c r="CO31" s="586">
        <f>IF(CQ31="","",MAX(C31:D40,U31:V40,AM31:AN40,BE31:BF40,BW31:BX40)+1)</f>
        <v>20</v>
      </c>
      <c r="CP31" s="586"/>
      <c r="CQ31" s="587" t="str">
        <f>IF('各会計、関係団体の財政状況及び健全化判断比率'!BS7="","",'各会計、関係団体の財政状況及び健全化判断比率'!BS7)</f>
        <v>群馬県公立大学法人</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〇</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母子父子寡婦福祉資金貸付金</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工業用水道事業会計</v>
      </c>
      <c r="AP32" s="587"/>
      <c r="AQ32" s="587"/>
      <c r="AR32" s="587"/>
      <c r="AS32" s="587"/>
      <c r="AT32" s="587"/>
      <c r="AU32" s="587"/>
      <c r="AV32" s="587"/>
      <c r="AW32" s="587"/>
      <c r="AX32" s="587"/>
      <c r="AY32" s="587"/>
      <c r="AZ32" s="587"/>
      <c r="BA32" s="587"/>
      <c r="BB32" s="587"/>
      <c r="BC32" s="587"/>
      <c r="BD32" s="200"/>
      <c r="BE32" s="586" t="str">
        <f t="shared" ref="BE32:BE40" si="2">IF(BG32="","",BE31+1)</f>
        <v/>
      </c>
      <c r="BF32" s="586"/>
      <c r="BG32" s="587"/>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21</v>
      </c>
      <c r="CP32" s="586"/>
      <c r="CQ32" s="587" t="str">
        <f>IF('各会計、関係団体の財政状況及び健全化判断比率'!BS8="","",'各会計、関係団体の財政状況及び健全化判断比率'!BS8)</f>
        <v>群馬県私学振興会</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農業改良資金</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水道事業会計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22</v>
      </c>
      <c r="CP33" s="586"/>
      <c r="CQ33" s="587" t="str">
        <f>IF('各会計、関係団体の財政状況及び健全化判断比率'!BS9="","",'各会計、関係団体の財政状況及び健全化判断比率'!BS9)</f>
        <v>群馬県消防協会</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県有模範林施設費</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15</v>
      </c>
      <c r="AN34" s="586"/>
      <c r="AO34" s="587" t="str">
        <f>IF('各会計、関係団体の財政状況及び健全化判断比率'!B32="","",'各会計、関係団体の財政状況及び健全化判断比率'!B32)</f>
        <v>施設管理事業会計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23</v>
      </c>
      <c r="CP34" s="586"/>
      <c r="CQ34" s="587" t="str">
        <f>IF('各会計、関係団体の財政状況及び健全化判断比率'!BS10="","",'各会計、関係団体の財政状況及び健全化判断比率'!BS10)</f>
        <v>群馬県長寿社会づくり財団</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小規模企業者等設備導入資金</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16</v>
      </c>
      <c r="AN35" s="586"/>
      <c r="AO35" s="587" t="str">
        <f>IF('各会計、関係団体の財政状況及び健全化判断比率'!B33="","",'各会計、関係団体の財政状況及び健全化判断比率'!B33)</f>
        <v>病院事業会計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24</v>
      </c>
      <c r="CP35" s="586"/>
      <c r="CQ35" s="587" t="str">
        <f>IF('各会計、関係団体の財政状況及び健全化判断比率'!BS11="","",'各会計、関係団体の財政状況及び健全化判断比率'!BS11)</f>
        <v>群馬県児童健全育成事業団</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用地先行取得</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f t="shared" si="1"/>
        <v>17</v>
      </c>
      <c r="AN36" s="586"/>
      <c r="AO36" s="587" t="str">
        <f>IF('各会計、関係団体の財政状況及び健全化判断比率'!B34="","",'各会計、関係団体の財政状況及び健全化判断比率'!B34)</f>
        <v>団地造成事業会計</v>
      </c>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25</v>
      </c>
      <c r="CP36" s="586"/>
      <c r="CQ36" s="587" t="str">
        <f>IF('各会計、関係団体の財政状況及び健全化判断比率'!BS12="","",'各会計、関係団体の財政状況及び健全化判断比率'!BS12)</f>
        <v>群馬県生活衛生営業指導センター</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収入証紙</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26</v>
      </c>
      <c r="CP37" s="586"/>
      <c r="CQ37" s="587" t="str">
        <f>IF('各会計、関係団体の財政状況及び健全化判断比率'!BS13="","",'各会計、関係団体の財政状況及び健全化判断比率'!BS13)</f>
        <v>群馬県森林・緑整備基金</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林業改善資金</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27</v>
      </c>
      <c r="CP38" s="586"/>
      <c r="CQ38" s="587" t="str">
        <f>IF('各会計、関係団体の財政状況及び健全化判断比率'!BS14="","",'各会計、関係団体の財政状況及び健全化判断比率'!BS14)</f>
        <v>尾瀬保護財団</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公債管理</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28</v>
      </c>
      <c r="CP39" s="586"/>
      <c r="CQ39" s="587" t="str">
        <f>IF('各会計、関係団体の財政状況及び健全化判断比率'!BS15="","",'各会計、関係団体の財政状況及び健全化判断比率'!BS15)</f>
        <v>群馬県農業公社</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中小企業振興資金</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29</v>
      </c>
      <c r="CP40" s="586"/>
      <c r="CQ40" s="587" t="str">
        <f>IF('各会計、関係団体の財政状況及び健全化判断比率'!BS16="","",'各会計、関係団体の財政状況及び健全化判断比率'!BS16)</f>
        <v>群馬県蚕糸振興協会</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183</v>
      </c>
      <c r="C43" s="158"/>
      <c r="D43" s="158"/>
      <c r="E43" s="158" t="s">
        <v>184</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185</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186</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187</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188</v>
      </c>
    </row>
    <row r="48" spans="1:119" x14ac:dyDescent="0.2">
      <c r="E48" s="160" t="s">
        <v>189</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IhIMpbaWOSTgtSyY5Vs0o2tp1u9MYdcoPmfoviNXLgCaXe1CdgRH4uQ5P/WId7BKq2WLuohw5yKRf4ga83wJTA==" saltValue="cqMMaHJLP8I1+X26KWX8k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Z7:AH7"/>
    <mergeCell ref="AI7:AP7"/>
    <mergeCell ref="AQ7:AY7"/>
    <mergeCell ref="AZ7:BM7"/>
    <mergeCell ref="BN7:BU7"/>
    <mergeCell ref="BV7:CC7"/>
    <mergeCell ref="Z6:AH6"/>
    <mergeCell ref="AI6:AP6"/>
    <mergeCell ref="AQ6:AY6"/>
    <mergeCell ref="AZ6:BM6"/>
    <mergeCell ref="BN6:BU6"/>
    <mergeCell ref="CD7:CS7"/>
    <mergeCell ref="CT7:DA7"/>
    <mergeCell ref="DB7:DI7"/>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190</v>
      </c>
      <c r="DD1" s="591"/>
      <c r="DE1" s="591"/>
      <c r="DF1" s="591"/>
      <c r="DG1" s="591"/>
      <c r="DH1" s="591"/>
      <c r="DI1" s="592"/>
      <c r="DK1" s="590" t="s">
        <v>191</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192</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193</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194</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195</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1</v>
      </c>
      <c r="C4" s="594"/>
      <c r="D4" s="594"/>
      <c r="E4" s="594"/>
      <c r="F4" s="594"/>
      <c r="G4" s="594"/>
      <c r="H4" s="594"/>
      <c r="I4" s="594"/>
      <c r="J4" s="594"/>
      <c r="K4" s="594"/>
      <c r="L4" s="594"/>
      <c r="M4" s="594"/>
      <c r="N4" s="594"/>
      <c r="O4" s="594"/>
      <c r="P4" s="594"/>
      <c r="Q4" s="595"/>
      <c r="R4" s="593" t="s">
        <v>196</v>
      </c>
      <c r="S4" s="594"/>
      <c r="T4" s="594"/>
      <c r="U4" s="594"/>
      <c r="V4" s="594"/>
      <c r="W4" s="594"/>
      <c r="X4" s="594"/>
      <c r="Y4" s="595"/>
      <c r="Z4" s="593" t="s">
        <v>197</v>
      </c>
      <c r="AA4" s="594"/>
      <c r="AB4" s="594"/>
      <c r="AC4" s="595"/>
      <c r="AD4" s="593" t="s">
        <v>198</v>
      </c>
      <c r="AE4" s="594"/>
      <c r="AF4" s="594"/>
      <c r="AG4" s="594"/>
      <c r="AH4" s="594"/>
      <c r="AI4" s="594"/>
      <c r="AJ4" s="594"/>
      <c r="AK4" s="595"/>
      <c r="AL4" s="593" t="s">
        <v>197</v>
      </c>
      <c r="AM4" s="594"/>
      <c r="AN4" s="594"/>
      <c r="AO4" s="595"/>
      <c r="AP4" s="596" t="s">
        <v>199</v>
      </c>
      <c r="AQ4" s="596"/>
      <c r="AR4" s="596"/>
      <c r="AS4" s="596"/>
      <c r="AT4" s="596"/>
      <c r="AU4" s="596"/>
      <c r="AV4" s="596"/>
      <c r="AW4" s="596"/>
      <c r="AX4" s="596"/>
      <c r="AY4" s="596"/>
      <c r="AZ4" s="596"/>
      <c r="BA4" s="596"/>
      <c r="BB4" s="596"/>
      <c r="BC4" s="596"/>
      <c r="BD4" s="596" t="s">
        <v>200</v>
      </c>
      <c r="BE4" s="596"/>
      <c r="BF4" s="596"/>
      <c r="BG4" s="596"/>
      <c r="BH4" s="596"/>
      <c r="BI4" s="596"/>
      <c r="BJ4" s="596"/>
      <c r="BK4" s="596"/>
      <c r="BL4" s="596" t="s">
        <v>197</v>
      </c>
      <c r="BM4" s="596"/>
      <c r="BN4" s="596"/>
      <c r="BO4" s="596"/>
      <c r="BP4" s="596" t="s">
        <v>201</v>
      </c>
      <c r="BQ4" s="596"/>
      <c r="BR4" s="596"/>
      <c r="BS4" s="596"/>
      <c r="BT4" s="596"/>
      <c r="BU4" s="596"/>
      <c r="BV4" s="596"/>
      <c r="BW4" s="596"/>
      <c r="BY4" s="593" t="s">
        <v>202</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203</v>
      </c>
      <c r="C5" s="598"/>
      <c r="D5" s="598"/>
      <c r="E5" s="598"/>
      <c r="F5" s="598"/>
      <c r="G5" s="598"/>
      <c r="H5" s="598"/>
      <c r="I5" s="598"/>
      <c r="J5" s="598"/>
      <c r="K5" s="598"/>
      <c r="L5" s="598"/>
      <c r="M5" s="598"/>
      <c r="N5" s="598"/>
      <c r="O5" s="598"/>
      <c r="P5" s="598"/>
      <c r="Q5" s="599"/>
      <c r="R5" s="600">
        <v>278290808</v>
      </c>
      <c r="S5" s="601"/>
      <c r="T5" s="601"/>
      <c r="U5" s="601"/>
      <c r="V5" s="601"/>
      <c r="W5" s="601"/>
      <c r="X5" s="601"/>
      <c r="Y5" s="602"/>
      <c r="Z5" s="603">
        <v>37.5</v>
      </c>
      <c r="AA5" s="603"/>
      <c r="AB5" s="603"/>
      <c r="AC5" s="603"/>
      <c r="AD5" s="604">
        <v>235278268</v>
      </c>
      <c r="AE5" s="604"/>
      <c r="AF5" s="604"/>
      <c r="AG5" s="604"/>
      <c r="AH5" s="604"/>
      <c r="AI5" s="604"/>
      <c r="AJ5" s="604"/>
      <c r="AK5" s="604"/>
      <c r="AL5" s="605">
        <v>59.1</v>
      </c>
      <c r="AM5" s="606"/>
      <c r="AN5" s="606"/>
      <c r="AO5" s="607"/>
      <c r="AP5" s="597" t="s">
        <v>204</v>
      </c>
      <c r="AQ5" s="598"/>
      <c r="AR5" s="598"/>
      <c r="AS5" s="598"/>
      <c r="AT5" s="598"/>
      <c r="AU5" s="598"/>
      <c r="AV5" s="598"/>
      <c r="AW5" s="598"/>
      <c r="AX5" s="598"/>
      <c r="AY5" s="598"/>
      <c r="AZ5" s="598"/>
      <c r="BA5" s="598"/>
      <c r="BB5" s="598"/>
      <c r="BC5" s="599"/>
      <c r="BD5" s="611">
        <v>278271260</v>
      </c>
      <c r="BE5" s="612"/>
      <c r="BF5" s="612"/>
      <c r="BG5" s="612"/>
      <c r="BH5" s="612"/>
      <c r="BI5" s="612"/>
      <c r="BJ5" s="612"/>
      <c r="BK5" s="613"/>
      <c r="BL5" s="614">
        <v>100</v>
      </c>
      <c r="BM5" s="614"/>
      <c r="BN5" s="614"/>
      <c r="BO5" s="614"/>
      <c r="BP5" s="615">
        <v>2098975</v>
      </c>
      <c r="BQ5" s="615"/>
      <c r="BR5" s="615"/>
      <c r="BS5" s="615"/>
      <c r="BT5" s="615"/>
      <c r="BU5" s="615"/>
      <c r="BV5" s="615"/>
      <c r="BW5" s="619"/>
      <c r="BY5" s="593" t="s">
        <v>199</v>
      </c>
      <c r="BZ5" s="594"/>
      <c r="CA5" s="594"/>
      <c r="CB5" s="594"/>
      <c r="CC5" s="594"/>
      <c r="CD5" s="594"/>
      <c r="CE5" s="594"/>
      <c r="CF5" s="594"/>
      <c r="CG5" s="594"/>
      <c r="CH5" s="594"/>
      <c r="CI5" s="594"/>
      <c r="CJ5" s="594"/>
      <c r="CK5" s="594"/>
      <c r="CL5" s="595"/>
      <c r="CM5" s="593" t="s">
        <v>205</v>
      </c>
      <c r="CN5" s="594"/>
      <c r="CO5" s="594"/>
      <c r="CP5" s="594"/>
      <c r="CQ5" s="594"/>
      <c r="CR5" s="594"/>
      <c r="CS5" s="594"/>
      <c r="CT5" s="595"/>
      <c r="CU5" s="593" t="s">
        <v>197</v>
      </c>
      <c r="CV5" s="594"/>
      <c r="CW5" s="594"/>
      <c r="CX5" s="595"/>
      <c r="CY5" s="593" t="s">
        <v>206</v>
      </c>
      <c r="CZ5" s="594"/>
      <c r="DA5" s="594"/>
      <c r="DB5" s="594"/>
      <c r="DC5" s="594"/>
      <c r="DD5" s="594"/>
      <c r="DE5" s="594"/>
      <c r="DF5" s="594"/>
      <c r="DG5" s="594"/>
      <c r="DH5" s="594"/>
      <c r="DI5" s="594"/>
      <c r="DJ5" s="594"/>
      <c r="DK5" s="595"/>
      <c r="DL5" s="593" t="s">
        <v>207</v>
      </c>
      <c r="DM5" s="594"/>
      <c r="DN5" s="594"/>
      <c r="DO5" s="594"/>
      <c r="DP5" s="594"/>
      <c r="DQ5" s="594"/>
      <c r="DR5" s="594"/>
      <c r="DS5" s="594"/>
      <c r="DT5" s="594"/>
      <c r="DU5" s="594"/>
      <c r="DV5" s="594"/>
      <c r="DW5" s="594"/>
      <c r="DX5" s="595"/>
    </row>
    <row r="6" spans="2:138" ht="11.25" customHeight="1" x14ac:dyDescent="0.2">
      <c r="B6" s="608" t="s">
        <v>208</v>
      </c>
      <c r="C6" s="609"/>
      <c r="D6" s="609"/>
      <c r="E6" s="609"/>
      <c r="F6" s="609"/>
      <c r="G6" s="609"/>
      <c r="H6" s="609"/>
      <c r="I6" s="609"/>
      <c r="J6" s="609"/>
      <c r="K6" s="609"/>
      <c r="L6" s="609"/>
      <c r="M6" s="609"/>
      <c r="N6" s="609"/>
      <c r="O6" s="609"/>
      <c r="P6" s="609"/>
      <c r="Q6" s="610"/>
      <c r="R6" s="611">
        <v>34675045</v>
      </c>
      <c r="S6" s="612"/>
      <c r="T6" s="612"/>
      <c r="U6" s="612"/>
      <c r="V6" s="612"/>
      <c r="W6" s="612"/>
      <c r="X6" s="612"/>
      <c r="Y6" s="613"/>
      <c r="Z6" s="614">
        <v>4.7</v>
      </c>
      <c r="AA6" s="614"/>
      <c r="AB6" s="614"/>
      <c r="AC6" s="614"/>
      <c r="AD6" s="615">
        <v>34675045</v>
      </c>
      <c r="AE6" s="615"/>
      <c r="AF6" s="615"/>
      <c r="AG6" s="615"/>
      <c r="AH6" s="615"/>
      <c r="AI6" s="615"/>
      <c r="AJ6" s="615"/>
      <c r="AK6" s="615"/>
      <c r="AL6" s="616">
        <v>8.6999999999999993</v>
      </c>
      <c r="AM6" s="617"/>
      <c r="AN6" s="617"/>
      <c r="AO6" s="618"/>
      <c r="AP6" s="608" t="s">
        <v>209</v>
      </c>
      <c r="AQ6" s="609"/>
      <c r="AR6" s="609"/>
      <c r="AS6" s="609"/>
      <c r="AT6" s="609"/>
      <c r="AU6" s="609"/>
      <c r="AV6" s="609"/>
      <c r="AW6" s="609"/>
      <c r="AX6" s="609"/>
      <c r="AY6" s="609"/>
      <c r="AZ6" s="609"/>
      <c r="BA6" s="609"/>
      <c r="BB6" s="609"/>
      <c r="BC6" s="610"/>
      <c r="BD6" s="611">
        <v>278271260</v>
      </c>
      <c r="BE6" s="612"/>
      <c r="BF6" s="612"/>
      <c r="BG6" s="612"/>
      <c r="BH6" s="612"/>
      <c r="BI6" s="612"/>
      <c r="BJ6" s="612"/>
      <c r="BK6" s="613"/>
      <c r="BL6" s="614">
        <v>100</v>
      </c>
      <c r="BM6" s="614"/>
      <c r="BN6" s="614"/>
      <c r="BO6" s="614"/>
      <c r="BP6" s="615">
        <v>2098975</v>
      </c>
      <c r="BQ6" s="615"/>
      <c r="BR6" s="615"/>
      <c r="BS6" s="615"/>
      <c r="BT6" s="615"/>
      <c r="BU6" s="615"/>
      <c r="BV6" s="615"/>
      <c r="BW6" s="619"/>
      <c r="BY6" s="597" t="s">
        <v>210</v>
      </c>
      <c r="BZ6" s="598"/>
      <c r="CA6" s="598"/>
      <c r="CB6" s="598"/>
      <c r="CC6" s="598"/>
      <c r="CD6" s="598"/>
      <c r="CE6" s="598"/>
      <c r="CF6" s="598"/>
      <c r="CG6" s="598"/>
      <c r="CH6" s="598"/>
      <c r="CI6" s="598"/>
      <c r="CJ6" s="598"/>
      <c r="CK6" s="598"/>
      <c r="CL6" s="599"/>
      <c r="CM6" s="611">
        <v>1457726</v>
      </c>
      <c r="CN6" s="612"/>
      <c r="CO6" s="612"/>
      <c r="CP6" s="612"/>
      <c r="CQ6" s="612"/>
      <c r="CR6" s="612"/>
      <c r="CS6" s="612"/>
      <c r="CT6" s="613"/>
      <c r="CU6" s="614">
        <v>0.2</v>
      </c>
      <c r="CV6" s="614"/>
      <c r="CW6" s="614"/>
      <c r="CX6" s="614"/>
      <c r="CY6" s="620">
        <v>324</v>
      </c>
      <c r="CZ6" s="612"/>
      <c r="DA6" s="612"/>
      <c r="DB6" s="612"/>
      <c r="DC6" s="612"/>
      <c r="DD6" s="612"/>
      <c r="DE6" s="612"/>
      <c r="DF6" s="612"/>
      <c r="DG6" s="612"/>
      <c r="DH6" s="612"/>
      <c r="DI6" s="612"/>
      <c r="DJ6" s="612"/>
      <c r="DK6" s="613"/>
      <c r="DL6" s="620">
        <v>1457582</v>
      </c>
      <c r="DM6" s="612"/>
      <c r="DN6" s="612"/>
      <c r="DO6" s="612"/>
      <c r="DP6" s="612"/>
      <c r="DQ6" s="612"/>
      <c r="DR6" s="612"/>
      <c r="DS6" s="612"/>
      <c r="DT6" s="612"/>
      <c r="DU6" s="612"/>
      <c r="DV6" s="612"/>
      <c r="DW6" s="612"/>
      <c r="DX6" s="621"/>
    </row>
    <row r="7" spans="2:138" ht="11.25" customHeight="1" x14ac:dyDescent="0.2">
      <c r="B7" s="608" t="s">
        <v>211</v>
      </c>
      <c r="C7" s="609"/>
      <c r="D7" s="609"/>
      <c r="E7" s="609"/>
      <c r="F7" s="609"/>
      <c r="G7" s="609"/>
      <c r="H7" s="609"/>
      <c r="I7" s="609"/>
      <c r="J7" s="609"/>
      <c r="K7" s="609"/>
      <c r="L7" s="609"/>
      <c r="M7" s="609"/>
      <c r="N7" s="609"/>
      <c r="O7" s="609"/>
      <c r="P7" s="609"/>
      <c r="Q7" s="610"/>
      <c r="R7" s="611">
        <v>2456465</v>
      </c>
      <c r="S7" s="612"/>
      <c r="T7" s="612"/>
      <c r="U7" s="612"/>
      <c r="V7" s="612"/>
      <c r="W7" s="612"/>
      <c r="X7" s="612"/>
      <c r="Y7" s="613"/>
      <c r="Z7" s="614">
        <v>0.3</v>
      </c>
      <c r="AA7" s="614"/>
      <c r="AB7" s="614"/>
      <c r="AC7" s="614"/>
      <c r="AD7" s="615">
        <v>2456465</v>
      </c>
      <c r="AE7" s="615"/>
      <c r="AF7" s="615"/>
      <c r="AG7" s="615"/>
      <c r="AH7" s="615"/>
      <c r="AI7" s="615"/>
      <c r="AJ7" s="615"/>
      <c r="AK7" s="615"/>
      <c r="AL7" s="616">
        <v>0.6</v>
      </c>
      <c r="AM7" s="617"/>
      <c r="AN7" s="617"/>
      <c r="AO7" s="618"/>
      <c r="AP7" s="608" t="s">
        <v>212</v>
      </c>
      <c r="AQ7" s="609"/>
      <c r="AR7" s="609"/>
      <c r="AS7" s="609"/>
      <c r="AT7" s="609"/>
      <c r="AU7" s="609"/>
      <c r="AV7" s="609"/>
      <c r="AW7" s="609"/>
      <c r="AX7" s="609"/>
      <c r="AY7" s="609"/>
      <c r="AZ7" s="609"/>
      <c r="BA7" s="609"/>
      <c r="BB7" s="609"/>
      <c r="BC7" s="610"/>
      <c r="BD7" s="611">
        <v>82982128</v>
      </c>
      <c r="BE7" s="612"/>
      <c r="BF7" s="612"/>
      <c r="BG7" s="612"/>
      <c r="BH7" s="612"/>
      <c r="BI7" s="612"/>
      <c r="BJ7" s="612"/>
      <c r="BK7" s="613"/>
      <c r="BL7" s="614">
        <v>29.8</v>
      </c>
      <c r="BM7" s="614"/>
      <c r="BN7" s="614"/>
      <c r="BO7" s="614"/>
      <c r="BP7" s="615">
        <v>2098975</v>
      </c>
      <c r="BQ7" s="615"/>
      <c r="BR7" s="615"/>
      <c r="BS7" s="615"/>
      <c r="BT7" s="615"/>
      <c r="BU7" s="615"/>
      <c r="BV7" s="615"/>
      <c r="BW7" s="619"/>
      <c r="BY7" s="608" t="s">
        <v>213</v>
      </c>
      <c r="BZ7" s="609"/>
      <c r="CA7" s="609"/>
      <c r="CB7" s="609"/>
      <c r="CC7" s="609"/>
      <c r="CD7" s="609"/>
      <c r="CE7" s="609"/>
      <c r="CF7" s="609"/>
      <c r="CG7" s="609"/>
      <c r="CH7" s="609"/>
      <c r="CI7" s="609"/>
      <c r="CJ7" s="609"/>
      <c r="CK7" s="609"/>
      <c r="CL7" s="610"/>
      <c r="CM7" s="611">
        <v>32017212</v>
      </c>
      <c r="CN7" s="612"/>
      <c r="CO7" s="612"/>
      <c r="CP7" s="612"/>
      <c r="CQ7" s="612"/>
      <c r="CR7" s="612"/>
      <c r="CS7" s="612"/>
      <c r="CT7" s="613"/>
      <c r="CU7" s="614">
        <v>4.4000000000000004</v>
      </c>
      <c r="CV7" s="614"/>
      <c r="CW7" s="614"/>
      <c r="CX7" s="614"/>
      <c r="CY7" s="620">
        <v>2620498</v>
      </c>
      <c r="CZ7" s="612"/>
      <c r="DA7" s="612"/>
      <c r="DB7" s="612"/>
      <c r="DC7" s="612"/>
      <c r="DD7" s="612"/>
      <c r="DE7" s="612"/>
      <c r="DF7" s="612"/>
      <c r="DG7" s="612"/>
      <c r="DH7" s="612"/>
      <c r="DI7" s="612"/>
      <c r="DJ7" s="612"/>
      <c r="DK7" s="613"/>
      <c r="DL7" s="620">
        <v>26257866</v>
      </c>
      <c r="DM7" s="612"/>
      <c r="DN7" s="612"/>
      <c r="DO7" s="612"/>
      <c r="DP7" s="612"/>
      <c r="DQ7" s="612"/>
      <c r="DR7" s="612"/>
      <c r="DS7" s="612"/>
      <c r="DT7" s="612"/>
      <c r="DU7" s="612"/>
      <c r="DV7" s="612"/>
      <c r="DW7" s="612"/>
      <c r="DX7" s="621"/>
    </row>
    <row r="8" spans="2:138" ht="11.25" customHeight="1" x14ac:dyDescent="0.2">
      <c r="B8" s="608" t="s">
        <v>214</v>
      </c>
      <c r="C8" s="609"/>
      <c r="D8" s="609"/>
      <c r="E8" s="609"/>
      <c r="F8" s="609"/>
      <c r="G8" s="609"/>
      <c r="H8" s="609"/>
      <c r="I8" s="609"/>
      <c r="J8" s="609"/>
      <c r="K8" s="609"/>
      <c r="L8" s="609"/>
      <c r="M8" s="609"/>
      <c r="N8" s="609"/>
      <c r="O8" s="609"/>
      <c r="P8" s="609"/>
      <c r="Q8" s="610"/>
      <c r="R8" s="611">
        <v>1</v>
      </c>
      <c r="S8" s="612"/>
      <c r="T8" s="612"/>
      <c r="U8" s="612"/>
      <c r="V8" s="612"/>
      <c r="W8" s="612"/>
      <c r="X8" s="612"/>
      <c r="Y8" s="613"/>
      <c r="Z8" s="614">
        <v>0</v>
      </c>
      <c r="AA8" s="614"/>
      <c r="AB8" s="614"/>
      <c r="AC8" s="614"/>
      <c r="AD8" s="615">
        <v>1</v>
      </c>
      <c r="AE8" s="615"/>
      <c r="AF8" s="615"/>
      <c r="AG8" s="615"/>
      <c r="AH8" s="615"/>
      <c r="AI8" s="615"/>
      <c r="AJ8" s="615"/>
      <c r="AK8" s="615"/>
      <c r="AL8" s="616">
        <v>0</v>
      </c>
      <c r="AM8" s="617"/>
      <c r="AN8" s="617"/>
      <c r="AO8" s="618"/>
      <c r="AP8" s="608" t="s">
        <v>215</v>
      </c>
      <c r="AQ8" s="609"/>
      <c r="AR8" s="609"/>
      <c r="AS8" s="609"/>
      <c r="AT8" s="609"/>
      <c r="AU8" s="609"/>
      <c r="AV8" s="609"/>
      <c r="AW8" s="609"/>
      <c r="AX8" s="609"/>
      <c r="AY8" s="609"/>
      <c r="AZ8" s="609"/>
      <c r="BA8" s="609"/>
      <c r="BB8" s="609"/>
      <c r="BC8" s="610"/>
      <c r="BD8" s="611">
        <v>2223487</v>
      </c>
      <c r="BE8" s="612"/>
      <c r="BF8" s="612"/>
      <c r="BG8" s="612"/>
      <c r="BH8" s="612"/>
      <c r="BI8" s="612"/>
      <c r="BJ8" s="612"/>
      <c r="BK8" s="613"/>
      <c r="BL8" s="614">
        <v>0.8</v>
      </c>
      <c r="BM8" s="614"/>
      <c r="BN8" s="614"/>
      <c r="BO8" s="614"/>
      <c r="BP8" s="615">
        <v>706599</v>
      </c>
      <c r="BQ8" s="615"/>
      <c r="BR8" s="615"/>
      <c r="BS8" s="615"/>
      <c r="BT8" s="615"/>
      <c r="BU8" s="615"/>
      <c r="BV8" s="615"/>
      <c r="BW8" s="619"/>
      <c r="BY8" s="608" t="s">
        <v>216</v>
      </c>
      <c r="BZ8" s="609"/>
      <c r="CA8" s="609"/>
      <c r="CB8" s="609"/>
      <c r="CC8" s="609"/>
      <c r="CD8" s="609"/>
      <c r="CE8" s="609"/>
      <c r="CF8" s="609"/>
      <c r="CG8" s="609"/>
      <c r="CH8" s="609"/>
      <c r="CI8" s="609"/>
      <c r="CJ8" s="609"/>
      <c r="CK8" s="609"/>
      <c r="CL8" s="610"/>
      <c r="CM8" s="611">
        <v>126330063</v>
      </c>
      <c r="CN8" s="612"/>
      <c r="CO8" s="612"/>
      <c r="CP8" s="612"/>
      <c r="CQ8" s="612"/>
      <c r="CR8" s="612"/>
      <c r="CS8" s="612"/>
      <c r="CT8" s="613"/>
      <c r="CU8" s="616">
        <v>17.3</v>
      </c>
      <c r="CV8" s="617"/>
      <c r="CW8" s="617"/>
      <c r="CX8" s="622"/>
      <c r="CY8" s="620">
        <v>2947458</v>
      </c>
      <c r="CZ8" s="612"/>
      <c r="DA8" s="612"/>
      <c r="DB8" s="612"/>
      <c r="DC8" s="612"/>
      <c r="DD8" s="612"/>
      <c r="DE8" s="612"/>
      <c r="DF8" s="612"/>
      <c r="DG8" s="612"/>
      <c r="DH8" s="612"/>
      <c r="DI8" s="612"/>
      <c r="DJ8" s="612"/>
      <c r="DK8" s="613"/>
      <c r="DL8" s="620">
        <v>113785125</v>
      </c>
      <c r="DM8" s="612"/>
      <c r="DN8" s="612"/>
      <c r="DO8" s="612"/>
      <c r="DP8" s="612"/>
      <c r="DQ8" s="612"/>
      <c r="DR8" s="612"/>
      <c r="DS8" s="612"/>
      <c r="DT8" s="612"/>
      <c r="DU8" s="612"/>
      <c r="DV8" s="612"/>
      <c r="DW8" s="612"/>
      <c r="DX8" s="621"/>
    </row>
    <row r="9" spans="2:138" ht="11.25" customHeight="1" x14ac:dyDescent="0.2">
      <c r="B9" s="608" t="s">
        <v>217</v>
      </c>
      <c r="C9" s="609"/>
      <c r="D9" s="609"/>
      <c r="E9" s="609"/>
      <c r="F9" s="609"/>
      <c r="G9" s="609"/>
      <c r="H9" s="609"/>
      <c r="I9" s="609"/>
      <c r="J9" s="609"/>
      <c r="K9" s="609"/>
      <c r="L9" s="609"/>
      <c r="M9" s="609"/>
      <c r="N9" s="609"/>
      <c r="O9" s="609"/>
      <c r="P9" s="609"/>
      <c r="Q9" s="610"/>
      <c r="R9" s="611" t="s">
        <v>164</v>
      </c>
      <c r="S9" s="612"/>
      <c r="T9" s="612"/>
      <c r="U9" s="612"/>
      <c r="V9" s="612"/>
      <c r="W9" s="612"/>
      <c r="X9" s="612"/>
      <c r="Y9" s="613"/>
      <c r="Z9" s="614" t="s">
        <v>218</v>
      </c>
      <c r="AA9" s="614"/>
      <c r="AB9" s="614"/>
      <c r="AC9" s="614"/>
      <c r="AD9" s="615" t="s">
        <v>218</v>
      </c>
      <c r="AE9" s="615"/>
      <c r="AF9" s="615"/>
      <c r="AG9" s="615"/>
      <c r="AH9" s="615"/>
      <c r="AI9" s="615"/>
      <c r="AJ9" s="615"/>
      <c r="AK9" s="615"/>
      <c r="AL9" s="616" t="s">
        <v>164</v>
      </c>
      <c r="AM9" s="617"/>
      <c r="AN9" s="617"/>
      <c r="AO9" s="618"/>
      <c r="AP9" s="608" t="s">
        <v>219</v>
      </c>
      <c r="AQ9" s="609"/>
      <c r="AR9" s="609"/>
      <c r="AS9" s="609"/>
      <c r="AT9" s="609"/>
      <c r="AU9" s="609"/>
      <c r="AV9" s="609"/>
      <c r="AW9" s="609"/>
      <c r="AX9" s="609"/>
      <c r="AY9" s="609"/>
      <c r="AZ9" s="609"/>
      <c r="BA9" s="609"/>
      <c r="BB9" s="609"/>
      <c r="BC9" s="610"/>
      <c r="BD9" s="611">
        <v>67027158</v>
      </c>
      <c r="BE9" s="612"/>
      <c r="BF9" s="612"/>
      <c r="BG9" s="612"/>
      <c r="BH9" s="612"/>
      <c r="BI9" s="612"/>
      <c r="BJ9" s="612"/>
      <c r="BK9" s="613"/>
      <c r="BL9" s="614">
        <v>24.1</v>
      </c>
      <c r="BM9" s="614"/>
      <c r="BN9" s="614"/>
      <c r="BO9" s="614"/>
      <c r="BP9" s="615" t="s">
        <v>164</v>
      </c>
      <c r="BQ9" s="615"/>
      <c r="BR9" s="615"/>
      <c r="BS9" s="615"/>
      <c r="BT9" s="615"/>
      <c r="BU9" s="615"/>
      <c r="BV9" s="615"/>
      <c r="BW9" s="619"/>
      <c r="BY9" s="608" t="s">
        <v>220</v>
      </c>
      <c r="BZ9" s="609"/>
      <c r="CA9" s="609"/>
      <c r="CB9" s="609"/>
      <c r="CC9" s="609"/>
      <c r="CD9" s="609"/>
      <c r="CE9" s="609"/>
      <c r="CF9" s="609"/>
      <c r="CG9" s="609"/>
      <c r="CH9" s="609"/>
      <c r="CI9" s="609"/>
      <c r="CJ9" s="609"/>
      <c r="CK9" s="609"/>
      <c r="CL9" s="610"/>
      <c r="CM9" s="611">
        <v>18958883</v>
      </c>
      <c r="CN9" s="612"/>
      <c r="CO9" s="612"/>
      <c r="CP9" s="612"/>
      <c r="CQ9" s="612"/>
      <c r="CR9" s="612"/>
      <c r="CS9" s="612"/>
      <c r="CT9" s="613"/>
      <c r="CU9" s="616">
        <v>2.6</v>
      </c>
      <c r="CV9" s="617"/>
      <c r="CW9" s="617"/>
      <c r="CX9" s="622"/>
      <c r="CY9" s="620">
        <v>1695923</v>
      </c>
      <c r="CZ9" s="612"/>
      <c r="DA9" s="612"/>
      <c r="DB9" s="612"/>
      <c r="DC9" s="612"/>
      <c r="DD9" s="612"/>
      <c r="DE9" s="612"/>
      <c r="DF9" s="612"/>
      <c r="DG9" s="612"/>
      <c r="DH9" s="612"/>
      <c r="DI9" s="612"/>
      <c r="DJ9" s="612"/>
      <c r="DK9" s="613"/>
      <c r="DL9" s="620">
        <v>12333447</v>
      </c>
      <c r="DM9" s="612"/>
      <c r="DN9" s="612"/>
      <c r="DO9" s="612"/>
      <c r="DP9" s="612"/>
      <c r="DQ9" s="612"/>
      <c r="DR9" s="612"/>
      <c r="DS9" s="612"/>
      <c r="DT9" s="612"/>
      <c r="DU9" s="612"/>
      <c r="DV9" s="612"/>
      <c r="DW9" s="612"/>
      <c r="DX9" s="621"/>
    </row>
    <row r="10" spans="2:138" ht="11.25" customHeight="1" x14ac:dyDescent="0.2">
      <c r="B10" s="608" t="s">
        <v>221</v>
      </c>
      <c r="C10" s="609"/>
      <c r="D10" s="609"/>
      <c r="E10" s="609"/>
      <c r="F10" s="609"/>
      <c r="G10" s="609"/>
      <c r="H10" s="609"/>
      <c r="I10" s="609"/>
      <c r="J10" s="609"/>
      <c r="K10" s="609"/>
      <c r="L10" s="609"/>
      <c r="M10" s="609"/>
      <c r="N10" s="609"/>
      <c r="O10" s="609"/>
      <c r="P10" s="609"/>
      <c r="Q10" s="610"/>
      <c r="R10" s="611">
        <v>110538</v>
      </c>
      <c r="S10" s="612"/>
      <c r="T10" s="612"/>
      <c r="U10" s="612"/>
      <c r="V10" s="612"/>
      <c r="W10" s="612"/>
      <c r="X10" s="612"/>
      <c r="Y10" s="613"/>
      <c r="Z10" s="614">
        <v>0</v>
      </c>
      <c r="AA10" s="614"/>
      <c r="AB10" s="614"/>
      <c r="AC10" s="614"/>
      <c r="AD10" s="615">
        <v>110538</v>
      </c>
      <c r="AE10" s="615"/>
      <c r="AF10" s="615"/>
      <c r="AG10" s="615"/>
      <c r="AH10" s="615"/>
      <c r="AI10" s="615"/>
      <c r="AJ10" s="615"/>
      <c r="AK10" s="615"/>
      <c r="AL10" s="616">
        <v>0</v>
      </c>
      <c r="AM10" s="617"/>
      <c r="AN10" s="617"/>
      <c r="AO10" s="618"/>
      <c r="AP10" s="608" t="s">
        <v>222</v>
      </c>
      <c r="AQ10" s="609"/>
      <c r="AR10" s="609"/>
      <c r="AS10" s="609"/>
      <c r="AT10" s="609"/>
      <c r="AU10" s="609"/>
      <c r="AV10" s="609"/>
      <c r="AW10" s="609"/>
      <c r="AX10" s="609"/>
      <c r="AY10" s="609"/>
      <c r="AZ10" s="609"/>
      <c r="BA10" s="609"/>
      <c r="BB10" s="609"/>
      <c r="BC10" s="610"/>
      <c r="BD10" s="611">
        <v>2496452</v>
      </c>
      <c r="BE10" s="612"/>
      <c r="BF10" s="612"/>
      <c r="BG10" s="612"/>
      <c r="BH10" s="612"/>
      <c r="BI10" s="612"/>
      <c r="BJ10" s="612"/>
      <c r="BK10" s="613"/>
      <c r="BL10" s="614">
        <v>0.9</v>
      </c>
      <c r="BM10" s="614"/>
      <c r="BN10" s="614"/>
      <c r="BO10" s="614"/>
      <c r="BP10" s="615">
        <v>163296</v>
      </c>
      <c r="BQ10" s="615"/>
      <c r="BR10" s="615"/>
      <c r="BS10" s="615"/>
      <c r="BT10" s="615"/>
      <c r="BU10" s="615"/>
      <c r="BV10" s="615"/>
      <c r="BW10" s="619"/>
      <c r="BY10" s="608" t="s">
        <v>223</v>
      </c>
      <c r="BZ10" s="609"/>
      <c r="CA10" s="609"/>
      <c r="CB10" s="609"/>
      <c r="CC10" s="609"/>
      <c r="CD10" s="609"/>
      <c r="CE10" s="609"/>
      <c r="CF10" s="609"/>
      <c r="CG10" s="609"/>
      <c r="CH10" s="609"/>
      <c r="CI10" s="609"/>
      <c r="CJ10" s="609"/>
      <c r="CK10" s="609"/>
      <c r="CL10" s="610"/>
      <c r="CM10" s="611">
        <v>1808552</v>
      </c>
      <c r="CN10" s="612"/>
      <c r="CO10" s="612"/>
      <c r="CP10" s="612"/>
      <c r="CQ10" s="612"/>
      <c r="CR10" s="612"/>
      <c r="CS10" s="612"/>
      <c r="CT10" s="613"/>
      <c r="CU10" s="616">
        <v>0.2</v>
      </c>
      <c r="CV10" s="617"/>
      <c r="CW10" s="617"/>
      <c r="CX10" s="622"/>
      <c r="CY10" s="620">
        <v>52612</v>
      </c>
      <c r="CZ10" s="612"/>
      <c r="DA10" s="612"/>
      <c r="DB10" s="612"/>
      <c r="DC10" s="612"/>
      <c r="DD10" s="612"/>
      <c r="DE10" s="612"/>
      <c r="DF10" s="612"/>
      <c r="DG10" s="612"/>
      <c r="DH10" s="612"/>
      <c r="DI10" s="612"/>
      <c r="DJ10" s="612"/>
      <c r="DK10" s="613"/>
      <c r="DL10" s="620">
        <v>913563</v>
      </c>
      <c r="DM10" s="612"/>
      <c r="DN10" s="612"/>
      <c r="DO10" s="612"/>
      <c r="DP10" s="612"/>
      <c r="DQ10" s="612"/>
      <c r="DR10" s="612"/>
      <c r="DS10" s="612"/>
      <c r="DT10" s="612"/>
      <c r="DU10" s="612"/>
      <c r="DV10" s="612"/>
      <c r="DW10" s="612"/>
      <c r="DX10" s="621"/>
    </row>
    <row r="11" spans="2:138" ht="11.25" customHeight="1" x14ac:dyDescent="0.2">
      <c r="B11" s="608" t="s">
        <v>224</v>
      </c>
      <c r="C11" s="609"/>
      <c r="D11" s="609"/>
      <c r="E11" s="609"/>
      <c r="F11" s="609"/>
      <c r="G11" s="609"/>
      <c r="H11" s="609"/>
      <c r="I11" s="609"/>
      <c r="J11" s="609"/>
      <c r="K11" s="609"/>
      <c r="L11" s="609"/>
      <c r="M11" s="609"/>
      <c r="N11" s="609"/>
      <c r="O11" s="609"/>
      <c r="P11" s="609"/>
      <c r="Q11" s="610"/>
      <c r="R11" s="611">
        <v>187769</v>
      </c>
      <c r="S11" s="612"/>
      <c r="T11" s="612"/>
      <c r="U11" s="612"/>
      <c r="V11" s="612"/>
      <c r="W11" s="612"/>
      <c r="X11" s="612"/>
      <c r="Y11" s="613"/>
      <c r="Z11" s="614">
        <v>0</v>
      </c>
      <c r="AA11" s="614"/>
      <c r="AB11" s="614"/>
      <c r="AC11" s="614"/>
      <c r="AD11" s="615">
        <v>187769</v>
      </c>
      <c r="AE11" s="615"/>
      <c r="AF11" s="615"/>
      <c r="AG11" s="615"/>
      <c r="AH11" s="615"/>
      <c r="AI11" s="615"/>
      <c r="AJ11" s="615"/>
      <c r="AK11" s="615"/>
      <c r="AL11" s="616">
        <v>0</v>
      </c>
      <c r="AM11" s="617"/>
      <c r="AN11" s="617"/>
      <c r="AO11" s="618"/>
      <c r="AP11" s="608" t="s">
        <v>225</v>
      </c>
      <c r="AQ11" s="609"/>
      <c r="AR11" s="609"/>
      <c r="AS11" s="609"/>
      <c r="AT11" s="609"/>
      <c r="AU11" s="609"/>
      <c r="AV11" s="609"/>
      <c r="AW11" s="609"/>
      <c r="AX11" s="609"/>
      <c r="AY11" s="609"/>
      <c r="AZ11" s="609"/>
      <c r="BA11" s="609"/>
      <c r="BB11" s="609"/>
      <c r="BC11" s="610"/>
      <c r="BD11" s="611">
        <v>7996754</v>
      </c>
      <c r="BE11" s="612"/>
      <c r="BF11" s="612"/>
      <c r="BG11" s="612"/>
      <c r="BH11" s="612"/>
      <c r="BI11" s="612"/>
      <c r="BJ11" s="612"/>
      <c r="BK11" s="613"/>
      <c r="BL11" s="614">
        <v>2.9</v>
      </c>
      <c r="BM11" s="614"/>
      <c r="BN11" s="614"/>
      <c r="BO11" s="614"/>
      <c r="BP11" s="615">
        <v>1229080</v>
      </c>
      <c r="BQ11" s="615"/>
      <c r="BR11" s="615"/>
      <c r="BS11" s="615"/>
      <c r="BT11" s="615"/>
      <c r="BU11" s="615"/>
      <c r="BV11" s="615"/>
      <c r="BW11" s="619"/>
      <c r="BY11" s="608" t="s">
        <v>226</v>
      </c>
      <c r="BZ11" s="609"/>
      <c r="CA11" s="609"/>
      <c r="CB11" s="609"/>
      <c r="CC11" s="609"/>
      <c r="CD11" s="609"/>
      <c r="CE11" s="609"/>
      <c r="CF11" s="609"/>
      <c r="CG11" s="609"/>
      <c r="CH11" s="609"/>
      <c r="CI11" s="609"/>
      <c r="CJ11" s="609"/>
      <c r="CK11" s="609"/>
      <c r="CL11" s="610"/>
      <c r="CM11" s="611">
        <v>31632953</v>
      </c>
      <c r="CN11" s="612"/>
      <c r="CO11" s="612"/>
      <c r="CP11" s="612"/>
      <c r="CQ11" s="612"/>
      <c r="CR11" s="612"/>
      <c r="CS11" s="612"/>
      <c r="CT11" s="613"/>
      <c r="CU11" s="616">
        <v>4.3</v>
      </c>
      <c r="CV11" s="617"/>
      <c r="CW11" s="617"/>
      <c r="CX11" s="622"/>
      <c r="CY11" s="620">
        <v>18410024</v>
      </c>
      <c r="CZ11" s="612"/>
      <c r="DA11" s="612"/>
      <c r="DB11" s="612"/>
      <c r="DC11" s="612"/>
      <c r="DD11" s="612"/>
      <c r="DE11" s="612"/>
      <c r="DF11" s="612"/>
      <c r="DG11" s="612"/>
      <c r="DH11" s="612"/>
      <c r="DI11" s="612"/>
      <c r="DJ11" s="612"/>
      <c r="DK11" s="613"/>
      <c r="DL11" s="620">
        <v>13571264</v>
      </c>
      <c r="DM11" s="612"/>
      <c r="DN11" s="612"/>
      <c r="DO11" s="612"/>
      <c r="DP11" s="612"/>
      <c r="DQ11" s="612"/>
      <c r="DR11" s="612"/>
      <c r="DS11" s="612"/>
      <c r="DT11" s="612"/>
      <c r="DU11" s="612"/>
      <c r="DV11" s="612"/>
      <c r="DW11" s="612"/>
      <c r="DX11" s="621"/>
    </row>
    <row r="12" spans="2:138" ht="11.25" customHeight="1" x14ac:dyDescent="0.2">
      <c r="B12" s="608" t="s">
        <v>227</v>
      </c>
      <c r="C12" s="609"/>
      <c r="D12" s="609"/>
      <c r="E12" s="609"/>
      <c r="F12" s="609"/>
      <c r="G12" s="609"/>
      <c r="H12" s="609"/>
      <c r="I12" s="609"/>
      <c r="J12" s="609"/>
      <c r="K12" s="609"/>
      <c r="L12" s="609"/>
      <c r="M12" s="609"/>
      <c r="N12" s="609"/>
      <c r="O12" s="609"/>
      <c r="P12" s="609"/>
      <c r="Q12" s="610"/>
      <c r="R12" s="611" t="s">
        <v>164</v>
      </c>
      <c r="S12" s="612"/>
      <c r="T12" s="612"/>
      <c r="U12" s="612"/>
      <c r="V12" s="612"/>
      <c r="W12" s="612"/>
      <c r="X12" s="612"/>
      <c r="Y12" s="613"/>
      <c r="Z12" s="614" t="s">
        <v>164</v>
      </c>
      <c r="AA12" s="614"/>
      <c r="AB12" s="614"/>
      <c r="AC12" s="614"/>
      <c r="AD12" s="615" t="s">
        <v>164</v>
      </c>
      <c r="AE12" s="615"/>
      <c r="AF12" s="615"/>
      <c r="AG12" s="615"/>
      <c r="AH12" s="615"/>
      <c r="AI12" s="615"/>
      <c r="AJ12" s="615"/>
      <c r="AK12" s="615"/>
      <c r="AL12" s="616" t="s">
        <v>218</v>
      </c>
      <c r="AM12" s="617"/>
      <c r="AN12" s="617"/>
      <c r="AO12" s="618"/>
      <c r="AP12" s="608" t="s">
        <v>228</v>
      </c>
      <c r="AQ12" s="609"/>
      <c r="AR12" s="609"/>
      <c r="AS12" s="609"/>
      <c r="AT12" s="609"/>
      <c r="AU12" s="609"/>
      <c r="AV12" s="609"/>
      <c r="AW12" s="609"/>
      <c r="AX12" s="609"/>
      <c r="AY12" s="609"/>
      <c r="AZ12" s="609"/>
      <c r="BA12" s="609"/>
      <c r="BB12" s="609"/>
      <c r="BC12" s="610"/>
      <c r="BD12" s="611">
        <v>357376</v>
      </c>
      <c r="BE12" s="612"/>
      <c r="BF12" s="612"/>
      <c r="BG12" s="612"/>
      <c r="BH12" s="612"/>
      <c r="BI12" s="612"/>
      <c r="BJ12" s="612"/>
      <c r="BK12" s="613"/>
      <c r="BL12" s="614">
        <v>0.1</v>
      </c>
      <c r="BM12" s="614"/>
      <c r="BN12" s="614"/>
      <c r="BO12" s="614"/>
      <c r="BP12" s="615" t="s">
        <v>164</v>
      </c>
      <c r="BQ12" s="615"/>
      <c r="BR12" s="615"/>
      <c r="BS12" s="615"/>
      <c r="BT12" s="615"/>
      <c r="BU12" s="615"/>
      <c r="BV12" s="615"/>
      <c r="BW12" s="619"/>
      <c r="BY12" s="608" t="s">
        <v>229</v>
      </c>
      <c r="BZ12" s="609"/>
      <c r="CA12" s="609"/>
      <c r="CB12" s="609"/>
      <c r="CC12" s="609"/>
      <c r="CD12" s="609"/>
      <c r="CE12" s="609"/>
      <c r="CF12" s="609"/>
      <c r="CG12" s="609"/>
      <c r="CH12" s="609"/>
      <c r="CI12" s="609"/>
      <c r="CJ12" s="609"/>
      <c r="CK12" s="609"/>
      <c r="CL12" s="610"/>
      <c r="CM12" s="611">
        <v>42509580</v>
      </c>
      <c r="CN12" s="612"/>
      <c r="CO12" s="612"/>
      <c r="CP12" s="612"/>
      <c r="CQ12" s="612"/>
      <c r="CR12" s="612"/>
      <c r="CS12" s="612"/>
      <c r="CT12" s="613"/>
      <c r="CU12" s="616">
        <v>5.8</v>
      </c>
      <c r="CV12" s="617"/>
      <c r="CW12" s="617"/>
      <c r="CX12" s="622"/>
      <c r="CY12" s="620">
        <v>15582932</v>
      </c>
      <c r="CZ12" s="612"/>
      <c r="DA12" s="612"/>
      <c r="DB12" s="612"/>
      <c r="DC12" s="612"/>
      <c r="DD12" s="612"/>
      <c r="DE12" s="612"/>
      <c r="DF12" s="612"/>
      <c r="DG12" s="612"/>
      <c r="DH12" s="612"/>
      <c r="DI12" s="612"/>
      <c r="DJ12" s="612"/>
      <c r="DK12" s="613"/>
      <c r="DL12" s="620">
        <v>5283479</v>
      </c>
      <c r="DM12" s="612"/>
      <c r="DN12" s="612"/>
      <c r="DO12" s="612"/>
      <c r="DP12" s="612"/>
      <c r="DQ12" s="612"/>
      <c r="DR12" s="612"/>
      <c r="DS12" s="612"/>
      <c r="DT12" s="612"/>
      <c r="DU12" s="612"/>
      <c r="DV12" s="612"/>
      <c r="DW12" s="612"/>
      <c r="DX12" s="621"/>
    </row>
    <row r="13" spans="2:138" ht="11.25" customHeight="1" x14ac:dyDescent="0.2">
      <c r="B13" s="608" t="s">
        <v>230</v>
      </c>
      <c r="C13" s="609"/>
      <c r="D13" s="609"/>
      <c r="E13" s="609"/>
      <c r="F13" s="609"/>
      <c r="G13" s="609"/>
      <c r="H13" s="609"/>
      <c r="I13" s="609"/>
      <c r="J13" s="609"/>
      <c r="K13" s="609"/>
      <c r="L13" s="609"/>
      <c r="M13" s="609"/>
      <c r="N13" s="609"/>
      <c r="O13" s="609"/>
      <c r="P13" s="609"/>
      <c r="Q13" s="610"/>
      <c r="R13" s="611">
        <v>31855769</v>
      </c>
      <c r="S13" s="612"/>
      <c r="T13" s="612"/>
      <c r="U13" s="612"/>
      <c r="V13" s="612"/>
      <c r="W13" s="612"/>
      <c r="X13" s="612"/>
      <c r="Y13" s="613"/>
      <c r="Z13" s="614">
        <v>4.3</v>
      </c>
      <c r="AA13" s="614"/>
      <c r="AB13" s="614"/>
      <c r="AC13" s="614"/>
      <c r="AD13" s="615">
        <v>31855769</v>
      </c>
      <c r="AE13" s="615"/>
      <c r="AF13" s="615"/>
      <c r="AG13" s="615"/>
      <c r="AH13" s="615"/>
      <c r="AI13" s="615"/>
      <c r="AJ13" s="615"/>
      <c r="AK13" s="615"/>
      <c r="AL13" s="616">
        <v>8</v>
      </c>
      <c r="AM13" s="617"/>
      <c r="AN13" s="617"/>
      <c r="AO13" s="618"/>
      <c r="AP13" s="608" t="s">
        <v>231</v>
      </c>
      <c r="AQ13" s="609"/>
      <c r="AR13" s="609"/>
      <c r="AS13" s="609"/>
      <c r="AT13" s="609"/>
      <c r="AU13" s="609"/>
      <c r="AV13" s="609"/>
      <c r="AW13" s="609"/>
      <c r="AX13" s="609"/>
      <c r="AY13" s="609"/>
      <c r="AZ13" s="609"/>
      <c r="BA13" s="609"/>
      <c r="BB13" s="609"/>
      <c r="BC13" s="610"/>
      <c r="BD13" s="611">
        <v>1804355</v>
      </c>
      <c r="BE13" s="612"/>
      <c r="BF13" s="612"/>
      <c r="BG13" s="612"/>
      <c r="BH13" s="612"/>
      <c r="BI13" s="612"/>
      <c r="BJ13" s="612"/>
      <c r="BK13" s="613"/>
      <c r="BL13" s="614">
        <v>0.6</v>
      </c>
      <c r="BM13" s="614"/>
      <c r="BN13" s="614"/>
      <c r="BO13" s="614"/>
      <c r="BP13" s="615" t="s">
        <v>164</v>
      </c>
      <c r="BQ13" s="615"/>
      <c r="BR13" s="615"/>
      <c r="BS13" s="615"/>
      <c r="BT13" s="615"/>
      <c r="BU13" s="615"/>
      <c r="BV13" s="615"/>
      <c r="BW13" s="619"/>
      <c r="BY13" s="608" t="s">
        <v>232</v>
      </c>
      <c r="BZ13" s="609"/>
      <c r="CA13" s="609"/>
      <c r="CB13" s="609"/>
      <c r="CC13" s="609"/>
      <c r="CD13" s="609"/>
      <c r="CE13" s="609"/>
      <c r="CF13" s="609"/>
      <c r="CG13" s="609"/>
      <c r="CH13" s="609"/>
      <c r="CI13" s="609"/>
      <c r="CJ13" s="609"/>
      <c r="CK13" s="609"/>
      <c r="CL13" s="610"/>
      <c r="CM13" s="611">
        <v>109553428</v>
      </c>
      <c r="CN13" s="612"/>
      <c r="CO13" s="612"/>
      <c r="CP13" s="612"/>
      <c r="CQ13" s="612"/>
      <c r="CR13" s="612"/>
      <c r="CS13" s="612"/>
      <c r="CT13" s="613"/>
      <c r="CU13" s="616">
        <v>15</v>
      </c>
      <c r="CV13" s="617"/>
      <c r="CW13" s="617"/>
      <c r="CX13" s="622"/>
      <c r="CY13" s="620">
        <v>98804358</v>
      </c>
      <c r="CZ13" s="612"/>
      <c r="DA13" s="612"/>
      <c r="DB13" s="612"/>
      <c r="DC13" s="612"/>
      <c r="DD13" s="612"/>
      <c r="DE13" s="612"/>
      <c r="DF13" s="612"/>
      <c r="DG13" s="612"/>
      <c r="DH13" s="612"/>
      <c r="DI13" s="612"/>
      <c r="DJ13" s="612"/>
      <c r="DK13" s="613"/>
      <c r="DL13" s="620">
        <v>11681373</v>
      </c>
      <c r="DM13" s="612"/>
      <c r="DN13" s="612"/>
      <c r="DO13" s="612"/>
      <c r="DP13" s="612"/>
      <c r="DQ13" s="612"/>
      <c r="DR13" s="612"/>
      <c r="DS13" s="612"/>
      <c r="DT13" s="612"/>
      <c r="DU13" s="612"/>
      <c r="DV13" s="612"/>
      <c r="DW13" s="612"/>
      <c r="DX13" s="621"/>
    </row>
    <row r="14" spans="2:138" ht="11.25" customHeight="1" x14ac:dyDescent="0.2">
      <c r="B14" s="608" t="s">
        <v>233</v>
      </c>
      <c r="C14" s="609"/>
      <c r="D14" s="609"/>
      <c r="E14" s="609"/>
      <c r="F14" s="609"/>
      <c r="G14" s="609"/>
      <c r="H14" s="609"/>
      <c r="I14" s="609"/>
      <c r="J14" s="609"/>
      <c r="K14" s="609"/>
      <c r="L14" s="609"/>
      <c r="M14" s="609"/>
      <c r="N14" s="609"/>
      <c r="O14" s="609"/>
      <c r="P14" s="609"/>
      <c r="Q14" s="610"/>
      <c r="R14" s="611">
        <v>64503</v>
      </c>
      <c r="S14" s="612"/>
      <c r="T14" s="612"/>
      <c r="U14" s="612"/>
      <c r="V14" s="612"/>
      <c r="W14" s="612"/>
      <c r="X14" s="612"/>
      <c r="Y14" s="613"/>
      <c r="Z14" s="614">
        <v>0</v>
      </c>
      <c r="AA14" s="614"/>
      <c r="AB14" s="614"/>
      <c r="AC14" s="614"/>
      <c r="AD14" s="615">
        <v>64503</v>
      </c>
      <c r="AE14" s="615"/>
      <c r="AF14" s="615"/>
      <c r="AG14" s="615"/>
      <c r="AH14" s="615"/>
      <c r="AI14" s="615"/>
      <c r="AJ14" s="615"/>
      <c r="AK14" s="615"/>
      <c r="AL14" s="616">
        <v>0</v>
      </c>
      <c r="AM14" s="617"/>
      <c r="AN14" s="617"/>
      <c r="AO14" s="618"/>
      <c r="AP14" s="608" t="s">
        <v>234</v>
      </c>
      <c r="AQ14" s="609"/>
      <c r="AR14" s="609"/>
      <c r="AS14" s="609"/>
      <c r="AT14" s="609"/>
      <c r="AU14" s="609"/>
      <c r="AV14" s="609"/>
      <c r="AW14" s="609"/>
      <c r="AX14" s="609"/>
      <c r="AY14" s="609"/>
      <c r="AZ14" s="609"/>
      <c r="BA14" s="609"/>
      <c r="BB14" s="609"/>
      <c r="BC14" s="610"/>
      <c r="BD14" s="611">
        <v>1076546</v>
      </c>
      <c r="BE14" s="612"/>
      <c r="BF14" s="612"/>
      <c r="BG14" s="612"/>
      <c r="BH14" s="612"/>
      <c r="BI14" s="612"/>
      <c r="BJ14" s="612"/>
      <c r="BK14" s="613"/>
      <c r="BL14" s="614">
        <v>0.4</v>
      </c>
      <c r="BM14" s="614"/>
      <c r="BN14" s="614"/>
      <c r="BO14" s="614"/>
      <c r="BP14" s="615" t="s">
        <v>218</v>
      </c>
      <c r="BQ14" s="615"/>
      <c r="BR14" s="615"/>
      <c r="BS14" s="615"/>
      <c r="BT14" s="615"/>
      <c r="BU14" s="615"/>
      <c r="BV14" s="615"/>
      <c r="BW14" s="619"/>
      <c r="BY14" s="608" t="s">
        <v>235</v>
      </c>
      <c r="BZ14" s="609"/>
      <c r="CA14" s="609"/>
      <c r="CB14" s="609"/>
      <c r="CC14" s="609"/>
      <c r="CD14" s="609"/>
      <c r="CE14" s="609"/>
      <c r="CF14" s="609"/>
      <c r="CG14" s="609"/>
      <c r="CH14" s="609"/>
      <c r="CI14" s="609"/>
      <c r="CJ14" s="609"/>
      <c r="CK14" s="609"/>
      <c r="CL14" s="610"/>
      <c r="CM14" s="611">
        <v>41961341</v>
      </c>
      <c r="CN14" s="612"/>
      <c r="CO14" s="612"/>
      <c r="CP14" s="612"/>
      <c r="CQ14" s="612"/>
      <c r="CR14" s="612"/>
      <c r="CS14" s="612"/>
      <c r="CT14" s="613"/>
      <c r="CU14" s="616">
        <v>5.7</v>
      </c>
      <c r="CV14" s="617"/>
      <c r="CW14" s="617"/>
      <c r="CX14" s="622"/>
      <c r="CY14" s="620">
        <v>2168305</v>
      </c>
      <c r="CZ14" s="612"/>
      <c r="DA14" s="612"/>
      <c r="DB14" s="612"/>
      <c r="DC14" s="612"/>
      <c r="DD14" s="612"/>
      <c r="DE14" s="612"/>
      <c r="DF14" s="612"/>
      <c r="DG14" s="612"/>
      <c r="DH14" s="612"/>
      <c r="DI14" s="612"/>
      <c r="DJ14" s="612"/>
      <c r="DK14" s="613"/>
      <c r="DL14" s="620">
        <v>37366353</v>
      </c>
      <c r="DM14" s="612"/>
      <c r="DN14" s="612"/>
      <c r="DO14" s="612"/>
      <c r="DP14" s="612"/>
      <c r="DQ14" s="612"/>
      <c r="DR14" s="612"/>
      <c r="DS14" s="612"/>
      <c r="DT14" s="612"/>
      <c r="DU14" s="612"/>
      <c r="DV14" s="612"/>
      <c r="DW14" s="612"/>
      <c r="DX14" s="621"/>
    </row>
    <row r="15" spans="2:138" ht="11.25" customHeight="1" x14ac:dyDescent="0.2">
      <c r="B15" s="608" t="s">
        <v>236</v>
      </c>
      <c r="C15" s="609"/>
      <c r="D15" s="609"/>
      <c r="E15" s="609"/>
      <c r="F15" s="609"/>
      <c r="G15" s="609"/>
      <c r="H15" s="609"/>
      <c r="I15" s="609"/>
      <c r="J15" s="609"/>
      <c r="K15" s="609"/>
      <c r="L15" s="609"/>
      <c r="M15" s="609"/>
      <c r="N15" s="609"/>
      <c r="O15" s="609"/>
      <c r="P15" s="609"/>
      <c r="Q15" s="610"/>
      <c r="R15" s="611" t="s">
        <v>218</v>
      </c>
      <c r="S15" s="612"/>
      <c r="T15" s="612"/>
      <c r="U15" s="612"/>
      <c r="V15" s="612"/>
      <c r="W15" s="612"/>
      <c r="X15" s="612"/>
      <c r="Y15" s="613"/>
      <c r="Z15" s="614" t="s">
        <v>164</v>
      </c>
      <c r="AA15" s="614"/>
      <c r="AB15" s="614"/>
      <c r="AC15" s="614"/>
      <c r="AD15" s="615" t="s">
        <v>164</v>
      </c>
      <c r="AE15" s="615"/>
      <c r="AF15" s="615"/>
      <c r="AG15" s="615"/>
      <c r="AH15" s="615"/>
      <c r="AI15" s="615"/>
      <c r="AJ15" s="615"/>
      <c r="AK15" s="615"/>
      <c r="AL15" s="616" t="s">
        <v>218</v>
      </c>
      <c r="AM15" s="617"/>
      <c r="AN15" s="617"/>
      <c r="AO15" s="618"/>
      <c r="AP15" s="608" t="s">
        <v>237</v>
      </c>
      <c r="AQ15" s="609"/>
      <c r="AR15" s="609"/>
      <c r="AS15" s="609"/>
      <c r="AT15" s="609"/>
      <c r="AU15" s="609"/>
      <c r="AV15" s="609"/>
      <c r="AW15" s="609"/>
      <c r="AX15" s="609"/>
      <c r="AY15" s="609"/>
      <c r="AZ15" s="609"/>
      <c r="BA15" s="609"/>
      <c r="BB15" s="609"/>
      <c r="BC15" s="610"/>
      <c r="BD15" s="611">
        <v>57561299</v>
      </c>
      <c r="BE15" s="612"/>
      <c r="BF15" s="612"/>
      <c r="BG15" s="612"/>
      <c r="BH15" s="612"/>
      <c r="BI15" s="612"/>
      <c r="BJ15" s="612"/>
      <c r="BK15" s="613"/>
      <c r="BL15" s="614">
        <v>20.7</v>
      </c>
      <c r="BM15" s="614"/>
      <c r="BN15" s="614"/>
      <c r="BO15" s="614"/>
      <c r="BP15" s="615" t="s">
        <v>164</v>
      </c>
      <c r="BQ15" s="615"/>
      <c r="BR15" s="615"/>
      <c r="BS15" s="615"/>
      <c r="BT15" s="615"/>
      <c r="BU15" s="615"/>
      <c r="BV15" s="615"/>
      <c r="BW15" s="619"/>
      <c r="BY15" s="608" t="s">
        <v>238</v>
      </c>
      <c r="BZ15" s="609"/>
      <c r="CA15" s="609"/>
      <c r="CB15" s="609"/>
      <c r="CC15" s="609"/>
      <c r="CD15" s="609"/>
      <c r="CE15" s="609"/>
      <c r="CF15" s="609"/>
      <c r="CG15" s="609"/>
      <c r="CH15" s="609"/>
      <c r="CI15" s="609"/>
      <c r="CJ15" s="609"/>
      <c r="CK15" s="609"/>
      <c r="CL15" s="610"/>
      <c r="CM15" s="611" t="s">
        <v>164</v>
      </c>
      <c r="CN15" s="612"/>
      <c r="CO15" s="612"/>
      <c r="CP15" s="612"/>
      <c r="CQ15" s="612"/>
      <c r="CR15" s="612"/>
      <c r="CS15" s="612"/>
      <c r="CT15" s="613"/>
      <c r="CU15" s="616" t="s">
        <v>218</v>
      </c>
      <c r="CV15" s="617"/>
      <c r="CW15" s="617"/>
      <c r="CX15" s="622"/>
      <c r="CY15" s="620" t="s">
        <v>164</v>
      </c>
      <c r="CZ15" s="612"/>
      <c r="DA15" s="612"/>
      <c r="DB15" s="612"/>
      <c r="DC15" s="612"/>
      <c r="DD15" s="612"/>
      <c r="DE15" s="612"/>
      <c r="DF15" s="612"/>
      <c r="DG15" s="612"/>
      <c r="DH15" s="612"/>
      <c r="DI15" s="612"/>
      <c r="DJ15" s="612"/>
      <c r="DK15" s="613"/>
      <c r="DL15" s="620" t="s">
        <v>164</v>
      </c>
      <c r="DM15" s="612"/>
      <c r="DN15" s="612"/>
      <c r="DO15" s="612"/>
      <c r="DP15" s="612"/>
      <c r="DQ15" s="612"/>
      <c r="DR15" s="612"/>
      <c r="DS15" s="612"/>
      <c r="DT15" s="612"/>
      <c r="DU15" s="612"/>
      <c r="DV15" s="612"/>
      <c r="DW15" s="612"/>
      <c r="DX15" s="621"/>
    </row>
    <row r="16" spans="2:138" ht="11.25" customHeight="1" x14ac:dyDescent="0.2">
      <c r="B16" s="608" t="s">
        <v>239</v>
      </c>
      <c r="C16" s="609"/>
      <c r="D16" s="609"/>
      <c r="E16" s="609"/>
      <c r="F16" s="609"/>
      <c r="G16" s="609"/>
      <c r="H16" s="609"/>
      <c r="I16" s="609"/>
      <c r="J16" s="609"/>
      <c r="K16" s="609"/>
      <c r="L16" s="609"/>
      <c r="M16" s="609"/>
      <c r="N16" s="609"/>
      <c r="O16" s="609"/>
      <c r="P16" s="609"/>
      <c r="Q16" s="610"/>
      <c r="R16" s="611">
        <v>2823007</v>
      </c>
      <c r="S16" s="612"/>
      <c r="T16" s="612"/>
      <c r="U16" s="612"/>
      <c r="V16" s="612"/>
      <c r="W16" s="612"/>
      <c r="X16" s="612"/>
      <c r="Y16" s="613"/>
      <c r="Z16" s="614">
        <v>0.4</v>
      </c>
      <c r="AA16" s="614"/>
      <c r="AB16" s="614"/>
      <c r="AC16" s="614"/>
      <c r="AD16" s="615">
        <v>2823007</v>
      </c>
      <c r="AE16" s="615"/>
      <c r="AF16" s="615"/>
      <c r="AG16" s="615"/>
      <c r="AH16" s="615"/>
      <c r="AI16" s="615"/>
      <c r="AJ16" s="615"/>
      <c r="AK16" s="615"/>
      <c r="AL16" s="616">
        <v>0.7</v>
      </c>
      <c r="AM16" s="617"/>
      <c r="AN16" s="617"/>
      <c r="AO16" s="618"/>
      <c r="AP16" s="608" t="s">
        <v>240</v>
      </c>
      <c r="AQ16" s="609"/>
      <c r="AR16" s="609"/>
      <c r="AS16" s="609"/>
      <c r="AT16" s="609"/>
      <c r="AU16" s="609"/>
      <c r="AV16" s="609"/>
      <c r="AW16" s="609"/>
      <c r="AX16" s="609"/>
      <c r="AY16" s="609"/>
      <c r="AZ16" s="609"/>
      <c r="BA16" s="609"/>
      <c r="BB16" s="609"/>
      <c r="BC16" s="610"/>
      <c r="BD16" s="611">
        <v>2085276</v>
      </c>
      <c r="BE16" s="612"/>
      <c r="BF16" s="612"/>
      <c r="BG16" s="612"/>
      <c r="BH16" s="612"/>
      <c r="BI16" s="612"/>
      <c r="BJ16" s="612"/>
      <c r="BK16" s="613"/>
      <c r="BL16" s="614">
        <v>0.7</v>
      </c>
      <c r="BM16" s="614"/>
      <c r="BN16" s="614"/>
      <c r="BO16" s="614"/>
      <c r="BP16" s="615" t="s">
        <v>218</v>
      </c>
      <c r="BQ16" s="615"/>
      <c r="BR16" s="615"/>
      <c r="BS16" s="615"/>
      <c r="BT16" s="615"/>
      <c r="BU16" s="615"/>
      <c r="BV16" s="615"/>
      <c r="BW16" s="619"/>
      <c r="BY16" s="608" t="s">
        <v>241</v>
      </c>
      <c r="BZ16" s="609"/>
      <c r="CA16" s="609"/>
      <c r="CB16" s="609"/>
      <c r="CC16" s="609"/>
      <c r="CD16" s="609"/>
      <c r="CE16" s="609"/>
      <c r="CF16" s="609"/>
      <c r="CG16" s="609"/>
      <c r="CH16" s="609"/>
      <c r="CI16" s="609"/>
      <c r="CJ16" s="609"/>
      <c r="CK16" s="609"/>
      <c r="CL16" s="610"/>
      <c r="CM16" s="611">
        <v>177022068</v>
      </c>
      <c r="CN16" s="612"/>
      <c r="CO16" s="612"/>
      <c r="CP16" s="612"/>
      <c r="CQ16" s="612"/>
      <c r="CR16" s="612"/>
      <c r="CS16" s="612"/>
      <c r="CT16" s="613"/>
      <c r="CU16" s="616">
        <v>24.2</v>
      </c>
      <c r="CV16" s="617"/>
      <c r="CW16" s="617"/>
      <c r="CX16" s="622"/>
      <c r="CY16" s="620">
        <v>4822790</v>
      </c>
      <c r="CZ16" s="612"/>
      <c r="DA16" s="612"/>
      <c r="DB16" s="612"/>
      <c r="DC16" s="612"/>
      <c r="DD16" s="612"/>
      <c r="DE16" s="612"/>
      <c r="DF16" s="612"/>
      <c r="DG16" s="612"/>
      <c r="DH16" s="612"/>
      <c r="DI16" s="612"/>
      <c r="DJ16" s="612"/>
      <c r="DK16" s="613"/>
      <c r="DL16" s="620">
        <v>132321880</v>
      </c>
      <c r="DM16" s="612"/>
      <c r="DN16" s="612"/>
      <c r="DO16" s="612"/>
      <c r="DP16" s="612"/>
      <c r="DQ16" s="612"/>
      <c r="DR16" s="612"/>
      <c r="DS16" s="612"/>
      <c r="DT16" s="612"/>
      <c r="DU16" s="612"/>
      <c r="DV16" s="612"/>
      <c r="DW16" s="612"/>
      <c r="DX16" s="621"/>
    </row>
    <row r="17" spans="2:128" ht="11.25" customHeight="1" x14ac:dyDescent="0.2">
      <c r="B17" s="608" t="s">
        <v>242</v>
      </c>
      <c r="C17" s="609"/>
      <c r="D17" s="609"/>
      <c r="E17" s="609"/>
      <c r="F17" s="609"/>
      <c r="G17" s="609"/>
      <c r="H17" s="609"/>
      <c r="I17" s="609"/>
      <c r="J17" s="609"/>
      <c r="K17" s="609"/>
      <c r="L17" s="609"/>
      <c r="M17" s="609"/>
      <c r="N17" s="609"/>
      <c r="O17" s="609"/>
      <c r="P17" s="609"/>
      <c r="Q17" s="610"/>
      <c r="R17" s="611">
        <v>1202452</v>
      </c>
      <c r="S17" s="612"/>
      <c r="T17" s="612"/>
      <c r="U17" s="612"/>
      <c r="V17" s="612"/>
      <c r="W17" s="612"/>
      <c r="X17" s="612"/>
      <c r="Y17" s="613"/>
      <c r="Z17" s="614">
        <v>0.2</v>
      </c>
      <c r="AA17" s="614"/>
      <c r="AB17" s="614"/>
      <c r="AC17" s="614"/>
      <c r="AD17" s="615">
        <v>1202452</v>
      </c>
      <c r="AE17" s="615"/>
      <c r="AF17" s="615"/>
      <c r="AG17" s="615"/>
      <c r="AH17" s="615"/>
      <c r="AI17" s="615"/>
      <c r="AJ17" s="615"/>
      <c r="AK17" s="615"/>
      <c r="AL17" s="616">
        <v>0.3</v>
      </c>
      <c r="AM17" s="617"/>
      <c r="AN17" s="617"/>
      <c r="AO17" s="618"/>
      <c r="AP17" s="608" t="s">
        <v>243</v>
      </c>
      <c r="AQ17" s="609"/>
      <c r="AR17" s="609"/>
      <c r="AS17" s="609"/>
      <c r="AT17" s="609"/>
      <c r="AU17" s="609"/>
      <c r="AV17" s="609"/>
      <c r="AW17" s="609"/>
      <c r="AX17" s="609"/>
      <c r="AY17" s="609"/>
      <c r="AZ17" s="609"/>
      <c r="BA17" s="609"/>
      <c r="BB17" s="609"/>
      <c r="BC17" s="610"/>
      <c r="BD17" s="611">
        <v>55476023</v>
      </c>
      <c r="BE17" s="612"/>
      <c r="BF17" s="612"/>
      <c r="BG17" s="612"/>
      <c r="BH17" s="612"/>
      <c r="BI17" s="612"/>
      <c r="BJ17" s="612"/>
      <c r="BK17" s="613"/>
      <c r="BL17" s="614">
        <v>19.899999999999999</v>
      </c>
      <c r="BM17" s="614"/>
      <c r="BN17" s="614"/>
      <c r="BO17" s="614"/>
      <c r="BP17" s="615" t="s">
        <v>218</v>
      </c>
      <c r="BQ17" s="615"/>
      <c r="BR17" s="615"/>
      <c r="BS17" s="615"/>
      <c r="BT17" s="615"/>
      <c r="BU17" s="615"/>
      <c r="BV17" s="615"/>
      <c r="BW17" s="619"/>
      <c r="BY17" s="608" t="s">
        <v>244</v>
      </c>
      <c r="BZ17" s="609"/>
      <c r="CA17" s="609"/>
      <c r="CB17" s="609"/>
      <c r="CC17" s="609"/>
      <c r="CD17" s="609"/>
      <c r="CE17" s="609"/>
      <c r="CF17" s="609"/>
      <c r="CG17" s="609"/>
      <c r="CH17" s="609"/>
      <c r="CI17" s="609"/>
      <c r="CJ17" s="609"/>
      <c r="CK17" s="609"/>
      <c r="CL17" s="610"/>
      <c r="CM17" s="611">
        <v>5512237</v>
      </c>
      <c r="CN17" s="612"/>
      <c r="CO17" s="612"/>
      <c r="CP17" s="612"/>
      <c r="CQ17" s="612"/>
      <c r="CR17" s="612"/>
      <c r="CS17" s="612"/>
      <c r="CT17" s="613"/>
      <c r="CU17" s="616">
        <v>0.8</v>
      </c>
      <c r="CV17" s="617"/>
      <c r="CW17" s="617"/>
      <c r="CX17" s="622"/>
      <c r="CY17" s="620" t="s">
        <v>218</v>
      </c>
      <c r="CZ17" s="612"/>
      <c r="DA17" s="612"/>
      <c r="DB17" s="612"/>
      <c r="DC17" s="612"/>
      <c r="DD17" s="612"/>
      <c r="DE17" s="612"/>
      <c r="DF17" s="612"/>
      <c r="DG17" s="612"/>
      <c r="DH17" s="612"/>
      <c r="DI17" s="612"/>
      <c r="DJ17" s="612"/>
      <c r="DK17" s="613"/>
      <c r="DL17" s="620">
        <v>546901</v>
      </c>
      <c r="DM17" s="612"/>
      <c r="DN17" s="612"/>
      <c r="DO17" s="612"/>
      <c r="DP17" s="612"/>
      <c r="DQ17" s="612"/>
      <c r="DR17" s="612"/>
      <c r="DS17" s="612"/>
      <c r="DT17" s="612"/>
      <c r="DU17" s="612"/>
      <c r="DV17" s="612"/>
      <c r="DW17" s="612"/>
      <c r="DX17" s="621"/>
    </row>
    <row r="18" spans="2:128" ht="11.25" customHeight="1" x14ac:dyDescent="0.2">
      <c r="B18" s="608" t="s">
        <v>245</v>
      </c>
      <c r="C18" s="609"/>
      <c r="D18" s="609"/>
      <c r="E18" s="609"/>
      <c r="F18" s="609"/>
      <c r="G18" s="609"/>
      <c r="H18" s="609"/>
      <c r="I18" s="609"/>
      <c r="J18" s="609"/>
      <c r="K18" s="609"/>
      <c r="L18" s="609"/>
      <c r="M18" s="609"/>
      <c r="N18" s="609"/>
      <c r="O18" s="609"/>
      <c r="P18" s="609"/>
      <c r="Q18" s="610"/>
      <c r="R18" s="611">
        <v>243377</v>
      </c>
      <c r="S18" s="612"/>
      <c r="T18" s="612"/>
      <c r="U18" s="612"/>
      <c r="V18" s="612"/>
      <c r="W18" s="612"/>
      <c r="X18" s="612"/>
      <c r="Y18" s="613"/>
      <c r="Z18" s="614">
        <v>0</v>
      </c>
      <c r="AA18" s="614"/>
      <c r="AB18" s="614"/>
      <c r="AC18" s="614"/>
      <c r="AD18" s="615">
        <v>243377</v>
      </c>
      <c r="AE18" s="615"/>
      <c r="AF18" s="615"/>
      <c r="AG18" s="615"/>
      <c r="AH18" s="615"/>
      <c r="AI18" s="615"/>
      <c r="AJ18" s="615"/>
      <c r="AK18" s="615"/>
      <c r="AL18" s="616">
        <v>0.1</v>
      </c>
      <c r="AM18" s="617"/>
      <c r="AN18" s="617"/>
      <c r="AO18" s="618"/>
      <c r="AP18" s="608" t="s">
        <v>246</v>
      </c>
      <c r="AQ18" s="609"/>
      <c r="AR18" s="609"/>
      <c r="AS18" s="609"/>
      <c r="AT18" s="609"/>
      <c r="AU18" s="609"/>
      <c r="AV18" s="609"/>
      <c r="AW18" s="609"/>
      <c r="AX18" s="609"/>
      <c r="AY18" s="609"/>
      <c r="AZ18" s="609"/>
      <c r="BA18" s="609"/>
      <c r="BB18" s="609"/>
      <c r="BC18" s="610"/>
      <c r="BD18" s="611">
        <v>74451725</v>
      </c>
      <c r="BE18" s="612"/>
      <c r="BF18" s="612"/>
      <c r="BG18" s="612"/>
      <c r="BH18" s="612"/>
      <c r="BI18" s="612"/>
      <c r="BJ18" s="612"/>
      <c r="BK18" s="613"/>
      <c r="BL18" s="614">
        <v>26.8</v>
      </c>
      <c r="BM18" s="614"/>
      <c r="BN18" s="614"/>
      <c r="BO18" s="614"/>
      <c r="BP18" s="615" t="s">
        <v>218</v>
      </c>
      <c r="BQ18" s="615"/>
      <c r="BR18" s="615"/>
      <c r="BS18" s="615"/>
      <c r="BT18" s="615"/>
      <c r="BU18" s="615"/>
      <c r="BV18" s="615"/>
      <c r="BW18" s="619"/>
      <c r="BY18" s="608" t="s">
        <v>247</v>
      </c>
      <c r="BZ18" s="609"/>
      <c r="CA18" s="609"/>
      <c r="CB18" s="609"/>
      <c r="CC18" s="609"/>
      <c r="CD18" s="609"/>
      <c r="CE18" s="609"/>
      <c r="CF18" s="609"/>
      <c r="CG18" s="609"/>
      <c r="CH18" s="609"/>
      <c r="CI18" s="609"/>
      <c r="CJ18" s="609"/>
      <c r="CK18" s="609"/>
      <c r="CL18" s="610"/>
      <c r="CM18" s="611">
        <v>101476299</v>
      </c>
      <c r="CN18" s="612"/>
      <c r="CO18" s="612"/>
      <c r="CP18" s="612"/>
      <c r="CQ18" s="612"/>
      <c r="CR18" s="612"/>
      <c r="CS18" s="612"/>
      <c r="CT18" s="613"/>
      <c r="CU18" s="616">
        <v>13.9</v>
      </c>
      <c r="CV18" s="617"/>
      <c r="CW18" s="617"/>
      <c r="CX18" s="622"/>
      <c r="CY18" s="620" t="s">
        <v>218</v>
      </c>
      <c r="CZ18" s="612"/>
      <c r="DA18" s="612"/>
      <c r="DB18" s="612"/>
      <c r="DC18" s="612"/>
      <c r="DD18" s="612"/>
      <c r="DE18" s="612"/>
      <c r="DF18" s="612"/>
      <c r="DG18" s="612"/>
      <c r="DH18" s="612"/>
      <c r="DI18" s="612"/>
      <c r="DJ18" s="612"/>
      <c r="DK18" s="613"/>
      <c r="DL18" s="620">
        <v>99610647</v>
      </c>
      <c r="DM18" s="612"/>
      <c r="DN18" s="612"/>
      <c r="DO18" s="612"/>
      <c r="DP18" s="612"/>
      <c r="DQ18" s="612"/>
      <c r="DR18" s="612"/>
      <c r="DS18" s="612"/>
      <c r="DT18" s="612"/>
      <c r="DU18" s="612"/>
      <c r="DV18" s="612"/>
      <c r="DW18" s="612"/>
      <c r="DX18" s="621"/>
    </row>
    <row r="19" spans="2:128" ht="11.25" customHeight="1" x14ac:dyDescent="0.2">
      <c r="B19" s="608" t="s">
        <v>248</v>
      </c>
      <c r="C19" s="609"/>
      <c r="D19" s="609"/>
      <c r="E19" s="609"/>
      <c r="F19" s="609"/>
      <c r="G19" s="609"/>
      <c r="H19" s="609"/>
      <c r="I19" s="609"/>
      <c r="J19" s="609"/>
      <c r="K19" s="609"/>
      <c r="L19" s="609"/>
      <c r="M19" s="609"/>
      <c r="N19" s="609"/>
      <c r="O19" s="609"/>
      <c r="P19" s="609"/>
      <c r="Q19" s="610"/>
      <c r="R19" s="611">
        <v>1377178</v>
      </c>
      <c r="S19" s="612"/>
      <c r="T19" s="612"/>
      <c r="U19" s="612"/>
      <c r="V19" s="612"/>
      <c r="W19" s="612"/>
      <c r="X19" s="612"/>
      <c r="Y19" s="613"/>
      <c r="Z19" s="614">
        <v>0.2</v>
      </c>
      <c r="AA19" s="614"/>
      <c r="AB19" s="614"/>
      <c r="AC19" s="614"/>
      <c r="AD19" s="615">
        <v>1377178</v>
      </c>
      <c r="AE19" s="615"/>
      <c r="AF19" s="615"/>
      <c r="AG19" s="615"/>
      <c r="AH19" s="615"/>
      <c r="AI19" s="615"/>
      <c r="AJ19" s="615"/>
      <c r="AK19" s="615"/>
      <c r="AL19" s="616">
        <v>0.3</v>
      </c>
      <c r="AM19" s="617"/>
      <c r="AN19" s="617"/>
      <c r="AO19" s="618"/>
      <c r="AP19" s="608" t="s">
        <v>249</v>
      </c>
      <c r="AQ19" s="609"/>
      <c r="AR19" s="609"/>
      <c r="AS19" s="609"/>
      <c r="AT19" s="609"/>
      <c r="AU19" s="609"/>
      <c r="AV19" s="609"/>
      <c r="AW19" s="609"/>
      <c r="AX19" s="609"/>
      <c r="AY19" s="609"/>
      <c r="AZ19" s="609"/>
      <c r="BA19" s="609"/>
      <c r="BB19" s="609"/>
      <c r="BC19" s="610"/>
      <c r="BD19" s="611">
        <v>5376614</v>
      </c>
      <c r="BE19" s="612"/>
      <c r="BF19" s="612"/>
      <c r="BG19" s="612"/>
      <c r="BH19" s="612"/>
      <c r="BI19" s="612"/>
      <c r="BJ19" s="612"/>
      <c r="BK19" s="613"/>
      <c r="BL19" s="614">
        <v>1.9</v>
      </c>
      <c r="BM19" s="614"/>
      <c r="BN19" s="614"/>
      <c r="BO19" s="614"/>
      <c r="BP19" s="615" t="s">
        <v>218</v>
      </c>
      <c r="BQ19" s="615"/>
      <c r="BR19" s="615"/>
      <c r="BS19" s="615"/>
      <c r="BT19" s="615"/>
      <c r="BU19" s="615"/>
      <c r="BV19" s="615"/>
      <c r="BW19" s="619"/>
      <c r="BY19" s="608" t="s">
        <v>250</v>
      </c>
      <c r="BZ19" s="609"/>
      <c r="CA19" s="609"/>
      <c r="CB19" s="609"/>
      <c r="CC19" s="609"/>
      <c r="CD19" s="609"/>
      <c r="CE19" s="609"/>
      <c r="CF19" s="609"/>
      <c r="CG19" s="609"/>
      <c r="CH19" s="609"/>
      <c r="CI19" s="609"/>
      <c r="CJ19" s="609"/>
      <c r="CK19" s="609"/>
      <c r="CL19" s="610"/>
      <c r="CM19" s="611" t="s">
        <v>218</v>
      </c>
      <c r="CN19" s="612"/>
      <c r="CO19" s="612"/>
      <c r="CP19" s="612"/>
      <c r="CQ19" s="612"/>
      <c r="CR19" s="612"/>
      <c r="CS19" s="612"/>
      <c r="CT19" s="613"/>
      <c r="CU19" s="616" t="s">
        <v>218</v>
      </c>
      <c r="CV19" s="617"/>
      <c r="CW19" s="617"/>
      <c r="CX19" s="622"/>
      <c r="CY19" s="620" t="s">
        <v>218</v>
      </c>
      <c r="CZ19" s="612"/>
      <c r="DA19" s="612"/>
      <c r="DB19" s="612"/>
      <c r="DC19" s="612"/>
      <c r="DD19" s="612"/>
      <c r="DE19" s="612"/>
      <c r="DF19" s="612"/>
      <c r="DG19" s="612"/>
      <c r="DH19" s="612"/>
      <c r="DI19" s="612"/>
      <c r="DJ19" s="612"/>
      <c r="DK19" s="613"/>
      <c r="DL19" s="620" t="s">
        <v>164</v>
      </c>
      <c r="DM19" s="612"/>
      <c r="DN19" s="612"/>
      <c r="DO19" s="612"/>
      <c r="DP19" s="612"/>
      <c r="DQ19" s="612"/>
      <c r="DR19" s="612"/>
      <c r="DS19" s="612"/>
      <c r="DT19" s="612"/>
      <c r="DU19" s="612"/>
      <c r="DV19" s="612"/>
      <c r="DW19" s="612"/>
      <c r="DX19" s="621"/>
    </row>
    <row r="20" spans="2:128" ht="11.25" customHeight="1" x14ac:dyDescent="0.2">
      <c r="B20" s="608" t="s">
        <v>251</v>
      </c>
      <c r="C20" s="609"/>
      <c r="D20" s="609"/>
      <c r="E20" s="609"/>
      <c r="F20" s="609"/>
      <c r="G20" s="609"/>
      <c r="H20" s="609"/>
      <c r="I20" s="609"/>
      <c r="J20" s="609"/>
      <c r="K20" s="609"/>
      <c r="L20" s="609"/>
      <c r="M20" s="609"/>
      <c r="N20" s="609"/>
      <c r="O20" s="609"/>
      <c r="P20" s="609"/>
      <c r="Q20" s="610"/>
      <c r="R20" s="611">
        <v>125533579</v>
      </c>
      <c r="S20" s="612"/>
      <c r="T20" s="612"/>
      <c r="U20" s="612"/>
      <c r="V20" s="612"/>
      <c r="W20" s="612"/>
      <c r="X20" s="612"/>
      <c r="Y20" s="613"/>
      <c r="Z20" s="614">
        <v>16.899999999999999</v>
      </c>
      <c r="AA20" s="614"/>
      <c r="AB20" s="614"/>
      <c r="AC20" s="614"/>
      <c r="AD20" s="615">
        <v>122450674</v>
      </c>
      <c r="AE20" s="615"/>
      <c r="AF20" s="615"/>
      <c r="AG20" s="615"/>
      <c r="AH20" s="615"/>
      <c r="AI20" s="615"/>
      <c r="AJ20" s="615"/>
      <c r="AK20" s="615"/>
      <c r="AL20" s="616">
        <v>30.8</v>
      </c>
      <c r="AM20" s="617"/>
      <c r="AN20" s="617"/>
      <c r="AO20" s="618"/>
      <c r="AP20" s="623" t="s">
        <v>252</v>
      </c>
      <c r="AQ20" s="624"/>
      <c r="AR20" s="624"/>
      <c r="AS20" s="624"/>
      <c r="AT20" s="624"/>
      <c r="AU20" s="624"/>
      <c r="AV20" s="624"/>
      <c r="AW20" s="624"/>
      <c r="AX20" s="624"/>
      <c r="AY20" s="624"/>
      <c r="AZ20" s="624"/>
      <c r="BA20" s="624"/>
      <c r="BB20" s="624"/>
      <c r="BC20" s="625"/>
      <c r="BD20" s="611">
        <v>2177104</v>
      </c>
      <c r="BE20" s="612"/>
      <c r="BF20" s="612"/>
      <c r="BG20" s="612"/>
      <c r="BH20" s="612"/>
      <c r="BI20" s="612"/>
      <c r="BJ20" s="612"/>
      <c r="BK20" s="613"/>
      <c r="BL20" s="614">
        <v>0.8</v>
      </c>
      <c r="BM20" s="614"/>
      <c r="BN20" s="614"/>
      <c r="BO20" s="614"/>
      <c r="BP20" s="615" t="s">
        <v>164</v>
      </c>
      <c r="BQ20" s="615"/>
      <c r="BR20" s="615"/>
      <c r="BS20" s="615"/>
      <c r="BT20" s="615"/>
      <c r="BU20" s="615"/>
      <c r="BV20" s="615"/>
      <c r="BW20" s="619"/>
      <c r="BY20" s="623" t="s">
        <v>253</v>
      </c>
      <c r="BZ20" s="624"/>
      <c r="CA20" s="624"/>
      <c r="CB20" s="624"/>
      <c r="CC20" s="624"/>
      <c r="CD20" s="624"/>
      <c r="CE20" s="624"/>
      <c r="CF20" s="624"/>
      <c r="CG20" s="624"/>
      <c r="CH20" s="624"/>
      <c r="CI20" s="624"/>
      <c r="CJ20" s="624"/>
      <c r="CK20" s="624"/>
      <c r="CL20" s="625"/>
      <c r="CM20" s="611" t="s">
        <v>218</v>
      </c>
      <c r="CN20" s="612"/>
      <c r="CO20" s="612"/>
      <c r="CP20" s="612"/>
      <c r="CQ20" s="612"/>
      <c r="CR20" s="612"/>
      <c r="CS20" s="612"/>
      <c r="CT20" s="613"/>
      <c r="CU20" s="616" t="s">
        <v>218</v>
      </c>
      <c r="CV20" s="617"/>
      <c r="CW20" s="617"/>
      <c r="CX20" s="622"/>
      <c r="CY20" s="620" t="s">
        <v>218</v>
      </c>
      <c r="CZ20" s="612"/>
      <c r="DA20" s="612"/>
      <c r="DB20" s="612"/>
      <c r="DC20" s="612"/>
      <c r="DD20" s="612"/>
      <c r="DE20" s="612"/>
      <c r="DF20" s="612"/>
      <c r="DG20" s="612"/>
      <c r="DH20" s="612"/>
      <c r="DI20" s="612"/>
      <c r="DJ20" s="612"/>
      <c r="DK20" s="613"/>
      <c r="DL20" s="620" t="s">
        <v>164</v>
      </c>
      <c r="DM20" s="612"/>
      <c r="DN20" s="612"/>
      <c r="DO20" s="612"/>
      <c r="DP20" s="612"/>
      <c r="DQ20" s="612"/>
      <c r="DR20" s="612"/>
      <c r="DS20" s="612"/>
      <c r="DT20" s="612"/>
      <c r="DU20" s="612"/>
      <c r="DV20" s="612"/>
      <c r="DW20" s="612"/>
      <c r="DX20" s="621"/>
    </row>
    <row r="21" spans="2:128" ht="11.25" customHeight="1" x14ac:dyDescent="0.2">
      <c r="B21" s="608" t="s">
        <v>254</v>
      </c>
      <c r="C21" s="609"/>
      <c r="D21" s="609"/>
      <c r="E21" s="609"/>
      <c r="F21" s="609"/>
      <c r="G21" s="609"/>
      <c r="H21" s="609"/>
      <c r="I21" s="609"/>
      <c r="J21" s="609"/>
      <c r="K21" s="609"/>
      <c r="L21" s="609"/>
      <c r="M21" s="609"/>
      <c r="N21" s="609"/>
      <c r="O21" s="609"/>
      <c r="P21" s="609"/>
      <c r="Q21" s="610"/>
      <c r="R21" s="611">
        <v>122450674</v>
      </c>
      <c r="S21" s="612"/>
      <c r="T21" s="612"/>
      <c r="U21" s="612"/>
      <c r="V21" s="612"/>
      <c r="W21" s="612"/>
      <c r="X21" s="612"/>
      <c r="Y21" s="613"/>
      <c r="Z21" s="616">
        <v>16.5</v>
      </c>
      <c r="AA21" s="617"/>
      <c r="AB21" s="617"/>
      <c r="AC21" s="622"/>
      <c r="AD21" s="620">
        <v>122450674</v>
      </c>
      <c r="AE21" s="612"/>
      <c r="AF21" s="612"/>
      <c r="AG21" s="612"/>
      <c r="AH21" s="612"/>
      <c r="AI21" s="612"/>
      <c r="AJ21" s="612"/>
      <c r="AK21" s="613"/>
      <c r="AL21" s="616">
        <v>30.8</v>
      </c>
      <c r="AM21" s="617"/>
      <c r="AN21" s="617"/>
      <c r="AO21" s="618"/>
      <c r="AP21" s="623" t="s">
        <v>255</v>
      </c>
      <c r="AQ21" s="624"/>
      <c r="AR21" s="624"/>
      <c r="AS21" s="624"/>
      <c r="AT21" s="624"/>
      <c r="AU21" s="624"/>
      <c r="AV21" s="624"/>
      <c r="AW21" s="624"/>
      <c r="AX21" s="624"/>
      <c r="AY21" s="624"/>
      <c r="AZ21" s="624"/>
      <c r="BA21" s="624"/>
      <c r="BB21" s="624"/>
      <c r="BC21" s="625"/>
      <c r="BD21" s="611">
        <v>1136921</v>
      </c>
      <c r="BE21" s="612"/>
      <c r="BF21" s="612"/>
      <c r="BG21" s="612"/>
      <c r="BH21" s="612"/>
      <c r="BI21" s="612"/>
      <c r="BJ21" s="612"/>
      <c r="BK21" s="613"/>
      <c r="BL21" s="614">
        <v>0.4</v>
      </c>
      <c r="BM21" s="614"/>
      <c r="BN21" s="614"/>
      <c r="BO21" s="614"/>
      <c r="BP21" s="615" t="s">
        <v>218</v>
      </c>
      <c r="BQ21" s="615"/>
      <c r="BR21" s="615"/>
      <c r="BS21" s="615"/>
      <c r="BT21" s="615"/>
      <c r="BU21" s="615"/>
      <c r="BV21" s="615"/>
      <c r="BW21" s="619"/>
      <c r="BY21" s="623" t="s">
        <v>256</v>
      </c>
      <c r="BZ21" s="624"/>
      <c r="CA21" s="624"/>
      <c r="CB21" s="624"/>
      <c r="CC21" s="624"/>
      <c r="CD21" s="624"/>
      <c r="CE21" s="624"/>
      <c r="CF21" s="624"/>
      <c r="CG21" s="624"/>
      <c r="CH21" s="624"/>
      <c r="CI21" s="624"/>
      <c r="CJ21" s="624"/>
      <c r="CK21" s="624"/>
      <c r="CL21" s="625"/>
      <c r="CM21" s="611">
        <v>218371</v>
      </c>
      <c r="CN21" s="612"/>
      <c r="CO21" s="612"/>
      <c r="CP21" s="612"/>
      <c r="CQ21" s="612"/>
      <c r="CR21" s="612"/>
      <c r="CS21" s="612"/>
      <c r="CT21" s="613"/>
      <c r="CU21" s="616">
        <v>0</v>
      </c>
      <c r="CV21" s="617"/>
      <c r="CW21" s="617"/>
      <c r="CX21" s="622"/>
      <c r="CY21" s="620" t="s">
        <v>164</v>
      </c>
      <c r="CZ21" s="612"/>
      <c r="DA21" s="612"/>
      <c r="DB21" s="612"/>
      <c r="DC21" s="612"/>
      <c r="DD21" s="612"/>
      <c r="DE21" s="612"/>
      <c r="DF21" s="612"/>
      <c r="DG21" s="612"/>
      <c r="DH21" s="612"/>
      <c r="DI21" s="612"/>
      <c r="DJ21" s="612"/>
      <c r="DK21" s="613"/>
      <c r="DL21" s="620">
        <v>218371</v>
      </c>
      <c r="DM21" s="612"/>
      <c r="DN21" s="612"/>
      <c r="DO21" s="612"/>
      <c r="DP21" s="612"/>
      <c r="DQ21" s="612"/>
      <c r="DR21" s="612"/>
      <c r="DS21" s="612"/>
      <c r="DT21" s="612"/>
      <c r="DU21" s="612"/>
      <c r="DV21" s="612"/>
      <c r="DW21" s="612"/>
      <c r="DX21" s="621"/>
    </row>
    <row r="22" spans="2:128" ht="11.25" customHeight="1" x14ac:dyDescent="0.2">
      <c r="B22" s="608" t="s">
        <v>257</v>
      </c>
      <c r="C22" s="609"/>
      <c r="D22" s="609"/>
      <c r="E22" s="609"/>
      <c r="F22" s="609"/>
      <c r="G22" s="609"/>
      <c r="H22" s="609"/>
      <c r="I22" s="609"/>
      <c r="J22" s="609"/>
      <c r="K22" s="609"/>
      <c r="L22" s="609"/>
      <c r="M22" s="609"/>
      <c r="N22" s="609"/>
      <c r="O22" s="609"/>
      <c r="P22" s="609"/>
      <c r="Q22" s="610"/>
      <c r="R22" s="611">
        <v>3059802</v>
      </c>
      <c r="S22" s="612"/>
      <c r="T22" s="612"/>
      <c r="U22" s="612"/>
      <c r="V22" s="612"/>
      <c r="W22" s="612"/>
      <c r="X22" s="612"/>
      <c r="Y22" s="613"/>
      <c r="Z22" s="616">
        <v>0.4</v>
      </c>
      <c r="AA22" s="617"/>
      <c r="AB22" s="617"/>
      <c r="AC22" s="622"/>
      <c r="AD22" s="620" t="s">
        <v>164</v>
      </c>
      <c r="AE22" s="612"/>
      <c r="AF22" s="612"/>
      <c r="AG22" s="612"/>
      <c r="AH22" s="612"/>
      <c r="AI22" s="612"/>
      <c r="AJ22" s="612"/>
      <c r="AK22" s="613"/>
      <c r="AL22" s="616" t="s">
        <v>164</v>
      </c>
      <c r="AM22" s="617"/>
      <c r="AN22" s="617"/>
      <c r="AO22" s="618"/>
      <c r="AP22" s="623" t="s">
        <v>258</v>
      </c>
      <c r="AQ22" s="624"/>
      <c r="AR22" s="624"/>
      <c r="AS22" s="624"/>
      <c r="AT22" s="624"/>
      <c r="AU22" s="624"/>
      <c r="AV22" s="624"/>
      <c r="AW22" s="624"/>
      <c r="AX22" s="624"/>
      <c r="AY22" s="624"/>
      <c r="AZ22" s="624"/>
      <c r="BA22" s="624"/>
      <c r="BB22" s="624"/>
      <c r="BC22" s="625"/>
      <c r="BD22" s="611">
        <v>2006910</v>
      </c>
      <c r="BE22" s="612"/>
      <c r="BF22" s="612"/>
      <c r="BG22" s="612"/>
      <c r="BH22" s="612"/>
      <c r="BI22" s="612"/>
      <c r="BJ22" s="612"/>
      <c r="BK22" s="613"/>
      <c r="BL22" s="614">
        <v>0.7</v>
      </c>
      <c r="BM22" s="614"/>
      <c r="BN22" s="614"/>
      <c r="BO22" s="614"/>
      <c r="BP22" s="615" t="s">
        <v>164</v>
      </c>
      <c r="BQ22" s="615"/>
      <c r="BR22" s="615"/>
      <c r="BS22" s="615"/>
      <c r="BT22" s="615"/>
      <c r="BU22" s="615"/>
      <c r="BV22" s="615"/>
      <c r="BW22" s="619"/>
      <c r="BY22" s="623" t="s">
        <v>259</v>
      </c>
      <c r="BZ22" s="624"/>
      <c r="CA22" s="624"/>
      <c r="CB22" s="624"/>
      <c r="CC22" s="624"/>
      <c r="CD22" s="624"/>
      <c r="CE22" s="624"/>
      <c r="CF22" s="624"/>
      <c r="CG22" s="624"/>
      <c r="CH22" s="624"/>
      <c r="CI22" s="624"/>
      <c r="CJ22" s="624"/>
      <c r="CK22" s="624"/>
      <c r="CL22" s="625"/>
      <c r="CM22" s="611">
        <v>1071670</v>
      </c>
      <c r="CN22" s="612"/>
      <c r="CO22" s="612"/>
      <c r="CP22" s="612"/>
      <c r="CQ22" s="612"/>
      <c r="CR22" s="612"/>
      <c r="CS22" s="612"/>
      <c r="CT22" s="613"/>
      <c r="CU22" s="616">
        <v>0.1</v>
      </c>
      <c r="CV22" s="617"/>
      <c r="CW22" s="617"/>
      <c r="CX22" s="622"/>
      <c r="CY22" s="620" t="s">
        <v>164</v>
      </c>
      <c r="CZ22" s="612"/>
      <c r="DA22" s="612"/>
      <c r="DB22" s="612"/>
      <c r="DC22" s="612"/>
      <c r="DD22" s="612"/>
      <c r="DE22" s="612"/>
      <c r="DF22" s="612"/>
      <c r="DG22" s="612"/>
      <c r="DH22" s="612"/>
      <c r="DI22" s="612"/>
      <c r="DJ22" s="612"/>
      <c r="DK22" s="613"/>
      <c r="DL22" s="620">
        <v>1071670</v>
      </c>
      <c r="DM22" s="612"/>
      <c r="DN22" s="612"/>
      <c r="DO22" s="612"/>
      <c r="DP22" s="612"/>
      <c r="DQ22" s="612"/>
      <c r="DR22" s="612"/>
      <c r="DS22" s="612"/>
      <c r="DT22" s="612"/>
      <c r="DU22" s="612"/>
      <c r="DV22" s="612"/>
      <c r="DW22" s="612"/>
      <c r="DX22" s="621"/>
    </row>
    <row r="23" spans="2:128" ht="11.25" customHeight="1" x14ac:dyDescent="0.2">
      <c r="B23" s="608" t="s">
        <v>260</v>
      </c>
      <c r="C23" s="609"/>
      <c r="D23" s="609"/>
      <c r="E23" s="609"/>
      <c r="F23" s="609"/>
      <c r="G23" s="609"/>
      <c r="H23" s="609"/>
      <c r="I23" s="609"/>
      <c r="J23" s="609"/>
      <c r="K23" s="609"/>
      <c r="L23" s="609"/>
      <c r="M23" s="609"/>
      <c r="N23" s="609"/>
      <c r="O23" s="609"/>
      <c r="P23" s="609"/>
      <c r="Q23" s="610"/>
      <c r="R23" s="611">
        <v>23103</v>
      </c>
      <c r="S23" s="612"/>
      <c r="T23" s="612"/>
      <c r="U23" s="612"/>
      <c r="V23" s="612"/>
      <c r="W23" s="612"/>
      <c r="X23" s="612"/>
      <c r="Y23" s="613"/>
      <c r="Z23" s="616">
        <v>0</v>
      </c>
      <c r="AA23" s="617"/>
      <c r="AB23" s="617"/>
      <c r="AC23" s="622"/>
      <c r="AD23" s="620" t="s">
        <v>218</v>
      </c>
      <c r="AE23" s="612"/>
      <c r="AF23" s="612"/>
      <c r="AG23" s="612"/>
      <c r="AH23" s="612"/>
      <c r="AI23" s="612"/>
      <c r="AJ23" s="612"/>
      <c r="AK23" s="613"/>
      <c r="AL23" s="616" t="s">
        <v>164</v>
      </c>
      <c r="AM23" s="617"/>
      <c r="AN23" s="617"/>
      <c r="AO23" s="618"/>
      <c r="AP23" s="623" t="s">
        <v>261</v>
      </c>
      <c r="AQ23" s="624"/>
      <c r="AR23" s="624"/>
      <c r="AS23" s="624"/>
      <c r="AT23" s="624"/>
      <c r="AU23" s="624"/>
      <c r="AV23" s="624"/>
      <c r="AW23" s="624"/>
      <c r="AX23" s="624"/>
      <c r="AY23" s="624"/>
      <c r="AZ23" s="624"/>
      <c r="BA23" s="624"/>
      <c r="BB23" s="624"/>
      <c r="BC23" s="625"/>
      <c r="BD23" s="611">
        <v>17616238</v>
      </c>
      <c r="BE23" s="612"/>
      <c r="BF23" s="612"/>
      <c r="BG23" s="612"/>
      <c r="BH23" s="612"/>
      <c r="BI23" s="612"/>
      <c r="BJ23" s="612"/>
      <c r="BK23" s="613"/>
      <c r="BL23" s="614">
        <v>6.3</v>
      </c>
      <c r="BM23" s="614"/>
      <c r="BN23" s="614"/>
      <c r="BO23" s="614"/>
      <c r="BP23" s="615" t="s">
        <v>164</v>
      </c>
      <c r="BQ23" s="615"/>
      <c r="BR23" s="615"/>
      <c r="BS23" s="615"/>
      <c r="BT23" s="615"/>
      <c r="BU23" s="615"/>
      <c r="BV23" s="615"/>
      <c r="BW23" s="619"/>
      <c r="BY23" s="623" t="s">
        <v>262</v>
      </c>
      <c r="BZ23" s="624"/>
      <c r="CA23" s="624"/>
      <c r="CB23" s="624"/>
      <c r="CC23" s="624"/>
      <c r="CD23" s="624"/>
      <c r="CE23" s="624"/>
      <c r="CF23" s="624"/>
      <c r="CG23" s="624"/>
      <c r="CH23" s="624"/>
      <c r="CI23" s="624"/>
      <c r="CJ23" s="624"/>
      <c r="CK23" s="624"/>
      <c r="CL23" s="625"/>
      <c r="CM23" s="611">
        <v>639129</v>
      </c>
      <c r="CN23" s="612"/>
      <c r="CO23" s="612"/>
      <c r="CP23" s="612"/>
      <c r="CQ23" s="612"/>
      <c r="CR23" s="612"/>
      <c r="CS23" s="612"/>
      <c r="CT23" s="613"/>
      <c r="CU23" s="616">
        <v>0.1</v>
      </c>
      <c r="CV23" s="617"/>
      <c r="CW23" s="617"/>
      <c r="CX23" s="622"/>
      <c r="CY23" s="620" t="s">
        <v>218</v>
      </c>
      <c r="CZ23" s="612"/>
      <c r="DA23" s="612"/>
      <c r="DB23" s="612"/>
      <c r="DC23" s="612"/>
      <c r="DD23" s="612"/>
      <c r="DE23" s="612"/>
      <c r="DF23" s="612"/>
      <c r="DG23" s="612"/>
      <c r="DH23" s="612"/>
      <c r="DI23" s="612"/>
      <c r="DJ23" s="612"/>
      <c r="DK23" s="613"/>
      <c r="DL23" s="620">
        <v>639129</v>
      </c>
      <c r="DM23" s="612"/>
      <c r="DN23" s="612"/>
      <c r="DO23" s="612"/>
      <c r="DP23" s="612"/>
      <c r="DQ23" s="612"/>
      <c r="DR23" s="612"/>
      <c r="DS23" s="612"/>
      <c r="DT23" s="612"/>
      <c r="DU23" s="612"/>
      <c r="DV23" s="612"/>
      <c r="DW23" s="612"/>
      <c r="DX23" s="621"/>
    </row>
    <row r="24" spans="2:128" ht="11.25" customHeight="1" x14ac:dyDescent="0.2">
      <c r="B24" s="608" t="s">
        <v>263</v>
      </c>
      <c r="C24" s="609"/>
      <c r="D24" s="609"/>
      <c r="E24" s="609"/>
      <c r="F24" s="609"/>
      <c r="G24" s="609"/>
      <c r="H24" s="609"/>
      <c r="I24" s="609"/>
      <c r="J24" s="609"/>
      <c r="K24" s="609"/>
      <c r="L24" s="609"/>
      <c r="M24" s="609"/>
      <c r="N24" s="609"/>
      <c r="O24" s="609"/>
      <c r="P24" s="609"/>
      <c r="Q24" s="610"/>
      <c r="R24" s="611">
        <v>441322439</v>
      </c>
      <c r="S24" s="612"/>
      <c r="T24" s="612"/>
      <c r="U24" s="612"/>
      <c r="V24" s="612"/>
      <c r="W24" s="612"/>
      <c r="X24" s="612"/>
      <c r="Y24" s="613"/>
      <c r="Z24" s="616">
        <v>59.5</v>
      </c>
      <c r="AA24" s="617"/>
      <c r="AB24" s="617"/>
      <c r="AC24" s="622"/>
      <c r="AD24" s="620">
        <v>395226994</v>
      </c>
      <c r="AE24" s="612"/>
      <c r="AF24" s="612"/>
      <c r="AG24" s="612"/>
      <c r="AH24" s="612"/>
      <c r="AI24" s="612"/>
      <c r="AJ24" s="612"/>
      <c r="AK24" s="613"/>
      <c r="AL24" s="616">
        <v>99.3</v>
      </c>
      <c r="AM24" s="617"/>
      <c r="AN24" s="617"/>
      <c r="AO24" s="618"/>
      <c r="AP24" s="623" t="s">
        <v>264</v>
      </c>
      <c r="AQ24" s="624"/>
      <c r="AR24" s="624"/>
      <c r="AS24" s="624"/>
      <c r="AT24" s="624"/>
      <c r="AU24" s="624"/>
      <c r="AV24" s="624"/>
      <c r="AW24" s="624"/>
      <c r="AX24" s="624"/>
      <c r="AY24" s="624"/>
      <c r="AZ24" s="624"/>
      <c r="BA24" s="624"/>
      <c r="BB24" s="624"/>
      <c r="BC24" s="625"/>
      <c r="BD24" s="611">
        <v>34960604</v>
      </c>
      <c r="BE24" s="612"/>
      <c r="BF24" s="612"/>
      <c r="BG24" s="612"/>
      <c r="BH24" s="612"/>
      <c r="BI24" s="612"/>
      <c r="BJ24" s="612"/>
      <c r="BK24" s="613"/>
      <c r="BL24" s="614">
        <v>12.6</v>
      </c>
      <c r="BM24" s="614"/>
      <c r="BN24" s="614"/>
      <c r="BO24" s="614"/>
      <c r="BP24" s="615" t="s">
        <v>164</v>
      </c>
      <c r="BQ24" s="615"/>
      <c r="BR24" s="615"/>
      <c r="BS24" s="615"/>
      <c r="BT24" s="615"/>
      <c r="BU24" s="615"/>
      <c r="BV24" s="615"/>
      <c r="BW24" s="619"/>
      <c r="BY24" s="623" t="s">
        <v>265</v>
      </c>
      <c r="BZ24" s="624"/>
      <c r="CA24" s="624"/>
      <c r="CB24" s="624"/>
      <c r="CC24" s="624"/>
      <c r="CD24" s="624"/>
      <c r="CE24" s="624"/>
      <c r="CF24" s="624"/>
      <c r="CG24" s="624"/>
      <c r="CH24" s="624"/>
      <c r="CI24" s="624"/>
      <c r="CJ24" s="624"/>
      <c r="CK24" s="624"/>
      <c r="CL24" s="625"/>
      <c r="CM24" s="611" t="s">
        <v>164</v>
      </c>
      <c r="CN24" s="612"/>
      <c r="CO24" s="612"/>
      <c r="CP24" s="612"/>
      <c r="CQ24" s="612"/>
      <c r="CR24" s="612"/>
      <c r="CS24" s="612"/>
      <c r="CT24" s="613"/>
      <c r="CU24" s="616" t="s">
        <v>164</v>
      </c>
      <c r="CV24" s="617"/>
      <c r="CW24" s="617"/>
      <c r="CX24" s="622"/>
      <c r="CY24" s="620" t="s">
        <v>164</v>
      </c>
      <c r="CZ24" s="612"/>
      <c r="DA24" s="612"/>
      <c r="DB24" s="612"/>
      <c r="DC24" s="612"/>
      <c r="DD24" s="612"/>
      <c r="DE24" s="612"/>
      <c r="DF24" s="612"/>
      <c r="DG24" s="612"/>
      <c r="DH24" s="612"/>
      <c r="DI24" s="612"/>
      <c r="DJ24" s="612"/>
      <c r="DK24" s="613"/>
      <c r="DL24" s="620" t="s">
        <v>164</v>
      </c>
      <c r="DM24" s="612"/>
      <c r="DN24" s="612"/>
      <c r="DO24" s="612"/>
      <c r="DP24" s="612"/>
      <c r="DQ24" s="612"/>
      <c r="DR24" s="612"/>
      <c r="DS24" s="612"/>
      <c r="DT24" s="612"/>
      <c r="DU24" s="612"/>
      <c r="DV24" s="612"/>
      <c r="DW24" s="612"/>
      <c r="DX24" s="621"/>
    </row>
    <row r="25" spans="2:128" ht="11.25" customHeight="1" x14ac:dyDescent="0.2">
      <c r="B25" s="608" t="s">
        <v>266</v>
      </c>
      <c r="C25" s="609"/>
      <c r="D25" s="609"/>
      <c r="E25" s="609"/>
      <c r="F25" s="609"/>
      <c r="G25" s="609"/>
      <c r="H25" s="609"/>
      <c r="I25" s="609"/>
      <c r="J25" s="609"/>
      <c r="K25" s="609"/>
      <c r="L25" s="609"/>
      <c r="M25" s="609"/>
      <c r="N25" s="609"/>
      <c r="O25" s="609"/>
      <c r="P25" s="609"/>
      <c r="Q25" s="610"/>
      <c r="R25" s="611">
        <v>737540</v>
      </c>
      <c r="S25" s="612"/>
      <c r="T25" s="612"/>
      <c r="U25" s="612"/>
      <c r="V25" s="612"/>
      <c r="W25" s="612"/>
      <c r="X25" s="612"/>
      <c r="Y25" s="613"/>
      <c r="Z25" s="616">
        <v>0.1</v>
      </c>
      <c r="AA25" s="617"/>
      <c r="AB25" s="617"/>
      <c r="AC25" s="622"/>
      <c r="AD25" s="620">
        <v>737540</v>
      </c>
      <c r="AE25" s="612"/>
      <c r="AF25" s="612"/>
      <c r="AG25" s="612"/>
      <c r="AH25" s="612"/>
      <c r="AI25" s="612"/>
      <c r="AJ25" s="612"/>
      <c r="AK25" s="613"/>
      <c r="AL25" s="616">
        <v>0.2</v>
      </c>
      <c r="AM25" s="617"/>
      <c r="AN25" s="617"/>
      <c r="AO25" s="618"/>
      <c r="AP25" s="623" t="s">
        <v>267</v>
      </c>
      <c r="AQ25" s="624"/>
      <c r="AR25" s="624"/>
      <c r="AS25" s="624"/>
      <c r="AT25" s="624"/>
      <c r="AU25" s="624"/>
      <c r="AV25" s="624"/>
      <c r="AW25" s="624"/>
      <c r="AX25" s="624"/>
      <c r="AY25" s="624"/>
      <c r="AZ25" s="624"/>
      <c r="BA25" s="624"/>
      <c r="BB25" s="624"/>
      <c r="BC25" s="625"/>
      <c r="BD25" s="611">
        <v>1717</v>
      </c>
      <c r="BE25" s="612"/>
      <c r="BF25" s="612"/>
      <c r="BG25" s="612"/>
      <c r="BH25" s="612"/>
      <c r="BI25" s="612"/>
      <c r="BJ25" s="612"/>
      <c r="BK25" s="613"/>
      <c r="BL25" s="614">
        <v>0</v>
      </c>
      <c r="BM25" s="614"/>
      <c r="BN25" s="614"/>
      <c r="BO25" s="614"/>
      <c r="BP25" s="615" t="s">
        <v>164</v>
      </c>
      <c r="BQ25" s="615"/>
      <c r="BR25" s="615"/>
      <c r="BS25" s="615"/>
      <c r="BT25" s="615"/>
      <c r="BU25" s="615"/>
      <c r="BV25" s="615"/>
      <c r="BW25" s="619"/>
      <c r="BY25" s="623" t="s">
        <v>268</v>
      </c>
      <c r="BZ25" s="624"/>
      <c r="CA25" s="624"/>
      <c r="CB25" s="624"/>
      <c r="CC25" s="624"/>
      <c r="CD25" s="624"/>
      <c r="CE25" s="624"/>
      <c r="CF25" s="624"/>
      <c r="CG25" s="624"/>
      <c r="CH25" s="624"/>
      <c r="CI25" s="624"/>
      <c r="CJ25" s="624"/>
      <c r="CK25" s="624"/>
      <c r="CL25" s="625"/>
      <c r="CM25" s="611">
        <v>36553797</v>
      </c>
      <c r="CN25" s="612"/>
      <c r="CO25" s="612"/>
      <c r="CP25" s="612"/>
      <c r="CQ25" s="612"/>
      <c r="CR25" s="612"/>
      <c r="CS25" s="612"/>
      <c r="CT25" s="613"/>
      <c r="CU25" s="616">
        <v>5</v>
      </c>
      <c r="CV25" s="617"/>
      <c r="CW25" s="617"/>
      <c r="CX25" s="622"/>
      <c r="CY25" s="620" t="s">
        <v>218</v>
      </c>
      <c r="CZ25" s="612"/>
      <c r="DA25" s="612"/>
      <c r="DB25" s="612"/>
      <c r="DC25" s="612"/>
      <c r="DD25" s="612"/>
      <c r="DE25" s="612"/>
      <c r="DF25" s="612"/>
      <c r="DG25" s="612"/>
      <c r="DH25" s="612"/>
      <c r="DI25" s="612"/>
      <c r="DJ25" s="612"/>
      <c r="DK25" s="613"/>
      <c r="DL25" s="620">
        <v>36553797</v>
      </c>
      <c r="DM25" s="612"/>
      <c r="DN25" s="612"/>
      <c r="DO25" s="612"/>
      <c r="DP25" s="612"/>
      <c r="DQ25" s="612"/>
      <c r="DR25" s="612"/>
      <c r="DS25" s="612"/>
      <c r="DT25" s="612"/>
      <c r="DU25" s="612"/>
      <c r="DV25" s="612"/>
      <c r="DW25" s="612"/>
      <c r="DX25" s="621"/>
    </row>
    <row r="26" spans="2:128" ht="11.25" customHeight="1" x14ac:dyDescent="0.2">
      <c r="B26" s="608" t="s">
        <v>269</v>
      </c>
      <c r="C26" s="609"/>
      <c r="D26" s="609"/>
      <c r="E26" s="609"/>
      <c r="F26" s="609"/>
      <c r="G26" s="609"/>
      <c r="H26" s="609"/>
      <c r="I26" s="609"/>
      <c r="J26" s="609"/>
      <c r="K26" s="609"/>
      <c r="L26" s="609"/>
      <c r="M26" s="609"/>
      <c r="N26" s="609"/>
      <c r="O26" s="609"/>
      <c r="P26" s="609"/>
      <c r="Q26" s="610"/>
      <c r="R26" s="611">
        <v>7170401</v>
      </c>
      <c r="S26" s="612"/>
      <c r="T26" s="612"/>
      <c r="U26" s="612"/>
      <c r="V26" s="612"/>
      <c r="W26" s="612"/>
      <c r="X26" s="612"/>
      <c r="Y26" s="613"/>
      <c r="Z26" s="616">
        <v>1</v>
      </c>
      <c r="AA26" s="617"/>
      <c r="AB26" s="617"/>
      <c r="AC26" s="622"/>
      <c r="AD26" s="620" t="s">
        <v>218</v>
      </c>
      <c r="AE26" s="612"/>
      <c r="AF26" s="612"/>
      <c r="AG26" s="612"/>
      <c r="AH26" s="612"/>
      <c r="AI26" s="612"/>
      <c r="AJ26" s="612"/>
      <c r="AK26" s="613"/>
      <c r="AL26" s="616" t="s">
        <v>164</v>
      </c>
      <c r="AM26" s="617"/>
      <c r="AN26" s="617"/>
      <c r="AO26" s="618"/>
      <c r="AP26" s="623" t="s">
        <v>270</v>
      </c>
      <c r="AQ26" s="624"/>
      <c r="AR26" s="624"/>
      <c r="AS26" s="624"/>
      <c r="AT26" s="624"/>
      <c r="AU26" s="624"/>
      <c r="AV26" s="624"/>
      <c r="AW26" s="624"/>
      <c r="AX26" s="624"/>
      <c r="AY26" s="624"/>
      <c r="AZ26" s="624"/>
      <c r="BA26" s="624"/>
      <c r="BB26" s="624"/>
      <c r="BC26" s="625"/>
      <c r="BD26" s="611" t="s">
        <v>164</v>
      </c>
      <c r="BE26" s="612"/>
      <c r="BF26" s="612"/>
      <c r="BG26" s="612"/>
      <c r="BH26" s="612"/>
      <c r="BI26" s="612"/>
      <c r="BJ26" s="612"/>
      <c r="BK26" s="613"/>
      <c r="BL26" s="614" t="s">
        <v>218</v>
      </c>
      <c r="BM26" s="614"/>
      <c r="BN26" s="614"/>
      <c r="BO26" s="614"/>
      <c r="BP26" s="615" t="s">
        <v>218</v>
      </c>
      <c r="BQ26" s="615"/>
      <c r="BR26" s="615"/>
      <c r="BS26" s="615"/>
      <c r="BT26" s="615"/>
      <c r="BU26" s="615"/>
      <c r="BV26" s="615"/>
      <c r="BW26" s="619"/>
      <c r="BY26" s="623" t="s">
        <v>271</v>
      </c>
      <c r="BZ26" s="624"/>
      <c r="CA26" s="624"/>
      <c r="CB26" s="624"/>
      <c r="CC26" s="624"/>
      <c r="CD26" s="624"/>
      <c r="CE26" s="624"/>
      <c r="CF26" s="624"/>
      <c r="CG26" s="624"/>
      <c r="CH26" s="624"/>
      <c r="CI26" s="624"/>
      <c r="CJ26" s="624"/>
      <c r="CK26" s="624"/>
      <c r="CL26" s="625"/>
      <c r="CM26" s="611">
        <v>791860</v>
      </c>
      <c r="CN26" s="612"/>
      <c r="CO26" s="612"/>
      <c r="CP26" s="612"/>
      <c r="CQ26" s="612"/>
      <c r="CR26" s="612"/>
      <c r="CS26" s="612"/>
      <c r="CT26" s="613"/>
      <c r="CU26" s="616">
        <v>0.1</v>
      </c>
      <c r="CV26" s="617"/>
      <c r="CW26" s="617"/>
      <c r="CX26" s="622"/>
      <c r="CY26" s="620" t="s">
        <v>164</v>
      </c>
      <c r="CZ26" s="612"/>
      <c r="DA26" s="612"/>
      <c r="DB26" s="612"/>
      <c r="DC26" s="612"/>
      <c r="DD26" s="612"/>
      <c r="DE26" s="612"/>
      <c r="DF26" s="612"/>
      <c r="DG26" s="612"/>
      <c r="DH26" s="612"/>
      <c r="DI26" s="612"/>
      <c r="DJ26" s="612"/>
      <c r="DK26" s="613"/>
      <c r="DL26" s="620">
        <v>791860</v>
      </c>
      <c r="DM26" s="612"/>
      <c r="DN26" s="612"/>
      <c r="DO26" s="612"/>
      <c r="DP26" s="612"/>
      <c r="DQ26" s="612"/>
      <c r="DR26" s="612"/>
      <c r="DS26" s="612"/>
      <c r="DT26" s="612"/>
      <c r="DU26" s="612"/>
      <c r="DV26" s="612"/>
      <c r="DW26" s="612"/>
      <c r="DX26" s="621"/>
    </row>
    <row r="27" spans="2:128" ht="11.25" customHeight="1" x14ac:dyDescent="0.2">
      <c r="B27" s="608" t="s">
        <v>272</v>
      </c>
      <c r="C27" s="609"/>
      <c r="D27" s="609"/>
      <c r="E27" s="609"/>
      <c r="F27" s="609"/>
      <c r="G27" s="609"/>
      <c r="H27" s="609"/>
      <c r="I27" s="609"/>
      <c r="J27" s="609"/>
      <c r="K27" s="609"/>
      <c r="L27" s="609"/>
      <c r="M27" s="609"/>
      <c r="N27" s="609"/>
      <c r="O27" s="609"/>
      <c r="P27" s="609"/>
      <c r="Q27" s="610"/>
      <c r="R27" s="611">
        <v>8614788</v>
      </c>
      <c r="S27" s="612"/>
      <c r="T27" s="612"/>
      <c r="U27" s="612"/>
      <c r="V27" s="612"/>
      <c r="W27" s="612"/>
      <c r="X27" s="612"/>
      <c r="Y27" s="613"/>
      <c r="Z27" s="616">
        <v>1.2</v>
      </c>
      <c r="AA27" s="617"/>
      <c r="AB27" s="617"/>
      <c r="AC27" s="622"/>
      <c r="AD27" s="620">
        <v>1639015</v>
      </c>
      <c r="AE27" s="612"/>
      <c r="AF27" s="612"/>
      <c r="AG27" s="612"/>
      <c r="AH27" s="612"/>
      <c r="AI27" s="612"/>
      <c r="AJ27" s="612"/>
      <c r="AK27" s="613"/>
      <c r="AL27" s="616">
        <v>0.4</v>
      </c>
      <c r="AM27" s="617"/>
      <c r="AN27" s="617"/>
      <c r="AO27" s="618"/>
      <c r="AP27" s="623" t="s">
        <v>273</v>
      </c>
      <c r="AQ27" s="624"/>
      <c r="AR27" s="624"/>
      <c r="AS27" s="624"/>
      <c r="AT27" s="624"/>
      <c r="AU27" s="624"/>
      <c r="AV27" s="624"/>
      <c r="AW27" s="624"/>
      <c r="AX27" s="624"/>
      <c r="AY27" s="624"/>
      <c r="AZ27" s="624"/>
      <c r="BA27" s="624"/>
      <c r="BB27" s="624"/>
      <c r="BC27" s="625"/>
      <c r="BD27" s="611" t="s">
        <v>164</v>
      </c>
      <c r="BE27" s="612"/>
      <c r="BF27" s="612"/>
      <c r="BG27" s="612"/>
      <c r="BH27" s="612"/>
      <c r="BI27" s="612"/>
      <c r="BJ27" s="612"/>
      <c r="BK27" s="613"/>
      <c r="BL27" s="614" t="s">
        <v>218</v>
      </c>
      <c r="BM27" s="614"/>
      <c r="BN27" s="614"/>
      <c r="BO27" s="614"/>
      <c r="BP27" s="615" t="s">
        <v>218</v>
      </c>
      <c r="BQ27" s="615"/>
      <c r="BR27" s="615"/>
      <c r="BS27" s="615"/>
      <c r="BT27" s="615"/>
      <c r="BU27" s="615"/>
      <c r="BV27" s="615"/>
      <c r="BW27" s="619"/>
      <c r="BY27" s="623" t="s">
        <v>274</v>
      </c>
      <c r="BZ27" s="624"/>
      <c r="CA27" s="624"/>
      <c r="CB27" s="624"/>
      <c r="CC27" s="624"/>
      <c r="CD27" s="624"/>
      <c r="CE27" s="624"/>
      <c r="CF27" s="624"/>
      <c r="CG27" s="624"/>
      <c r="CH27" s="624"/>
      <c r="CI27" s="624"/>
      <c r="CJ27" s="624"/>
      <c r="CK27" s="624"/>
      <c r="CL27" s="625"/>
      <c r="CM27" s="611" t="s">
        <v>218</v>
      </c>
      <c r="CN27" s="612"/>
      <c r="CO27" s="612"/>
      <c r="CP27" s="612"/>
      <c r="CQ27" s="612"/>
      <c r="CR27" s="612"/>
      <c r="CS27" s="612"/>
      <c r="CT27" s="613"/>
      <c r="CU27" s="616" t="s">
        <v>164</v>
      </c>
      <c r="CV27" s="617"/>
      <c r="CW27" s="617"/>
      <c r="CX27" s="622"/>
      <c r="CY27" s="620" t="s">
        <v>218</v>
      </c>
      <c r="CZ27" s="612"/>
      <c r="DA27" s="612"/>
      <c r="DB27" s="612"/>
      <c r="DC27" s="612"/>
      <c r="DD27" s="612"/>
      <c r="DE27" s="612"/>
      <c r="DF27" s="612"/>
      <c r="DG27" s="612"/>
      <c r="DH27" s="612"/>
      <c r="DI27" s="612"/>
      <c r="DJ27" s="612"/>
      <c r="DK27" s="613"/>
      <c r="DL27" s="620" t="s">
        <v>218</v>
      </c>
      <c r="DM27" s="612"/>
      <c r="DN27" s="612"/>
      <c r="DO27" s="612"/>
      <c r="DP27" s="612"/>
      <c r="DQ27" s="612"/>
      <c r="DR27" s="612"/>
      <c r="DS27" s="612"/>
      <c r="DT27" s="612"/>
      <c r="DU27" s="612"/>
      <c r="DV27" s="612"/>
      <c r="DW27" s="612"/>
      <c r="DX27" s="621"/>
    </row>
    <row r="28" spans="2:128" ht="11.25" customHeight="1" x14ac:dyDescent="0.2">
      <c r="B28" s="608" t="s">
        <v>275</v>
      </c>
      <c r="C28" s="609"/>
      <c r="D28" s="609"/>
      <c r="E28" s="609"/>
      <c r="F28" s="609"/>
      <c r="G28" s="609"/>
      <c r="H28" s="609"/>
      <c r="I28" s="609"/>
      <c r="J28" s="609"/>
      <c r="K28" s="609"/>
      <c r="L28" s="609"/>
      <c r="M28" s="609"/>
      <c r="N28" s="609"/>
      <c r="O28" s="609"/>
      <c r="P28" s="609"/>
      <c r="Q28" s="610"/>
      <c r="R28" s="611">
        <v>3535529</v>
      </c>
      <c r="S28" s="612"/>
      <c r="T28" s="612"/>
      <c r="U28" s="612"/>
      <c r="V28" s="612"/>
      <c r="W28" s="612"/>
      <c r="X28" s="612"/>
      <c r="Y28" s="613"/>
      <c r="Z28" s="616">
        <v>0.5</v>
      </c>
      <c r="AA28" s="617"/>
      <c r="AB28" s="617"/>
      <c r="AC28" s="622"/>
      <c r="AD28" s="620" t="s">
        <v>218</v>
      </c>
      <c r="AE28" s="612"/>
      <c r="AF28" s="612"/>
      <c r="AG28" s="612"/>
      <c r="AH28" s="612"/>
      <c r="AI28" s="612"/>
      <c r="AJ28" s="612"/>
      <c r="AK28" s="613"/>
      <c r="AL28" s="616" t="s">
        <v>164</v>
      </c>
      <c r="AM28" s="617"/>
      <c r="AN28" s="617"/>
      <c r="AO28" s="618"/>
      <c r="AP28" s="623" t="s">
        <v>276</v>
      </c>
      <c r="AQ28" s="624"/>
      <c r="AR28" s="624"/>
      <c r="AS28" s="624"/>
      <c r="AT28" s="624"/>
      <c r="AU28" s="624"/>
      <c r="AV28" s="624"/>
      <c r="AW28" s="624"/>
      <c r="AX28" s="624"/>
      <c r="AY28" s="624"/>
      <c r="AZ28" s="624"/>
      <c r="BA28" s="624"/>
      <c r="BB28" s="624"/>
      <c r="BC28" s="625"/>
      <c r="BD28" s="611">
        <v>19548</v>
      </c>
      <c r="BE28" s="612"/>
      <c r="BF28" s="612"/>
      <c r="BG28" s="612"/>
      <c r="BH28" s="612"/>
      <c r="BI28" s="612"/>
      <c r="BJ28" s="612"/>
      <c r="BK28" s="613"/>
      <c r="BL28" s="614">
        <v>0</v>
      </c>
      <c r="BM28" s="614"/>
      <c r="BN28" s="614"/>
      <c r="BO28" s="614"/>
      <c r="BP28" s="615" t="s">
        <v>218</v>
      </c>
      <c r="BQ28" s="615"/>
      <c r="BR28" s="615"/>
      <c r="BS28" s="615"/>
      <c r="BT28" s="615"/>
      <c r="BU28" s="615"/>
      <c r="BV28" s="615"/>
      <c r="BW28" s="619"/>
      <c r="BY28" s="623" t="s">
        <v>277</v>
      </c>
      <c r="BZ28" s="624"/>
      <c r="CA28" s="624"/>
      <c r="CB28" s="624"/>
      <c r="CC28" s="624"/>
      <c r="CD28" s="624"/>
      <c r="CE28" s="624"/>
      <c r="CF28" s="624"/>
      <c r="CG28" s="624"/>
      <c r="CH28" s="624"/>
      <c r="CI28" s="624"/>
      <c r="CJ28" s="624"/>
      <c r="CK28" s="624"/>
      <c r="CL28" s="625"/>
      <c r="CM28" s="611">
        <v>1266665</v>
      </c>
      <c r="CN28" s="612"/>
      <c r="CO28" s="612"/>
      <c r="CP28" s="612"/>
      <c r="CQ28" s="612"/>
      <c r="CR28" s="612"/>
      <c r="CS28" s="612"/>
      <c r="CT28" s="613"/>
      <c r="CU28" s="616">
        <v>0.2</v>
      </c>
      <c r="CV28" s="617"/>
      <c r="CW28" s="617"/>
      <c r="CX28" s="622"/>
      <c r="CY28" s="620" t="s">
        <v>164</v>
      </c>
      <c r="CZ28" s="612"/>
      <c r="DA28" s="612"/>
      <c r="DB28" s="612"/>
      <c r="DC28" s="612"/>
      <c r="DD28" s="612"/>
      <c r="DE28" s="612"/>
      <c r="DF28" s="612"/>
      <c r="DG28" s="612"/>
      <c r="DH28" s="612"/>
      <c r="DI28" s="612"/>
      <c r="DJ28" s="612"/>
      <c r="DK28" s="613"/>
      <c r="DL28" s="620">
        <v>1266665</v>
      </c>
      <c r="DM28" s="612"/>
      <c r="DN28" s="612"/>
      <c r="DO28" s="612"/>
      <c r="DP28" s="612"/>
      <c r="DQ28" s="612"/>
      <c r="DR28" s="612"/>
      <c r="DS28" s="612"/>
      <c r="DT28" s="612"/>
      <c r="DU28" s="612"/>
      <c r="DV28" s="612"/>
      <c r="DW28" s="612"/>
      <c r="DX28" s="621"/>
    </row>
    <row r="29" spans="2:128" ht="11.25" customHeight="1" x14ac:dyDescent="0.2">
      <c r="B29" s="608" t="s">
        <v>278</v>
      </c>
      <c r="C29" s="609"/>
      <c r="D29" s="609"/>
      <c r="E29" s="609"/>
      <c r="F29" s="609"/>
      <c r="G29" s="609"/>
      <c r="H29" s="609"/>
      <c r="I29" s="609"/>
      <c r="J29" s="609"/>
      <c r="K29" s="609"/>
      <c r="L29" s="609"/>
      <c r="M29" s="609"/>
      <c r="N29" s="609"/>
      <c r="O29" s="609"/>
      <c r="P29" s="609"/>
      <c r="Q29" s="610"/>
      <c r="R29" s="611">
        <v>92754238</v>
      </c>
      <c r="S29" s="612"/>
      <c r="T29" s="612"/>
      <c r="U29" s="612"/>
      <c r="V29" s="612"/>
      <c r="W29" s="612"/>
      <c r="X29" s="612"/>
      <c r="Y29" s="613"/>
      <c r="Z29" s="616">
        <v>12.5</v>
      </c>
      <c r="AA29" s="617"/>
      <c r="AB29" s="617"/>
      <c r="AC29" s="622"/>
      <c r="AD29" s="620" t="s">
        <v>218</v>
      </c>
      <c r="AE29" s="612"/>
      <c r="AF29" s="612"/>
      <c r="AG29" s="612"/>
      <c r="AH29" s="612"/>
      <c r="AI29" s="612"/>
      <c r="AJ29" s="612"/>
      <c r="AK29" s="613"/>
      <c r="AL29" s="616" t="s">
        <v>164</v>
      </c>
      <c r="AM29" s="617"/>
      <c r="AN29" s="617"/>
      <c r="AO29" s="618"/>
      <c r="AP29" s="623" t="s">
        <v>279</v>
      </c>
      <c r="AQ29" s="624"/>
      <c r="AR29" s="624"/>
      <c r="AS29" s="624"/>
      <c r="AT29" s="624"/>
      <c r="AU29" s="624"/>
      <c r="AV29" s="624"/>
      <c r="AW29" s="624"/>
      <c r="AX29" s="624"/>
      <c r="AY29" s="624"/>
      <c r="AZ29" s="624"/>
      <c r="BA29" s="624"/>
      <c r="BB29" s="624"/>
      <c r="BC29" s="625"/>
      <c r="BD29" s="611">
        <v>19548</v>
      </c>
      <c r="BE29" s="612"/>
      <c r="BF29" s="612"/>
      <c r="BG29" s="612"/>
      <c r="BH29" s="612"/>
      <c r="BI29" s="612"/>
      <c r="BJ29" s="612"/>
      <c r="BK29" s="613"/>
      <c r="BL29" s="614">
        <v>0</v>
      </c>
      <c r="BM29" s="614"/>
      <c r="BN29" s="614"/>
      <c r="BO29" s="614"/>
      <c r="BP29" s="615" t="s">
        <v>218</v>
      </c>
      <c r="BQ29" s="615"/>
      <c r="BR29" s="615"/>
      <c r="BS29" s="615"/>
      <c r="BT29" s="615"/>
      <c r="BU29" s="615"/>
      <c r="BV29" s="615"/>
      <c r="BW29" s="619"/>
      <c r="BY29" s="623" t="s">
        <v>280</v>
      </c>
      <c r="BZ29" s="626"/>
      <c r="CA29" s="626"/>
      <c r="CB29" s="626"/>
      <c r="CC29" s="626"/>
      <c r="CD29" s="626"/>
      <c r="CE29" s="626"/>
      <c r="CF29" s="626"/>
      <c r="CG29" s="626"/>
      <c r="CH29" s="626"/>
      <c r="CI29" s="626"/>
      <c r="CJ29" s="626"/>
      <c r="CK29" s="626"/>
      <c r="CL29" s="625"/>
      <c r="CM29" s="611" t="s">
        <v>164</v>
      </c>
      <c r="CN29" s="612"/>
      <c r="CO29" s="612"/>
      <c r="CP29" s="612"/>
      <c r="CQ29" s="612"/>
      <c r="CR29" s="612"/>
      <c r="CS29" s="612"/>
      <c r="CT29" s="613"/>
      <c r="CU29" s="616" t="s">
        <v>164</v>
      </c>
      <c r="CV29" s="617"/>
      <c r="CW29" s="617"/>
      <c r="CX29" s="622"/>
      <c r="CY29" s="620" t="s">
        <v>164</v>
      </c>
      <c r="CZ29" s="612"/>
      <c r="DA29" s="612"/>
      <c r="DB29" s="612"/>
      <c r="DC29" s="612"/>
      <c r="DD29" s="612"/>
      <c r="DE29" s="612"/>
      <c r="DF29" s="612"/>
      <c r="DG29" s="612"/>
      <c r="DH29" s="612"/>
      <c r="DI29" s="612"/>
      <c r="DJ29" s="612"/>
      <c r="DK29" s="613"/>
      <c r="DL29" s="620" t="s">
        <v>218</v>
      </c>
      <c r="DM29" s="612"/>
      <c r="DN29" s="612"/>
      <c r="DO29" s="612"/>
      <c r="DP29" s="612"/>
      <c r="DQ29" s="612"/>
      <c r="DR29" s="612"/>
      <c r="DS29" s="612"/>
      <c r="DT29" s="612"/>
      <c r="DU29" s="612"/>
      <c r="DV29" s="612"/>
      <c r="DW29" s="612"/>
      <c r="DX29" s="621"/>
    </row>
    <row r="30" spans="2:128" ht="11.25" customHeight="1" x14ac:dyDescent="0.2">
      <c r="B30" s="608" t="s">
        <v>281</v>
      </c>
      <c r="C30" s="609"/>
      <c r="D30" s="609"/>
      <c r="E30" s="609"/>
      <c r="F30" s="609"/>
      <c r="G30" s="609"/>
      <c r="H30" s="609"/>
      <c r="I30" s="609"/>
      <c r="J30" s="609"/>
      <c r="K30" s="609"/>
      <c r="L30" s="609"/>
      <c r="M30" s="609"/>
      <c r="N30" s="609"/>
      <c r="O30" s="609"/>
      <c r="P30" s="609"/>
      <c r="Q30" s="610"/>
      <c r="R30" s="611" t="s">
        <v>164</v>
      </c>
      <c r="S30" s="612"/>
      <c r="T30" s="612"/>
      <c r="U30" s="612"/>
      <c r="V30" s="612"/>
      <c r="W30" s="612"/>
      <c r="X30" s="612"/>
      <c r="Y30" s="613"/>
      <c r="Z30" s="616" t="s">
        <v>218</v>
      </c>
      <c r="AA30" s="617"/>
      <c r="AB30" s="617"/>
      <c r="AC30" s="622"/>
      <c r="AD30" s="620" t="s">
        <v>164</v>
      </c>
      <c r="AE30" s="612"/>
      <c r="AF30" s="612"/>
      <c r="AG30" s="612"/>
      <c r="AH30" s="612"/>
      <c r="AI30" s="612"/>
      <c r="AJ30" s="612"/>
      <c r="AK30" s="613"/>
      <c r="AL30" s="616" t="s">
        <v>218</v>
      </c>
      <c r="AM30" s="617"/>
      <c r="AN30" s="617"/>
      <c r="AO30" s="618"/>
      <c r="AP30" s="623" t="s">
        <v>282</v>
      </c>
      <c r="AQ30" s="624"/>
      <c r="AR30" s="624"/>
      <c r="AS30" s="624"/>
      <c r="AT30" s="624"/>
      <c r="AU30" s="624"/>
      <c r="AV30" s="624"/>
      <c r="AW30" s="624"/>
      <c r="AX30" s="624"/>
      <c r="AY30" s="624"/>
      <c r="AZ30" s="624"/>
      <c r="BA30" s="624"/>
      <c r="BB30" s="624"/>
      <c r="BC30" s="625"/>
      <c r="BD30" s="611">
        <v>19548</v>
      </c>
      <c r="BE30" s="612"/>
      <c r="BF30" s="612"/>
      <c r="BG30" s="612"/>
      <c r="BH30" s="612"/>
      <c r="BI30" s="612"/>
      <c r="BJ30" s="612"/>
      <c r="BK30" s="613"/>
      <c r="BL30" s="614">
        <v>0</v>
      </c>
      <c r="BM30" s="614"/>
      <c r="BN30" s="614"/>
      <c r="BO30" s="614"/>
      <c r="BP30" s="615" t="s">
        <v>218</v>
      </c>
      <c r="BQ30" s="615"/>
      <c r="BR30" s="615"/>
      <c r="BS30" s="615"/>
      <c r="BT30" s="615"/>
      <c r="BU30" s="615"/>
      <c r="BV30" s="615"/>
      <c r="BW30" s="619"/>
      <c r="BY30" s="623" t="s">
        <v>283</v>
      </c>
      <c r="BZ30" s="626"/>
      <c r="CA30" s="626"/>
      <c r="CB30" s="626"/>
      <c r="CC30" s="626"/>
      <c r="CD30" s="626"/>
      <c r="CE30" s="626"/>
      <c r="CF30" s="626"/>
      <c r="CG30" s="626"/>
      <c r="CH30" s="626"/>
      <c r="CI30" s="626"/>
      <c r="CJ30" s="626"/>
      <c r="CK30" s="626"/>
      <c r="CL30" s="625"/>
      <c r="CM30" s="611">
        <v>372073</v>
      </c>
      <c r="CN30" s="612"/>
      <c r="CO30" s="612"/>
      <c r="CP30" s="612"/>
      <c r="CQ30" s="612"/>
      <c r="CR30" s="612"/>
      <c r="CS30" s="612"/>
      <c r="CT30" s="613"/>
      <c r="CU30" s="616">
        <v>0.1</v>
      </c>
      <c r="CV30" s="617"/>
      <c r="CW30" s="617"/>
      <c r="CX30" s="622"/>
      <c r="CY30" s="620" t="s">
        <v>164</v>
      </c>
      <c r="CZ30" s="612"/>
      <c r="DA30" s="612"/>
      <c r="DB30" s="612"/>
      <c r="DC30" s="612"/>
      <c r="DD30" s="612"/>
      <c r="DE30" s="612"/>
      <c r="DF30" s="612"/>
      <c r="DG30" s="612"/>
      <c r="DH30" s="612"/>
      <c r="DI30" s="612"/>
      <c r="DJ30" s="612"/>
      <c r="DK30" s="613"/>
      <c r="DL30" s="620">
        <v>372073</v>
      </c>
      <c r="DM30" s="612"/>
      <c r="DN30" s="612"/>
      <c r="DO30" s="612"/>
      <c r="DP30" s="612"/>
      <c r="DQ30" s="612"/>
      <c r="DR30" s="612"/>
      <c r="DS30" s="612"/>
      <c r="DT30" s="612"/>
      <c r="DU30" s="612"/>
      <c r="DV30" s="612"/>
      <c r="DW30" s="612"/>
      <c r="DX30" s="621"/>
    </row>
    <row r="31" spans="2:128" ht="11.25" customHeight="1" x14ac:dyDescent="0.2">
      <c r="B31" s="608" t="s">
        <v>284</v>
      </c>
      <c r="C31" s="609"/>
      <c r="D31" s="609"/>
      <c r="E31" s="609"/>
      <c r="F31" s="609"/>
      <c r="G31" s="609"/>
      <c r="H31" s="609"/>
      <c r="I31" s="609"/>
      <c r="J31" s="609"/>
      <c r="K31" s="609"/>
      <c r="L31" s="609"/>
      <c r="M31" s="609"/>
      <c r="N31" s="609"/>
      <c r="O31" s="609"/>
      <c r="P31" s="609"/>
      <c r="Q31" s="610"/>
      <c r="R31" s="611">
        <v>3048123</v>
      </c>
      <c r="S31" s="612"/>
      <c r="T31" s="612"/>
      <c r="U31" s="612"/>
      <c r="V31" s="612"/>
      <c r="W31" s="612"/>
      <c r="X31" s="612"/>
      <c r="Y31" s="613"/>
      <c r="Z31" s="616">
        <v>0.4</v>
      </c>
      <c r="AA31" s="617"/>
      <c r="AB31" s="617"/>
      <c r="AC31" s="622"/>
      <c r="AD31" s="620">
        <v>258881</v>
      </c>
      <c r="AE31" s="612"/>
      <c r="AF31" s="612"/>
      <c r="AG31" s="612"/>
      <c r="AH31" s="612"/>
      <c r="AI31" s="612"/>
      <c r="AJ31" s="612"/>
      <c r="AK31" s="613"/>
      <c r="AL31" s="616">
        <v>0.1</v>
      </c>
      <c r="AM31" s="617"/>
      <c r="AN31" s="617"/>
      <c r="AO31" s="618"/>
      <c r="AP31" s="623" t="s">
        <v>285</v>
      </c>
      <c r="AQ31" s="624"/>
      <c r="AR31" s="624"/>
      <c r="AS31" s="624"/>
      <c r="AT31" s="624"/>
      <c r="AU31" s="624"/>
      <c r="AV31" s="624"/>
      <c r="AW31" s="624"/>
      <c r="AX31" s="624"/>
      <c r="AY31" s="624"/>
      <c r="AZ31" s="624"/>
      <c r="BA31" s="624"/>
      <c r="BB31" s="624"/>
      <c r="BC31" s="625"/>
      <c r="BD31" s="611" t="s">
        <v>218</v>
      </c>
      <c r="BE31" s="612"/>
      <c r="BF31" s="612"/>
      <c r="BG31" s="612"/>
      <c r="BH31" s="612"/>
      <c r="BI31" s="612"/>
      <c r="BJ31" s="612"/>
      <c r="BK31" s="613"/>
      <c r="BL31" s="614" t="s">
        <v>218</v>
      </c>
      <c r="BM31" s="614"/>
      <c r="BN31" s="614"/>
      <c r="BO31" s="614"/>
      <c r="BP31" s="615" t="s">
        <v>164</v>
      </c>
      <c r="BQ31" s="615"/>
      <c r="BR31" s="615"/>
      <c r="BS31" s="615"/>
      <c r="BT31" s="615"/>
      <c r="BU31" s="615"/>
      <c r="BV31" s="615"/>
      <c r="BW31" s="619"/>
      <c r="BY31" s="608" t="s">
        <v>286</v>
      </c>
      <c r="BZ31" s="609"/>
      <c r="CA31" s="609"/>
      <c r="CB31" s="609"/>
      <c r="CC31" s="609"/>
      <c r="CD31" s="609"/>
      <c r="CE31" s="609"/>
      <c r="CF31" s="609"/>
      <c r="CG31" s="609"/>
      <c r="CH31" s="609"/>
      <c r="CI31" s="609"/>
      <c r="CJ31" s="609"/>
      <c r="CK31" s="609"/>
      <c r="CL31" s="610"/>
      <c r="CM31" s="611" t="s">
        <v>164</v>
      </c>
      <c r="CN31" s="612"/>
      <c r="CO31" s="612"/>
      <c r="CP31" s="612"/>
      <c r="CQ31" s="612"/>
      <c r="CR31" s="612"/>
      <c r="CS31" s="612"/>
      <c r="CT31" s="613"/>
      <c r="CU31" s="616" t="s">
        <v>164</v>
      </c>
      <c r="CV31" s="617"/>
      <c r="CW31" s="617"/>
      <c r="CX31" s="622"/>
      <c r="CY31" s="620" t="s">
        <v>218</v>
      </c>
      <c r="CZ31" s="612"/>
      <c r="DA31" s="612"/>
      <c r="DB31" s="612"/>
      <c r="DC31" s="612"/>
      <c r="DD31" s="612"/>
      <c r="DE31" s="612"/>
      <c r="DF31" s="612"/>
      <c r="DG31" s="612"/>
      <c r="DH31" s="612"/>
      <c r="DI31" s="612"/>
      <c r="DJ31" s="612"/>
      <c r="DK31" s="613"/>
      <c r="DL31" s="620" t="s">
        <v>164</v>
      </c>
      <c r="DM31" s="612"/>
      <c r="DN31" s="612"/>
      <c r="DO31" s="612"/>
      <c r="DP31" s="612"/>
      <c r="DQ31" s="612"/>
      <c r="DR31" s="612"/>
      <c r="DS31" s="612"/>
      <c r="DT31" s="612"/>
      <c r="DU31" s="612"/>
      <c r="DV31" s="612"/>
      <c r="DW31" s="612"/>
      <c r="DX31" s="621"/>
    </row>
    <row r="32" spans="2:128" ht="11.25" customHeight="1" x14ac:dyDescent="0.2">
      <c r="B32" s="608" t="s">
        <v>287</v>
      </c>
      <c r="C32" s="609"/>
      <c r="D32" s="609"/>
      <c r="E32" s="609"/>
      <c r="F32" s="609"/>
      <c r="G32" s="609"/>
      <c r="H32" s="609"/>
      <c r="I32" s="609"/>
      <c r="J32" s="609"/>
      <c r="K32" s="609"/>
      <c r="L32" s="609"/>
      <c r="M32" s="609"/>
      <c r="N32" s="609"/>
      <c r="O32" s="609"/>
      <c r="P32" s="609"/>
      <c r="Q32" s="610"/>
      <c r="R32" s="611">
        <v>65503</v>
      </c>
      <c r="S32" s="612"/>
      <c r="T32" s="612"/>
      <c r="U32" s="612"/>
      <c r="V32" s="612"/>
      <c r="W32" s="612"/>
      <c r="X32" s="612"/>
      <c r="Y32" s="613"/>
      <c r="Z32" s="616">
        <v>0</v>
      </c>
      <c r="AA32" s="617"/>
      <c r="AB32" s="617"/>
      <c r="AC32" s="622"/>
      <c r="AD32" s="620" t="s">
        <v>164</v>
      </c>
      <c r="AE32" s="612"/>
      <c r="AF32" s="612"/>
      <c r="AG32" s="612"/>
      <c r="AH32" s="612"/>
      <c r="AI32" s="612"/>
      <c r="AJ32" s="612"/>
      <c r="AK32" s="613"/>
      <c r="AL32" s="616" t="s">
        <v>164</v>
      </c>
      <c r="AM32" s="617"/>
      <c r="AN32" s="617"/>
      <c r="AO32" s="618"/>
      <c r="AP32" s="623" t="s">
        <v>288</v>
      </c>
      <c r="AQ32" s="624"/>
      <c r="AR32" s="624"/>
      <c r="AS32" s="624"/>
      <c r="AT32" s="624"/>
      <c r="AU32" s="624"/>
      <c r="AV32" s="624"/>
      <c r="AW32" s="624"/>
      <c r="AX32" s="624"/>
      <c r="AY32" s="624"/>
      <c r="AZ32" s="624"/>
      <c r="BA32" s="624"/>
      <c r="BB32" s="624"/>
      <c r="BC32" s="625"/>
      <c r="BD32" s="611" t="s">
        <v>164</v>
      </c>
      <c r="BE32" s="612"/>
      <c r="BF32" s="612"/>
      <c r="BG32" s="612"/>
      <c r="BH32" s="612"/>
      <c r="BI32" s="612"/>
      <c r="BJ32" s="612"/>
      <c r="BK32" s="613"/>
      <c r="BL32" s="614" t="s">
        <v>218</v>
      </c>
      <c r="BM32" s="614"/>
      <c r="BN32" s="614"/>
      <c r="BO32" s="614"/>
      <c r="BP32" s="615" t="s">
        <v>164</v>
      </c>
      <c r="BQ32" s="615"/>
      <c r="BR32" s="615"/>
      <c r="BS32" s="615"/>
      <c r="BT32" s="615"/>
      <c r="BU32" s="615"/>
      <c r="BV32" s="615"/>
      <c r="BW32" s="619"/>
      <c r="BY32" s="630" t="s">
        <v>289</v>
      </c>
      <c r="BZ32" s="631"/>
      <c r="CA32" s="631"/>
      <c r="CB32" s="631"/>
      <c r="CC32" s="631"/>
      <c r="CD32" s="631"/>
      <c r="CE32" s="631"/>
      <c r="CF32" s="631"/>
      <c r="CG32" s="631"/>
      <c r="CH32" s="631"/>
      <c r="CI32" s="631"/>
      <c r="CJ32" s="631"/>
      <c r="CK32" s="631"/>
      <c r="CL32" s="632"/>
      <c r="CM32" s="611">
        <v>731153907</v>
      </c>
      <c r="CN32" s="612"/>
      <c r="CO32" s="612"/>
      <c r="CP32" s="612"/>
      <c r="CQ32" s="612"/>
      <c r="CR32" s="612"/>
      <c r="CS32" s="612"/>
      <c r="CT32" s="613"/>
      <c r="CU32" s="627">
        <v>100</v>
      </c>
      <c r="CV32" s="628"/>
      <c r="CW32" s="628"/>
      <c r="CX32" s="629"/>
      <c r="CY32" s="620">
        <v>147105224</v>
      </c>
      <c r="CZ32" s="612"/>
      <c r="DA32" s="612"/>
      <c r="DB32" s="612"/>
      <c r="DC32" s="612"/>
      <c r="DD32" s="612"/>
      <c r="DE32" s="612"/>
      <c r="DF32" s="612"/>
      <c r="DG32" s="612"/>
      <c r="DH32" s="612"/>
      <c r="DI32" s="612"/>
      <c r="DJ32" s="612"/>
      <c r="DK32" s="613"/>
      <c r="DL32" s="620">
        <v>496043045</v>
      </c>
      <c r="DM32" s="612"/>
      <c r="DN32" s="612"/>
      <c r="DO32" s="612"/>
      <c r="DP32" s="612"/>
      <c r="DQ32" s="612"/>
      <c r="DR32" s="612"/>
      <c r="DS32" s="612"/>
      <c r="DT32" s="612"/>
      <c r="DU32" s="612"/>
      <c r="DV32" s="612"/>
      <c r="DW32" s="612"/>
      <c r="DX32" s="621"/>
    </row>
    <row r="33" spans="2:128" ht="11.25" customHeight="1" x14ac:dyDescent="0.2">
      <c r="B33" s="608" t="s">
        <v>290</v>
      </c>
      <c r="C33" s="609"/>
      <c r="D33" s="609"/>
      <c r="E33" s="609"/>
      <c r="F33" s="609"/>
      <c r="G33" s="609"/>
      <c r="H33" s="609"/>
      <c r="I33" s="609"/>
      <c r="J33" s="609"/>
      <c r="K33" s="609"/>
      <c r="L33" s="609"/>
      <c r="M33" s="609"/>
      <c r="N33" s="609"/>
      <c r="O33" s="609"/>
      <c r="P33" s="609"/>
      <c r="Q33" s="610"/>
      <c r="R33" s="611">
        <v>11098471</v>
      </c>
      <c r="S33" s="612"/>
      <c r="T33" s="612"/>
      <c r="U33" s="612"/>
      <c r="V33" s="612"/>
      <c r="W33" s="612"/>
      <c r="X33" s="612"/>
      <c r="Y33" s="613"/>
      <c r="Z33" s="616">
        <v>1.5</v>
      </c>
      <c r="AA33" s="617"/>
      <c r="AB33" s="617"/>
      <c r="AC33" s="622"/>
      <c r="AD33" s="620" t="s">
        <v>218</v>
      </c>
      <c r="AE33" s="612"/>
      <c r="AF33" s="612"/>
      <c r="AG33" s="612"/>
      <c r="AH33" s="612"/>
      <c r="AI33" s="612"/>
      <c r="AJ33" s="612"/>
      <c r="AK33" s="613"/>
      <c r="AL33" s="616" t="s">
        <v>164</v>
      </c>
      <c r="AM33" s="617"/>
      <c r="AN33" s="617"/>
      <c r="AO33" s="618"/>
      <c r="AP33" s="608" t="s">
        <v>158</v>
      </c>
      <c r="AQ33" s="609"/>
      <c r="AR33" s="609"/>
      <c r="AS33" s="609"/>
      <c r="AT33" s="609"/>
      <c r="AU33" s="609"/>
      <c r="AV33" s="609"/>
      <c r="AW33" s="609"/>
      <c r="AX33" s="609"/>
      <c r="AY33" s="609"/>
      <c r="AZ33" s="609"/>
      <c r="BA33" s="609"/>
      <c r="BB33" s="609"/>
      <c r="BC33" s="610"/>
      <c r="BD33" s="611">
        <v>278290808</v>
      </c>
      <c r="BE33" s="612"/>
      <c r="BF33" s="612"/>
      <c r="BG33" s="612"/>
      <c r="BH33" s="612"/>
      <c r="BI33" s="612"/>
      <c r="BJ33" s="612"/>
      <c r="BK33" s="613"/>
      <c r="BL33" s="614">
        <v>100</v>
      </c>
      <c r="BM33" s="614"/>
      <c r="BN33" s="614"/>
      <c r="BO33" s="614"/>
      <c r="BP33" s="615">
        <v>2098975</v>
      </c>
      <c r="BQ33" s="615"/>
      <c r="BR33" s="615"/>
      <c r="BS33" s="615"/>
      <c r="BT33" s="615"/>
      <c r="BU33" s="615"/>
      <c r="BV33" s="615"/>
      <c r="BW33" s="619"/>
      <c r="BY33" s="593" t="s">
        <v>291</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2">
      <c r="B34" s="608" t="s">
        <v>292</v>
      </c>
      <c r="C34" s="609"/>
      <c r="D34" s="609"/>
      <c r="E34" s="609"/>
      <c r="F34" s="609"/>
      <c r="G34" s="609"/>
      <c r="H34" s="609"/>
      <c r="I34" s="609"/>
      <c r="J34" s="609"/>
      <c r="K34" s="609"/>
      <c r="L34" s="609"/>
      <c r="M34" s="609"/>
      <c r="N34" s="609"/>
      <c r="O34" s="609"/>
      <c r="P34" s="609"/>
      <c r="Q34" s="610"/>
      <c r="R34" s="611">
        <v>9087754</v>
      </c>
      <c r="S34" s="612"/>
      <c r="T34" s="612"/>
      <c r="U34" s="612"/>
      <c r="V34" s="612"/>
      <c r="W34" s="612"/>
      <c r="X34" s="612"/>
      <c r="Y34" s="613"/>
      <c r="Z34" s="616">
        <v>1.2</v>
      </c>
      <c r="AA34" s="617"/>
      <c r="AB34" s="617"/>
      <c r="AC34" s="622"/>
      <c r="AD34" s="620" t="s">
        <v>164</v>
      </c>
      <c r="AE34" s="612"/>
      <c r="AF34" s="612"/>
      <c r="AG34" s="612"/>
      <c r="AH34" s="612"/>
      <c r="AI34" s="612"/>
      <c r="AJ34" s="612"/>
      <c r="AK34" s="613"/>
      <c r="AL34" s="616" t="s">
        <v>218</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199</v>
      </c>
      <c r="BZ34" s="594"/>
      <c r="CA34" s="594"/>
      <c r="CB34" s="594"/>
      <c r="CC34" s="594"/>
      <c r="CD34" s="594"/>
      <c r="CE34" s="594"/>
      <c r="CF34" s="594"/>
      <c r="CG34" s="594"/>
      <c r="CH34" s="594"/>
      <c r="CI34" s="594"/>
      <c r="CJ34" s="594"/>
      <c r="CK34" s="594"/>
      <c r="CL34" s="595"/>
      <c r="CM34" s="593" t="s">
        <v>293</v>
      </c>
      <c r="CN34" s="594"/>
      <c r="CO34" s="594"/>
      <c r="CP34" s="594"/>
      <c r="CQ34" s="594"/>
      <c r="CR34" s="594"/>
      <c r="CS34" s="594"/>
      <c r="CT34" s="595"/>
      <c r="CU34" s="593" t="s">
        <v>294</v>
      </c>
      <c r="CV34" s="594"/>
      <c r="CW34" s="594"/>
      <c r="CX34" s="595"/>
      <c r="CY34" s="593" t="s">
        <v>295</v>
      </c>
      <c r="CZ34" s="594"/>
      <c r="DA34" s="594"/>
      <c r="DB34" s="594"/>
      <c r="DC34" s="594"/>
      <c r="DD34" s="594"/>
      <c r="DE34" s="594"/>
      <c r="DF34" s="595"/>
      <c r="DG34" s="633" t="s">
        <v>296</v>
      </c>
      <c r="DH34" s="634"/>
      <c r="DI34" s="634"/>
      <c r="DJ34" s="634"/>
      <c r="DK34" s="634"/>
      <c r="DL34" s="634"/>
      <c r="DM34" s="634"/>
      <c r="DN34" s="634"/>
      <c r="DO34" s="634"/>
      <c r="DP34" s="634"/>
      <c r="DQ34" s="635"/>
      <c r="DR34" s="593" t="s">
        <v>297</v>
      </c>
      <c r="DS34" s="594"/>
      <c r="DT34" s="594"/>
      <c r="DU34" s="594"/>
      <c r="DV34" s="594"/>
      <c r="DW34" s="594"/>
      <c r="DX34" s="595"/>
    </row>
    <row r="35" spans="2:128" ht="11.25" customHeight="1" x14ac:dyDescent="0.2">
      <c r="B35" s="608" t="s">
        <v>298</v>
      </c>
      <c r="C35" s="609"/>
      <c r="D35" s="609"/>
      <c r="E35" s="609"/>
      <c r="F35" s="609"/>
      <c r="G35" s="609"/>
      <c r="H35" s="609"/>
      <c r="I35" s="609"/>
      <c r="J35" s="609"/>
      <c r="K35" s="609"/>
      <c r="L35" s="609"/>
      <c r="M35" s="609"/>
      <c r="N35" s="609"/>
      <c r="O35" s="609"/>
      <c r="P35" s="609"/>
      <c r="Q35" s="610"/>
      <c r="R35" s="611">
        <v>42080956</v>
      </c>
      <c r="S35" s="612"/>
      <c r="T35" s="612"/>
      <c r="U35" s="612"/>
      <c r="V35" s="612"/>
      <c r="W35" s="612"/>
      <c r="X35" s="612"/>
      <c r="Y35" s="613"/>
      <c r="Z35" s="616">
        <v>5.7</v>
      </c>
      <c r="AA35" s="617"/>
      <c r="AB35" s="617"/>
      <c r="AC35" s="622"/>
      <c r="AD35" s="620">
        <v>271311</v>
      </c>
      <c r="AE35" s="612"/>
      <c r="AF35" s="612"/>
      <c r="AG35" s="612"/>
      <c r="AH35" s="612"/>
      <c r="AI35" s="612"/>
      <c r="AJ35" s="612"/>
      <c r="AK35" s="613"/>
      <c r="AL35" s="616">
        <v>0.1</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299</v>
      </c>
      <c r="BZ35" s="598"/>
      <c r="CA35" s="598"/>
      <c r="CB35" s="598"/>
      <c r="CC35" s="598"/>
      <c r="CD35" s="598"/>
      <c r="CE35" s="598"/>
      <c r="CF35" s="598"/>
      <c r="CG35" s="598"/>
      <c r="CH35" s="598"/>
      <c r="CI35" s="598"/>
      <c r="CJ35" s="598"/>
      <c r="CK35" s="598"/>
      <c r="CL35" s="599"/>
      <c r="CM35" s="600">
        <v>346963717</v>
      </c>
      <c r="CN35" s="601"/>
      <c r="CO35" s="601"/>
      <c r="CP35" s="601"/>
      <c r="CQ35" s="601"/>
      <c r="CR35" s="601"/>
      <c r="CS35" s="601"/>
      <c r="CT35" s="602"/>
      <c r="CU35" s="605">
        <v>47.5</v>
      </c>
      <c r="CV35" s="606"/>
      <c r="CW35" s="606"/>
      <c r="CX35" s="641"/>
      <c r="CY35" s="642">
        <v>302584581</v>
      </c>
      <c r="CZ35" s="601"/>
      <c r="DA35" s="601"/>
      <c r="DB35" s="601"/>
      <c r="DC35" s="601"/>
      <c r="DD35" s="601"/>
      <c r="DE35" s="601"/>
      <c r="DF35" s="602"/>
      <c r="DG35" s="642">
        <v>299675538</v>
      </c>
      <c r="DH35" s="601"/>
      <c r="DI35" s="601"/>
      <c r="DJ35" s="601"/>
      <c r="DK35" s="601"/>
      <c r="DL35" s="601"/>
      <c r="DM35" s="601"/>
      <c r="DN35" s="601"/>
      <c r="DO35" s="601"/>
      <c r="DP35" s="601"/>
      <c r="DQ35" s="602"/>
      <c r="DR35" s="605">
        <v>67.7</v>
      </c>
      <c r="DS35" s="606"/>
      <c r="DT35" s="606"/>
      <c r="DU35" s="606"/>
      <c r="DV35" s="606"/>
      <c r="DW35" s="606"/>
      <c r="DX35" s="607"/>
    </row>
    <row r="36" spans="2:128" ht="11.25" customHeight="1" x14ac:dyDescent="0.2">
      <c r="B36" s="608" t="s">
        <v>300</v>
      </c>
      <c r="C36" s="609"/>
      <c r="D36" s="609"/>
      <c r="E36" s="609"/>
      <c r="F36" s="609"/>
      <c r="G36" s="609"/>
      <c r="H36" s="609"/>
      <c r="I36" s="609"/>
      <c r="J36" s="609"/>
      <c r="K36" s="609"/>
      <c r="L36" s="609"/>
      <c r="M36" s="609"/>
      <c r="N36" s="609"/>
      <c r="O36" s="609"/>
      <c r="P36" s="609"/>
      <c r="Q36" s="610"/>
      <c r="R36" s="611">
        <v>121703400</v>
      </c>
      <c r="S36" s="612"/>
      <c r="T36" s="612"/>
      <c r="U36" s="612"/>
      <c r="V36" s="612"/>
      <c r="W36" s="612"/>
      <c r="X36" s="612"/>
      <c r="Y36" s="613"/>
      <c r="Z36" s="616">
        <v>16.399999999999999</v>
      </c>
      <c r="AA36" s="617"/>
      <c r="AB36" s="617"/>
      <c r="AC36" s="622"/>
      <c r="AD36" s="620" t="s">
        <v>164</v>
      </c>
      <c r="AE36" s="612"/>
      <c r="AF36" s="612"/>
      <c r="AG36" s="612"/>
      <c r="AH36" s="612"/>
      <c r="AI36" s="612"/>
      <c r="AJ36" s="612"/>
      <c r="AK36" s="613"/>
      <c r="AL36" s="616" t="s">
        <v>218</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301</v>
      </c>
      <c r="BZ36" s="609"/>
      <c r="CA36" s="609"/>
      <c r="CB36" s="609"/>
      <c r="CC36" s="609"/>
      <c r="CD36" s="609"/>
      <c r="CE36" s="609"/>
      <c r="CF36" s="609"/>
      <c r="CG36" s="609"/>
      <c r="CH36" s="609"/>
      <c r="CI36" s="609"/>
      <c r="CJ36" s="609"/>
      <c r="CK36" s="609"/>
      <c r="CL36" s="610"/>
      <c r="CM36" s="611">
        <v>216974934</v>
      </c>
      <c r="CN36" s="636"/>
      <c r="CO36" s="636"/>
      <c r="CP36" s="636"/>
      <c r="CQ36" s="636"/>
      <c r="CR36" s="636"/>
      <c r="CS36" s="636"/>
      <c r="CT36" s="637"/>
      <c r="CU36" s="616">
        <v>29.7</v>
      </c>
      <c r="CV36" s="638"/>
      <c r="CW36" s="638"/>
      <c r="CX36" s="639"/>
      <c r="CY36" s="620">
        <v>181669392</v>
      </c>
      <c r="CZ36" s="636"/>
      <c r="DA36" s="636"/>
      <c r="DB36" s="636"/>
      <c r="DC36" s="636"/>
      <c r="DD36" s="636"/>
      <c r="DE36" s="636"/>
      <c r="DF36" s="637"/>
      <c r="DG36" s="620">
        <v>178760349</v>
      </c>
      <c r="DH36" s="636"/>
      <c r="DI36" s="636"/>
      <c r="DJ36" s="636"/>
      <c r="DK36" s="636"/>
      <c r="DL36" s="636"/>
      <c r="DM36" s="636"/>
      <c r="DN36" s="636"/>
      <c r="DO36" s="636"/>
      <c r="DP36" s="636"/>
      <c r="DQ36" s="637"/>
      <c r="DR36" s="616">
        <v>40.4</v>
      </c>
      <c r="DS36" s="638"/>
      <c r="DT36" s="638"/>
      <c r="DU36" s="638"/>
      <c r="DV36" s="638"/>
      <c r="DW36" s="638"/>
      <c r="DX36" s="640"/>
    </row>
    <row r="37" spans="2:128" ht="11.25" customHeight="1" x14ac:dyDescent="0.2">
      <c r="B37" s="608" t="s">
        <v>302</v>
      </c>
      <c r="C37" s="609"/>
      <c r="D37" s="609"/>
      <c r="E37" s="609"/>
      <c r="F37" s="609"/>
      <c r="G37" s="609"/>
      <c r="H37" s="609"/>
      <c r="I37" s="609"/>
      <c r="J37" s="609"/>
      <c r="K37" s="609"/>
      <c r="L37" s="609"/>
      <c r="M37" s="609"/>
      <c r="N37" s="609"/>
      <c r="O37" s="609"/>
      <c r="P37" s="609"/>
      <c r="Q37" s="610"/>
      <c r="R37" s="611">
        <v>6600000</v>
      </c>
      <c r="S37" s="612"/>
      <c r="T37" s="612"/>
      <c r="U37" s="612"/>
      <c r="V37" s="612"/>
      <c r="W37" s="612"/>
      <c r="X37" s="612"/>
      <c r="Y37" s="613"/>
      <c r="Z37" s="616">
        <v>0.9</v>
      </c>
      <c r="AA37" s="617"/>
      <c r="AB37" s="617"/>
      <c r="AC37" s="622"/>
      <c r="AD37" s="620" t="s">
        <v>164</v>
      </c>
      <c r="AE37" s="612"/>
      <c r="AF37" s="612"/>
      <c r="AG37" s="612"/>
      <c r="AH37" s="612"/>
      <c r="AI37" s="612"/>
      <c r="AJ37" s="612"/>
      <c r="AK37" s="613"/>
      <c r="AL37" s="616" t="s">
        <v>218</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303</v>
      </c>
      <c r="BZ37" s="609"/>
      <c r="CA37" s="609"/>
      <c r="CB37" s="609"/>
      <c r="CC37" s="609"/>
      <c r="CD37" s="609"/>
      <c r="CE37" s="609"/>
      <c r="CF37" s="609"/>
      <c r="CG37" s="609"/>
      <c r="CH37" s="609"/>
      <c r="CI37" s="609"/>
      <c r="CJ37" s="609"/>
      <c r="CK37" s="609"/>
      <c r="CL37" s="610"/>
      <c r="CM37" s="611">
        <v>158165748</v>
      </c>
      <c r="CN37" s="612"/>
      <c r="CO37" s="612"/>
      <c r="CP37" s="612"/>
      <c r="CQ37" s="612"/>
      <c r="CR37" s="612"/>
      <c r="CS37" s="612"/>
      <c r="CT37" s="613"/>
      <c r="CU37" s="616">
        <v>21.6</v>
      </c>
      <c r="CV37" s="638"/>
      <c r="CW37" s="638"/>
      <c r="CX37" s="639"/>
      <c r="CY37" s="620">
        <v>126551465</v>
      </c>
      <c r="CZ37" s="636"/>
      <c r="DA37" s="636"/>
      <c r="DB37" s="636"/>
      <c r="DC37" s="636"/>
      <c r="DD37" s="636"/>
      <c r="DE37" s="636"/>
      <c r="DF37" s="637"/>
      <c r="DG37" s="620">
        <v>126546691</v>
      </c>
      <c r="DH37" s="636"/>
      <c r="DI37" s="636"/>
      <c r="DJ37" s="636"/>
      <c r="DK37" s="636"/>
      <c r="DL37" s="636"/>
      <c r="DM37" s="636"/>
      <c r="DN37" s="636"/>
      <c r="DO37" s="636"/>
      <c r="DP37" s="636"/>
      <c r="DQ37" s="637"/>
      <c r="DR37" s="616">
        <v>28.6</v>
      </c>
      <c r="DS37" s="638"/>
      <c r="DT37" s="638"/>
      <c r="DU37" s="638"/>
      <c r="DV37" s="638"/>
      <c r="DW37" s="638"/>
      <c r="DX37" s="640"/>
    </row>
    <row r="38" spans="2:128" ht="11.25" customHeight="1" x14ac:dyDescent="0.2">
      <c r="B38" s="608" t="s">
        <v>304</v>
      </c>
      <c r="C38" s="609"/>
      <c r="D38" s="609"/>
      <c r="E38" s="609"/>
      <c r="F38" s="609"/>
      <c r="G38" s="609"/>
      <c r="H38" s="609"/>
      <c r="I38" s="609"/>
      <c r="J38" s="609"/>
      <c r="K38" s="609"/>
      <c r="L38" s="609"/>
      <c r="M38" s="609"/>
      <c r="N38" s="609"/>
      <c r="O38" s="609"/>
      <c r="P38" s="609"/>
      <c r="Q38" s="610"/>
      <c r="R38" s="611">
        <v>38046500</v>
      </c>
      <c r="S38" s="612"/>
      <c r="T38" s="612"/>
      <c r="U38" s="612"/>
      <c r="V38" s="612"/>
      <c r="W38" s="612"/>
      <c r="X38" s="612"/>
      <c r="Y38" s="613"/>
      <c r="Z38" s="616">
        <v>5.0999999999999996</v>
      </c>
      <c r="AA38" s="617"/>
      <c r="AB38" s="617"/>
      <c r="AC38" s="622"/>
      <c r="AD38" s="620" t="s">
        <v>218</v>
      </c>
      <c r="AE38" s="612"/>
      <c r="AF38" s="612"/>
      <c r="AG38" s="612"/>
      <c r="AH38" s="612"/>
      <c r="AI38" s="612"/>
      <c r="AJ38" s="612"/>
      <c r="AK38" s="613"/>
      <c r="AL38" s="616" t="s">
        <v>218</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305</v>
      </c>
      <c r="BZ38" s="609"/>
      <c r="CA38" s="609"/>
      <c r="CB38" s="609"/>
      <c r="CC38" s="609"/>
      <c r="CD38" s="609"/>
      <c r="CE38" s="609"/>
      <c r="CF38" s="609"/>
      <c r="CG38" s="609"/>
      <c r="CH38" s="609"/>
      <c r="CI38" s="609"/>
      <c r="CJ38" s="609"/>
      <c r="CK38" s="609"/>
      <c r="CL38" s="610"/>
      <c r="CM38" s="611">
        <v>28793775</v>
      </c>
      <c r="CN38" s="636"/>
      <c r="CO38" s="636"/>
      <c r="CP38" s="636"/>
      <c r="CQ38" s="636"/>
      <c r="CR38" s="636"/>
      <c r="CS38" s="636"/>
      <c r="CT38" s="637"/>
      <c r="CU38" s="616">
        <v>3.9</v>
      </c>
      <c r="CV38" s="638"/>
      <c r="CW38" s="638"/>
      <c r="CX38" s="639"/>
      <c r="CY38" s="620">
        <v>21585833</v>
      </c>
      <c r="CZ38" s="636"/>
      <c r="DA38" s="636"/>
      <c r="DB38" s="636"/>
      <c r="DC38" s="636"/>
      <c r="DD38" s="636"/>
      <c r="DE38" s="636"/>
      <c r="DF38" s="637"/>
      <c r="DG38" s="620">
        <v>21585833</v>
      </c>
      <c r="DH38" s="636"/>
      <c r="DI38" s="636"/>
      <c r="DJ38" s="636"/>
      <c r="DK38" s="636"/>
      <c r="DL38" s="636"/>
      <c r="DM38" s="636"/>
      <c r="DN38" s="636"/>
      <c r="DO38" s="636"/>
      <c r="DP38" s="636"/>
      <c r="DQ38" s="637"/>
      <c r="DR38" s="616">
        <v>4.9000000000000004</v>
      </c>
      <c r="DS38" s="638"/>
      <c r="DT38" s="638"/>
      <c r="DU38" s="638"/>
      <c r="DV38" s="638"/>
      <c r="DW38" s="638"/>
      <c r="DX38" s="640"/>
    </row>
    <row r="39" spans="2:128" ht="11.25" customHeight="1" x14ac:dyDescent="0.2">
      <c r="B39" s="630" t="s">
        <v>306</v>
      </c>
      <c r="C39" s="631"/>
      <c r="D39" s="631"/>
      <c r="E39" s="631"/>
      <c r="F39" s="631"/>
      <c r="G39" s="631"/>
      <c r="H39" s="631"/>
      <c r="I39" s="631"/>
      <c r="J39" s="631"/>
      <c r="K39" s="631"/>
      <c r="L39" s="631"/>
      <c r="M39" s="631"/>
      <c r="N39" s="631"/>
      <c r="O39" s="631"/>
      <c r="P39" s="631"/>
      <c r="Q39" s="632"/>
      <c r="R39" s="611">
        <v>741219142</v>
      </c>
      <c r="S39" s="612"/>
      <c r="T39" s="612"/>
      <c r="U39" s="612"/>
      <c r="V39" s="612"/>
      <c r="W39" s="612"/>
      <c r="X39" s="612"/>
      <c r="Y39" s="613"/>
      <c r="Z39" s="614">
        <v>100</v>
      </c>
      <c r="AA39" s="614"/>
      <c r="AB39" s="614"/>
      <c r="AC39" s="614"/>
      <c r="AD39" s="615">
        <v>398133741</v>
      </c>
      <c r="AE39" s="615"/>
      <c r="AF39" s="615"/>
      <c r="AG39" s="615"/>
      <c r="AH39" s="615"/>
      <c r="AI39" s="615"/>
      <c r="AJ39" s="615"/>
      <c r="AK39" s="615"/>
      <c r="AL39" s="616">
        <v>100</v>
      </c>
      <c r="AM39" s="617"/>
      <c r="AN39" s="617"/>
      <c r="AO39" s="618"/>
      <c r="AP39" s="630"/>
      <c r="AQ39" s="631"/>
      <c r="AR39" s="631"/>
      <c r="AS39" s="631"/>
      <c r="AT39" s="631"/>
      <c r="AU39" s="631"/>
      <c r="AV39" s="631"/>
      <c r="AW39" s="631"/>
      <c r="AX39" s="631"/>
      <c r="AY39" s="631"/>
      <c r="AZ39" s="631"/>
      <c r="BA39" s="631"/>
      <c r="BB39" s="631"/>
      <c r="BC39" s="632"/>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307</v>
      </c>
      <c r="BZ39" s="609"/>
      <c r="CA39" s="609"/>
      <c r="CB39" s="609"/>
      <c r="CC39" s="609"/>
      <c r="CD39" s="609"/>
      <c r="CE39" s="609"/>
      <c r="CF39" s="609"/>
      <c r="CG39" s="609"/>
      <c r="CH39" s="609"/>
      <c r="CI39" s="609"/>
      <c r="CJ39" s="609"/>
      <c r="CK39" s="609"/>
      <c r="CL39" s="610"/>
      <c r="CM39" s="611">
        <v>101195008</v>
      </c>
      <c r="CN39" s="612"/>
      <c r="CO39" s="612"/>
      <c r="CP39" s="612"/>
      <c r="CQ39" s="612"/>
      <c r="CR39" s="612"/>
      <c r="CS39" s="612"/>
      <c r="CT39" s="613"/>
      <c r="CU39" s="616">
        <v>13.8</v>
      </c>
      <c r="CV39" s="638"/>
      <c r="CW39" s="638"/>
      <c r="CX39" s="639"/>
      <c r="CY39" s="620">
        <v>99329356</v>
      </c>
      <c r="CZ39" s="636"/>
      <c r="DA39" s="636"/>
      <c r="DB39" s="636"/>
      <c r="DC39" s="636"/>
      <c r="DD39" s="636"/>
      <c r="DE39" s="636"/>
      <c r="DF39" s="637"/>
      <c r="DG39" s="620">
        <v>99329356</v>
      </c>
      <c r="DH39" s="636"/>
      <c r="DI39" s="636"/>
      <c r="DJ39" s="636"/>
      <c r="DK39" s="636"/>
      <c r="DL39" s="636"/>
      <c r="DM39" s="636"/>
      <c r="DN39" s="636"/>
      <c r="DO39" s="636"/>
      <c r="DP39" s="636"/>
      <c r="DQ39" s="637"/>
      <c r="DR39" s="616">
        <v>22.4</v>
      </c>
      <c r="DS39" s="638"/>
      <c r="DT39" s="638"/>
      <c r="DU39" s="638"/>
      <c r="DV39" s="638"/>
      <c r="DW39" s="638"/>
      <c r="DX39" s="640"/>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308</v>
      </c>
      <c r="BZ40" s="644"/>
      <c r="CA40" s="608" t="s">
        <v>309</v>
      </c>
      <c r="CB40" s="609"/>
      <c r="CC40" s="609"/>
      <c r="CD40" s="609"/>
      <c r="CE40" s="609"/>
      <c r="CF40" s="609"/>
      <c r="CG40" s="609"/>
      <c r="CH40" s="609"/>
      <c r="CI40" s="609"/>
      <c r="CJ40" s="609"/>
      <c r="CK40" s="609"/>
      <c r="CL40" s="610"/>
      <c r="CM40" s="611">
        <v>101194491</v>
      </c>
      <c r="CN40" s="636"/>
      <c r="CO40" s="636"/>
      <c r="CP40" s="636"/>
      <c r="CQ40" s="636"/>
      <c r="CR40" s="636"/>
      <c r="CS40" s="636"/>
      <c r="CT40" s="637"/>
      <c r="CU40" s="616">
        <v>13.8</v>
      </c>
      <c r="CV40" s="638"/>
      <c r="CW40" s="638"/>
      <c r="CX40" s="639"/>
      <c r="CY40" s="620">
        <v>99328839</v>
      </c>
      <c r="CZ40" s="636"/>
      <c r="DA40" s="636"/>
      <c r="DB40" s="636"/>
      <c r="DC40" s="636"/>
      <c r="DD40" s="636"/>
      <c r="DE40" s="636"/>
      <c r="DF40" s="637"/>
      <c r="DG40" s="620">
        <v>99328839</v>
      </c>
      <c r="DH40" s="636"/>
      <c r="DI40" s="636"/>
      <c r="DJ40" s="636"/>
      <c r="DK40" s="636"/>
      <c r="DL40" s="636"/>
      <c r="DM40" s="636"/>
      <c r="DN40" s="636"/>
      <c r="DO40" s="636"/>
      <c r="DP40" s="636"/>
      <c r="DQ40" s="637"/>
      <c r="DR40" s="616">
        <v>22.4</v>
      </c>
      <c r="DS40" s="638"/>
      <c r="DT40" s="638"/>
      <c r="DU40" s="638"/>
      <c r="DV40" s="638"/>
      <c r="DW40" s="638"/>
      <c r="DX40" s="640"/>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310</v>
      </c>
      <c r="CB41" s="609"/>
      <c r="CC41" s="609"/>
      <c r="CD41" s="609"/>
      <c r="CE41" s="609"/>
      <c r="CF41" s="609"/>
      <c r="CG41" s="609"/>
      <c r="CH41" s="609"/>
      <c r="CI41" s="609"/>
      <c r="CJ41" s="609"/>
      <c r="CK41" s="609"/>
      <c r="CL41" s="610"/>
      <c r="CM41" s="611">
        <v>93167365</v>
      </c>
      <c r="CN41" s="612"/>
      <c r="CO41" s="612"/>
      <c r="CP41" s="612"/>
      <c r="CQ41" s="612"/>
      <c r="CR41" s="612"/>
      <c r="CS41" s="612"/>
      <c r="CT41" s="613"/>
      <c r="CU41" s="616">
        <v>12.7</v>
      </c>
      <c r="CV41" s="638"/>
      <c r="CW41" s="638"/>
      <c r="CX41" s="639"/>
      <c r="CY41" s="620">
        <v>91405889</v>
      </c>
      <c r="CZ41" s="636"/>
      <c r="DA41" s="636"/>
      <c r="DB41" s="636"/>
      <c r="DC41" s="636"/>
      <c r="DD41" s="636"/>
      <c r="DE41" s="636"/>
      <c r="DF41" s="637"/>
      <c r="DG41" s="620">
        <v>91405889</v>
      </c>
      <c r="DH41" s="636"/>
      <c r="DI41" s="636"/>
      <c r="DJ41" s="636"/>
      <c r="DK41" s="636"/>
      <c r="DL41" s="636"/>
      <c r="DM41" s="636"/>
      <c r="DN41" s="636"/>
      <c r="DO41" s="636"/>
      <c r="DP41" s="636"/>
      <c r="DQ41" s="637"/>
      <c r="DR41" s="616">
        <v>20.6</v>
      </c>
      <c r="DS41" s="638"/>
      <c r="DT41" s="638"/>
      <c r="DU41" s="638"/>
      <c r="DV41" s="638"/>
      <c r="DW41" s="638"/>
      <c r="DX41" s="640"/>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311</v>
      </c>
      <c r="AQ42" s="594"/>
      <c r="AR42" s="594"/>
      <c r="AS42" s="594"/>
      <c r="AT42" s="594"/>
      <c r="AU42" s="594"/>
      <c r="AV42" s="594"/>
      <c r="AW42" s="594"/>
      <c r="AX42" s="594"/>
      <c r="AY42" s="594"/>
      <c r="AZ42" s="594"/>
      <c r="BA42" s="594"/>
      <c r="BB42" s="594"/>
      <c r="BC42" s="595"/>
      <c r="BD42" s="593" t="s">
        <v>312</v>
      </c>
      <c r="BE42" s="594"/>
      <c r="BF42" s="594"/>
      <c r="BG42" s="594"/>
      <c r="BH42" s="594"/>
      <c r="BI42" s="594"/>
      <c r="BJ42" s="594"/>
      <c r="BK42" s="594"/>
      <c r="BL42" s="594"/>
      <c r="BM42" s="595"/>
      <c r="BN42" s="593" t="s">
        <v>313</v>
      </c>
      <c r="BO42" s="594"/>
      <c r="BP42" s="594"/>
      <c r="BQ42" s="594"/>
      <c r="BR42" s="594"/>
      <c r="BS42" s="594"/>
      <c r="BT42" s="594"/>
      <c r="BU42" s="594"/>
      <c r="BV42" s="594"/>
      <c r="BW42" s="595"/>
      <c r="BY42" s="645"/>
      <c r="BZ42" s="646"/>
      <c r="CA42" s="608" t="s">
        <v>314</v>
      </c>
      <c r="CB42" s="609"/>
      <c r="CC42" s="609"/>
      <c r="CD42" s="609"/>
      <c r="CE42" s="609"/>
      <c r="CF42" s="609"/>
      <c r="CG42" s="609"/>
      <c r="CH42" s="609"/>
      <c r="CI42" s="609"/>
      <c r="CJ42" s="609"/>
      <c r="CK42" s="609"/>
      <c r="CL42" s="610"/>
      <c r="CM42" s="611">
        <v>8027126</v>
      </c>
      <c r="CN42" s="636"/>
      <c r="CO42" s="636"/>
      <c r="CP42" s="636"/>
      <c r="CQ42" s="636"/>
      <c r="CR42" s="636"/>
      <c r="CS42" s="636"/>
      <c r="CT42" s="637"/>
      <c r="CU42" s="616">
        <v>1.1000000000000001</v>
      </c>
      <c r="CV42" s="638"/>
      <c r="CW42" s="638"/>
      <c r="CX42" s="639"/>
      <c r="CY42" s="620">
        <v>7922950</v>
      </c>
      <c r="CZ42" s="636"/>
      <c r="DA42" s="636"/>
      <c r="DB42" s="636"/>
      <c r="DC42" s="636"/>
      <c r="DD42" s="636"/>
      <c r="DE42" s="636"/>
      <c r="DF42" s="637"/>
      <c r="DG42" s="620">
        <v>7922950</v>
      </c>
      <c r="DH42" s="636"/>
      <c r="DI42" s="636"/>
      <c r="DJ42" s="636"/>
      <c r="DK42" s="636"/>
      <c r="DL42" s="636"/>
      <c r="DM42" s="636"/>
      <c r="DN42" s="636"/>
      <c r="DO42" s="636"/>
      <c r="DP42" s="636"/>
      <c r="DQ42" s="637"/>
      <c r="DR42" s="616">
        <v>1.8</v>
      </c>
      <c r="DS42" s="638"/>
      <c r="DT42" s="638"/>
      <c r="DU42" s="638"/>
      <c r="DV42" s="638"/>
      <c r="DW42" s="638"/>
      <c r="DX42" s="640"/>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315</v>
      </c>
      <c r="AQ43" s="650"/>
      <c r="AR43" s="650"/>
      <c r="AS43" s="650"/>
      <c r="AT43" s="655" t="s">
        <v>316</v>
      </c>
      <c r="AU43" s="224"/>
      <c r="AV43" s="224"/>
      <c r="AW43" s="224"/>
      <c r="AX43" s="597" t="s">
        <v>158</v>
      </c>
      <c r="AY43" s="598"/>
      <c r="AZ43" s="598"/>
      <c r="BA43" s="598"/>
      <c r="BB43" s="598"/>
      <c r="BC43" s="599"/>
      <c r="BD43" s="658">
        <v>99.5</v>
      </c>
      <c r="BE43" s="659"/>
      <c r="BF43" s="659"/>
      <c r="BG43" s="659"/>
      <c r="BH43" s="659"/>
      <c r="BI43" s="659">
        <v>98.6</v>
      </c>
      <c r="BJ43" s="659"/>
      <c r="BK43" s="659"/>
      <c r="BL43" s="659"/>
      <c r="BM43" s="660"/>
      <c r="BN43" s="658">
        <v>99.5</v>
      </c>
      <c r="BO43" s="659"/>
      <c r="BP43" s="659"/>
      <c r="BQ43" s="659"/>
      <c r="BR43" s="659"/>
      <c r="BS43" s="659">
        <v>98.5</v>
      </c>
      <c r="BT43" s="659"/>
      <c r="BU43" s="659"/>
      <c r="BV43" s="659"/>
      <c r="BW43" s="660"/>
      <c r="BY43" s="647"/>
      <c r="BZ43" s="648"/>
      <c r="CA43" s="608" t="s">
        <v>317</v>
      </c>
      <c r="CB43" s="609"/>
      <c r="CC43" s="609"/>
      <c r="CD43" s="609"/>
      <c r="CE43" s="609"/>
      <c r="CF43" s="609"/>
      <c r="CG43" s="609"/>
      <c r="CH43" s="609"/>
      <c r="CI43" s="609"/>
      <c r="CJ43" s="609"/>
      <c r="CK43" s="609"/>
      <c r="CL43" s="610"/>
      <c r="CM43" s="611">
        <v>517</v>
      </c>
      <c r="CN43" s="612"/>
      <c r="CO43" s="612"/>
      <c r="CP43" s="612"/>
      <c r="CQ43" s="612"/>
      <c r="CR43" s="612"/>
      <c r="CS43" s="612"/>
      <c r="CT43" s="613"/>
      <c r="CU43" s="616">
        <v>0</v>
      </c>
      <c r="CV43" s="638"/>
      <c r="CW43" s="638"/>
      <c r="CX43" s="639"/>
      <c r="CY43" s="620">
        <v>517</v>
      </c>
      <c r="CZ43" s="636"/>
      <c r="DA43" s="636"/>
      <c r="DB43" s="636"/>
      <c r="DC43" s="636"/>
      <c r="DD43" s="636"/>
      <c r="DE43" s="636"/>
      <c r="DF43" s="637"/>
      <c r="DG43" s="620">
        <v>517</v>
      </c>
      <c r="DH43" s="636"/>
      <c r="DI43" s="636"/>
      <c r="DJ43" s="636"/>
      <c r="DK43" s="636"/>
      <c r="DL43" s="636"/>
      <c r="DM43" s="636"/>
      <c r="DN43" s="636"/>
      <c r="DO43" s="636"/>
      <c r="DP43" s="636"/>
      <c r="DQ43" s="637"/>
      <c r="DR43" s="616">
        <v>0</v>
      </c>
      <c r="DS43" s="638"/>
      <c r="DT43" s="638"/>
      <c r="DU43" s="638"/>
      <c r="DV43" s="638"/>
      <c r="DW43" s="638"/>
      <c r="DX43" s="640"/>
    </row>
    <row r="44" spans="2:128" ht="11.25" customHeight="1" x14ac:dyDescent="0.2">
      <c r="AP44" s="651"/>
      <c r="AQ44" s="652"/>
      <c r="AR44" s="652"/>
      <c r="AS44" s="652"/>
      <c r="AT44" s="656"/>
      <c r="AU44" s="213" t="s">
        <v>318</v>
      </c>
      <c r="AV44" s="213"/>
      <c r="AW44" s="213"/>
      <c r="AX44" s="608" t="s">
        <v>319</v>
      </c>
      <c r="AY44" s="609"/>
      <c r="AZ44" s="609"/>
      <c r="BA44" s="609"/>
      <c r="BB44" s="609"/>
      <c r="BC44" s="610"/>
      <c r="BD44" s="664">
        <v>99</v>
      </c>
      <c r="BE44" s="665"/>
      <c r="BF44" s="665"/>
      <c r="BG44" s="665"/>
      <c r="BH44" s="665"/>
      <c r="BI44" s="665">
        <v>96.6</v>
      </c>
      <c r="BJ44" s="665"/>
      <c r="BK44" s="665"/>
      <c r="BL44" s="665"/>
      <c r="BM44" s="666"/>
      <c r="BN44" s="664">
        <v>99</v>
      </c>
      <c r="BO44" s="665"/>
      <c r="BP44" s="665"/>
      <c r="BQ44" s="665"/>
      <c r="BR44" s="665"/>
      <c r="BS44" s="665">
        <v>96.3</v>
      </c>
      <c r="BT44" s="665"/>
      <c r="BU44" s="665"/>
      <c r="BV44" s="665"/>
      <c r="BW44" s="666"/>
      <c r="BY44" s="608" t="s">
        <v>320</v>
      </c>
      <c r="BZ44" s="609"/>
      <c r="CA44" s="609"/>
      <c r="CB44" s="609"/>
      <c r="CC44" s="609"/>
      <c r="CD44" s="609"/>
      <c r="CE44" s="609"/>
      <c r="CF44" s="609"/>
      <c r="CG44" s="609"/>
      <c r="CH44" s="609"/>
      <c r="CI44" s="609"/>
      <c r="CJ44" s="609"/>
      <c r="CK44" s="609"/>
      <c r="CL44" s="610"/>
      <c r="CM44" s="611">
        <v>231572729</v>
      </c>
      <c r="CN44" s="636"/>
      <c r="CO44" s="636"/>
      <c r="CP44" s="636"/>
      <c r="CQ44" s="636"/>
      <c r="CR44" s="636"/>
      <c r="CS44" s="636"/>
      <c r="CT44" s="637"/>
      <c r="CU44" s="616">
        <v>31.7</v>
      </c>
      <c r="CV44" s="638"/>
      <c r="CW44" s="638"/>
      <c r="CX44" s="639"/>
      <c r="CY44" s="620">
        <v>181524954</v>
      </c>
      <c r="CZ44" s="636"/>
      <c r="DA44" s="636"/>
      <c r="DB44" s="636"/>
      <c r="DC44" s="636"/>
      <c r="DD44" s="636"/>
      <c r="DE44" s="636"/>
      <c r="DF44" s="637"/>
      <c r="DG44" s="620">
        <v>129013315</v>
      </c>
      <c r="DH44" s="636"/>
      <c r="DI44" s="636"/>
      <c r="DJ44" s="636"/>
      <c r="DK44" s="636"/>
      <c r="DL44" s="636"/>
      <c r="DM44" s="636"/>
      <c r="DN44" s="636"/>
      <c r="DO44" s="636"/>
      <c r="DP44" s="636"/>
      <c r="DQ44" s="637"/>
      <c r="DR44" s="616">
        <v>29.1</v>
      </c>
      <c r="DS44" s="638"/>
      <c r="DT44" s="638"/>
      <c r="DU44" s="638"/>
      <c r="DV44" s="638"/>
      <c r="DW44" s="638"/>
      <c r="DX44" s="640"/>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30" t="s">
        <v>321</v>
      </c>
      <c r="AY45" s="631"/>
      <c r="AZ45" s="631"/>
      <c r="BA45" s="631"/>
      <c r="BB45" s="631"/>
      <c r="BC45" s="632"/>
      <c r="BD45" s="661">
        <v>99.9</v>
      </c>
      <c r="BE45" s="662"/>
      <c r="BF45" s="662"/>
      <c r="BG45" s="662"/>
      <c r="BH45" s="662"/>
      <c r="BI45" s="662">
        <v>99.5</v>
      </c>
      <c r="BJ45" s="662"/>
      <c r="BK45" s="662"/>
      <c r="BL45" s="662"/>
      <c r="BM45" s="663"/>
      <c r="BN45" s="661">
        <v>99.9</v>
      </c>
      <c r="BO45" s="662"/>
      <c r="BP45" s="662"/>
      <c r="BQ45" s="662"/>
      <c r="BR45" s="662"/>
      <c r="BS45" s="662">
        <v>99.5</v>
      </c>
      <c r="BT45" s="662"/>
      <c r="BU45" s="662"/>
      <c r="BV45" s="662"/>
      <c r="BW45" s="663"/>
      <c r="BY45" s="608" t="s">
        <v>322</v>
      </c>
      <c r="BZ45" s="609"/>
      <c r="CA45" s="609"/>
      <c r="CB45" s="609"/>
      <c r="CC45" s="609"/>
      <c r="CD45" s="609"/>
      <c r="CE45" s="609"/>
      <c r="CF45" s="609"/>
      <c r="CG45" s="609"/>
      <c r="CH45" s="609"/>
      <c r="CI45" s="609"/>
      <c r="CJ45" s="609"/>
      <c r="CK45" s="609"/>
      <c r="CL45" s="610"/>
      <c r="CM45" s="611">
        <v>23890425</v>
      </c>
      <c r="CN45" s="612"/>
      <c r="CO45" s="612"/>
      <c r="CP45" s="612"/>
      <c r="CQ45" s="612"/>
      <c r="CR45" s="612"/>
      <c r="CS45" s="612"/>
      <c r="CT45" s="613"/>
      <c r="CU45" s="616">
        <v>3.3</v>
      </c>
      <c r="CV45" s="638"/>
      <c r="CW45" s="638"/>
      <c r="CX45" s="639"/>
      <c r="CY45" s="620">
        <v>16828167</v>
      </c>
      <c r="CZ45" s="636"/>
      <c r="DA45" s="636"/>
      <c r="DB45" s="636"/>
      <c r="DC45" s="636"/>
      <c r="DD45" s="636"/>
      <c r="DE45" s="636"/>
      <c r="DF45" s="637"/>
      <c r="DG45" s="620">
        <v>15886193</v>
      </c>
      <c r="DH45" s="636"/>
      <c r="DI45" s="636"/>
      <c r="DJ45" s="636"/>
      <c r="DK45" s="636"/>
      <c r="DL45" s="636"/>
      <c r="DM45" s="636"/>
      <c r="DN45" s="636"/>
      <c r="DO45" s="636"/>
      <c r="DP45" s="636"/>
      <c r="DQ45" s="637"/>
      <c r="DR45" s="616">
        <v>3.6</v>
      </c>
      <c r="DS45" s="638"/>
      <c r="DT45" s="638"/>
      <c r="DU45" s="638"/>
      <c r="DV45" s="638"/>
      <c r="DW45" s="638"/>
      <c r="DX45" s="640"/>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323</v>
      </c>
      <c r="AQ46" s="676"/>
      <c r="AR46" s="676"/>
      <c r="AS46" s="676"/>
      <c r="AT46" s="676"/>
      <c r="AU46" s="676"/>
      <c r="AV46" s="676"/>
      <c r="AW46" s="677"/>
      <c r="AX46" s="678" t="s">
        <v>324</v>
      </c>
      <c r="AY46" s="678"/>
      <c r="AZ46" s="678"/>
      <c r="BA46" s="678"/>
      <c r="BB46" s="678"/>
      <c r="BC46" s="678"/>
      <c r="BD46" s="679">
        <v>6694384</v>
      </c>
      <c r="BE46" s="680"/>
      <c r="BF46" s="680"/>
      <c r="BG46" s="680"/>
      <c r="BH46" s="680"/>
      <c r="BI46" s="680"/>
      <c r="BJ46" s="680"/>
      <c r="BK46" s="680"/>
      <c r="BL46" s="680"/>
      <c r="BM46" s="681"/>
      <c r="BN46" s="679">
        <v>4678564</v>
      </c>
      <c r="BO46" s="680"/>
      <c r="BP46" s="680"/>
      <c r="BQ46" s="680"/>
      <c r="BR46" s="680"/>
      <c r="BS46" s="680"/>
      <c r="BT46" s="680"/>
      <c r="BU46" s="680"/>
      <c r="BV46" s="680"/>
      <c r="BW46" s="681"/>
      <c r="BY46" s="608" t="s">
        <v>325</v>
      </c>
      <c r="BZ46" s="609"/>
      <c r="CA46" s="609"/>
      <c r="CB46" s="609"/>
      <c r="CC46" s="609"/>
      <c r="CD46" s="609"/>
      <c r="CE46" s="609"/>
      <c r="CF46" s="609"/>
      <c r="CG46" s="609"/>
      <c r="CH46" s="609"/>
      <c r="CI46" s="609"/>
      <c r="CJ46" s="609"/>
      <c r="CK46" s="609"/>
      <c r="CL46" s="610"/>
      <c r="CM46" s="611">
        <v>4764089</v>
      </c>
      <c r="CN46" s="636"/>
      <c r="CO46" s="636"/>
      <c r="CP46" s="636"/>
      <c r="CQ46" s="636"/>
      <c r="CR46" s="636"/>
      <c r="CS46" s="636"/>
      <c r="CT46" s="637"/>
      <c r="CU46" s="616">
        <v>0.7</v>
      </c>
      <c r="CV46" s="638"/>
      <c r="CW46" s="638"/>
      <c r="CX46" s="639"/>
      <c r="CY46" s="620">
        <v>3169933</v>
      </c>
      <c r="CZ46" s="636"/>
      <c r="DA46" s="636"/>
      <c r="DB46" s="636"/>
      <c r="DC46" s="636"/>
      <c r="DD46" s="636"/>
      <c r="DE46" s="636"/>
      <c r="DF46" s="637"/>
      <c r="DG46" s="620">
        <v>3163599</v>
      </c>
      <c r="DH46" s="636"/>
      <c r="DI46" s="636"/>
      <c r="DJ46" s="636"/>
      <c r="DK46" s="636"/>
      <c r="DL46" s="636"/>
      <c r="DM46" s="636"/>
      <c r="DN46" s="636"/>
      <c r="DO46" s="636"/>
      <c r="DP46" s="636"/>
      <c r="DQ46" s="637"/>
      <c r="DR46" s="616">
        <v>0.7</v>
      </c>
      <c r="DS46" s="638"/>
      <c r="DT46" s="638"/>
      <c r="DU46" s="638"/>
      <c r="DV46" s="638"/>
      <c r="DW46" s="638"/>
      <c r="DX46" s="640"/>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326</v>
      </c>
      <c r="AQ47" s="669"/>
      <c r="AR47" s="669"/>
      <c r="AS47" s="669"/>
      <c r="AT47" s="669"/>
      <c r="AU47" s="669"/>
      <c r="AV47" s="669"/>
      <c r="AW47" s="670"/>
      <c r="AX47" s="671" t="s">
        <v>327</v>
      </c>
      <c r="AY47" s="671"/>
      <c r="AZ47" s="671"/>
      <c r="BA47" s="671"/>
      <c r="BB47" s="671"/>
      <c r="BC47" s="671"/>
      <c r="BD47" s="672">
        <v>6224028</v>
      </c>
      <c r="BE47" s="673"/>
      <c r="BF47" s="673"/>
      <c r="BG47" s="673"/>
      <c r="BH47" s="673"/>
      <c r="BI47" s="673"/>
      <c r="BJ47" s="673"/>
      <c r="BK47" s="673"/>
      <c r="BL47" s="673"/>
      <c r="BM47" s="674"/>
      <c r="BN47" s="672">
        <v>4120080</v>
      </c>
      <c r="BO47" s="673"/>
      <c r="BP47" s="673"/>
      <c r="BQ47" s="673"/>
      <c r="BR47" s="673"/>
      <c r="BS47" s="673"/>
      <c r="BT47" s="673"/>
      <c r="BU47" s="673"/>
      <c r="BV47" s="673"/>
      <c r="BW47" s="674"/>
      <c r="BY47" s="608" t="s">
        <v>328</v>
      </c>
      <c r="BZ47" s="609"/>
      <c r="CA47" s="609"/>
      <c r="CB47" s="609"/>
      <c r="CC47" s="609"/>
      <c r="CD47" s="609"/>
      <c r="CE47" s="609"/>
      <c r="CF47" s="609"/>
      <c r="CG47" s="609"/>
      <c r="CH47" s="609"/>
      <c r="CI47" s="609"/>
      <c r="CJ47" s="609"/>
      <c r="CK47" s="609"/>
      <c r="CL47" s="610"/>
      <c r="CM47" s="611">
        <v>158606948</v>
      </c>
      <c r="CN47" s="612"/>
      <c r="CO47" s="612"/>
      <c r="CP47" s="612"/>
      <c r="CQ47" s="612"/>
      <c r="CR47" s="612"/>
      <c r="CS47" s="612"/>
      <c r="CT47" s="613"/>
      <c r="CU47" s="616">
        <v>21.7</v>
      </c>
      <c r="CV47" s="638"/>
      <c r="CW47" s="638"/>
      <c r="CX47" s="639"/>
      <c r="CY47" s="620">
        <v>144459370</v>
      </c>
      <c r="CZ47" s="636"/>
      <c r="DA47" s="636"/>
      <c r="DB47" s="636"/>
      <c r="DC47" s="636"/>
      <c r="DD47" s="636"/>
      <c r="DE47" s="636"/>
      <c r="DF47" s="637"/>
      <c r="DG47" s="620">
        <v>97736233</v>
      </c>
      <c r="DH47" s="636"/>
      <c r="DI47" s="636"/>
      <c r="DJ47" s="636"/>
      <c r="DK47" s="636"/>
      <c r="DL47" s="636"/>
      <c r="DM47" s="636"/>
      <c r="DN47" s="636"/>
      <c r="DO47" s="636"/>
      <c r="DP47" s="636"/>
      <c r="DQ47" s="637"/>
      <c r="DR47" s="616">
        <v>22.1</v>
      </c>
      <c r="DS47" s="638"/>
      <c r="DT47" s="638"/>
      <c r="DU47" s="638"/>
      <c r="DV47" s="638"/>
      <c r="DW47" s="638"/>
      <c r="DX47" s="640"/>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329</v>
      </c>
      <c r="BZ48" s="609"/>
      <c r="CA48" s="609"/>
      <c r="CB48" s="609"/>
      <c r="CC48" s="609"/>
      <c r="CD48" s="609"/>
      <c r="CE48" s="609"/>
      <c r="CF48" s="609"/>
      <c r="CG48" s="609"/>
      <c r="CH48" s="609"/>
      <c r="CI48" s="609"/>
      <c r="CJ48" s="609"/>
      <c r="CK48" s="609"/>
      <c r="CL48" s="610"/>
      <c r="CM48" s="611">
        <v>14129536</v>
      </c>
      <c r="CN48" s="636"/>
      <c r="CO48" s="636"/>
      <c r="CP48" s="636"/>
      <c r="CQ48" s="636"/>
      <c r="CR48" s="636"/>
      <c r="CS48" s="636"/>
      <c r="CT48" s="637"/>
      <c r="CU48" s="616">
        <v>1.9</v>
      </c>
      <c r="CV48" s="638"/>
      <c r="CW48" s="638"/>
      <c r="CX48" s="639"/>
      <c r="CY48" s="620">
        <v>14118614</v>
      </c>
      <c r="CZ48" s="636"/>
      <c r="DA48" s="636"/>
      <c r="DB48" s="636"/>
      <c r="DC48" s="636"/>
      <c r="DD48" s="636"/>
      <c r="DE48" s="636"/>
      <c r="DF48" s="637"/>
      <c r="DG48" s="620">
        <v>12212154</v>
      </c>
      <c r="DH48" s="636"/>
      <c r="DI48" s="636"/>
      <c r="DJ48" s="636"/>
      <c r="DK48" s="636"/>
      <c r="DL48" s="636"/>
      <c r="DM48" s="636"/>
      <c r="DN48" s="636"/>
      <c r="DO48" s="636"/>
      <c r="DP48" s="636"/>
      <c r="DQ48" s="637"/>
      <c r="DR48" s="616">
        <v>2.8</v>
      </c>
      <c r="DS48" s="638"/>
      <c r="DT48" s="638"/>
      <c r="DU48" s="638"/>
      <c r="DV48" s="638"/>
      <c r="DW48" s="638"/>
      <c r="DX48" s="640"/>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330</v>
      </c>
      <c r="BZ49" s="609"/>
      <c r="CA49" s="609"/>
      <c r="CB49" s="609"/>
      <c r="CC49" s="609"/>
      <c r="CD49" s="609"/>
      <c r="CE49" s="609"/>
      <c r="CF49" s="609"/>
      <c r="CG49" s="609"/>
      <c r="CH49" s="609"/>
      <c r="CI49" s="609"/>
      <c r="CJ49" s="609"/>
      <c r="CK49" s="609"/>
      <c r="CL49" s="610"/>
      <c r="CM49" s="611">
        <v>5726714</v>
      </c>
      <c r="CN49" s="612"/>
      <c r="CO49" s="612"/>
      <c r="CP49" s="612"/>
      <c r="CQ49" s="612"/>
      <c r="CR49" s="612"/>
      <c r="CS49" s="612"/>
      <c r="CT49" s="613"/>
      <c r="CU49" s="616">
        <v>0.8</v>
      </c>
      <c r="CV49" s="638"/>
      <c r="CW49" s="638"/>
      <c r="CX49" s="639"/>
      <c r="CY49" s="620">
        <v>2871840</v>
      </c>
      <c r="CZ49" s="636"/>
      <c r="DA49" s="636"/>
      <c r="DB49" s="636"/>
      <c r="DC49" s="636"/>
      <c r="DD49" s="636"/>
      <c r="DE49" s="636"/>
      <c r="DF49" s="637"/>
      <c r="DG49" s="620" t="s">
        <v>164</v>
      </c>
      <c r="DH49" s="636"/>
      <c r="DI49" s="636"/>
      <c r="DJ49" s="636"/>
      <c r="DK49" s="636"/>
      <c r="DL49" s="636"/>
      <c r="DM49" s="636"/>
      <c r="DN49" s="636"/>
      <c r="DO49" s="636"/>
      <c r="DP49" s="636"/>
      <c r="DQ49" s="637"/>
      <c r="DR49" s="616" t="s">
        <v>164</v>
      </c>
      <c r="DS49" s="638"/>
      <c r="DT49" s="638"/>
      <c r="DU49" s="638"/>
      <c r="DV49" s="638"/>
      <c r="DW49" s="638"/>
      <c r="DX49" s="640"/>
    </row>
    <row r="50" spans="2:128" ht="11.25" customHeight="1" x14ac:dyDescent="0.2">
      <c r="B50" s="213" t="s">
        <v>331</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332</v>
      </c>
      <c r="BZ50" s="609"/>
      <c r="CA50" s="609"/>
      <c r="CB50" s="609"/>
      <c r="CC50" s="609"/>
      <c r="CD50" s="609"/>
      <c r="CE50" s="609"/>
      <c r="CF50" s="609"/>
      <c r="CG50" s="609"/>
      <c r="CH50" s="609"/>
      <c r="CI50" s="609"/>
      <c r="CJ50" s="609"/>
      <c r="CK50" s="609"/>
      <c r="CL50" s="610"/>
      <c r="CM50" s="611">
        <v>774825</v>
      </c>
      <c r="CN50" s="636"/>
      <c r="CO50" s="636"/>
      <c r="CP50" s="636"/>
      <c r="CQ50" s="636"/>
      <c r="CR50" s="636"/>
      <c r="CS50" s="636"/>
      <c r="CT50" s="637"/>
      <c r="CU50" s="616">
        <v>0.1</v>
      </c>
      <c r="CV50" s="638"/>
      <c r="CW50" s="638"/>
      <c r="CX50" s="639"/>
      <c r="CY50" s="620">
        <v>825</v>
      </c>
      <c r="CZ50" s="636"/>
      <c r="DA50" s="636"/>
      <c r="DB50" s="636"/>
      <c r="DC50" s="636"/>
      <c r="DD50" s="636"/>
      <c r="DE50" s="636"/>
      <c r="DF50" s="637"/>
      <c r="DG50" s="620" t="s">
        <v>164</v>
      </c>
      <c r="DH50" s="636"/>
      <c r="DI50" s="636"/>
      <c r="DJ50" s="636"/>
      <c r="DK50" s="636"/>
      <c r="DL50" s="636"/>
      <c r="DM50" s="636"/>
      <c r="DN50" s="636"/>
      <c r="DO50" s="636"/>
      <c r="DP50" s="636"/>
      <c r="DQ50" s="637"/>
      <c r="DR50" s="616" t="s">
        <v>164</v>
      </c>
      <c r="DS50" s="638"/>
      <c r="DT50" s="638"/>
      <c r="DU50" s="638"/>
      <c r="DV50" s="638"/>
      <c r="DW50" s="638"/>
      <c r="DX50" s="640"/>
    </row>
    <row r="51" spans="2:128" ht="11.25" customHeight="1" x14ac:dyDescent="0.2">
      <c r="B51" s="227" t="s">
        <v>333</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334</v>
      </c>
      <c r="BZ51" s="609"/>
      <c r="CA51" s="609"/>
      <c r="CB51" s="609"/>
      <c r="CC51" s="609"/>
      <c r="CD51" s="609"/>
      <c r="CE51" s="609"/>
      <c r="CF51" s="609"/>
      <c r="CG51" s="609"/>
      <c r="CH51" s="609"/>
      <c r="CI51" s="609"/>
      <c r="CJ51" s="609"/>
      <c r="CK51" s="609"/>
      <c r="CL51" s="610"/>
      <c r="CM51" s="611">
        <v>23680192</v>
      </c>
      <c r="CN51" s="612"/>
      <c r="CO51" s="612"/>
      <c r="CP51" s="612"/>
      <c r="CQ51" s="612"/>
      <c r="CR51" s="612"/>
      <c r="CS51" s="612"/>
      <c r="CT51" s="613"/>
      <c r="CU51" s="616">
        <v>3.2</v>
      </c>
      <c r="CV51" s="638"/>
      <c r="CW51" s="638"/>
      <c r="CX51" s="639"/>
      <c r="CY51" s="620">
        <v>76205</v>
      </c>
      <c r="CZ51" s="636"/>
      <c r="DA51" s="636"/>
      <c r="DB51" s="636"/>
      <c r="DC51" s="636"/>
      <c r="DD51" s="636"/>
      <c r="DE51" s="636"/>
      <c r="DF51" s="637"/>
      <c r="DG51" s="620">
        <v>15136</v>
      </c>
      <c r="DH51" s="636"/>
      <c r="DI51" s="636"/>
      <c r="DJ51" s="636"/>
      <c r="DK51" s="636"/>
      <c r="DL51" s="636"/>
      <c r="DM51" s="636"/>
      <c r="DN51" s="636"/>
      <c r="DO51" s="636"/>
      <c r="DP51" s="636"/>
      <c r="DQ51" s="637"/>
      <c r="DR51" s="616">
        <v>0</v>
      </c>
      <c r="DS51" s="638"/>
      <c r="DT51" s="638"/>
      <c r="DU51" s="638"/>
      <c r="DV51" s="638"/>
      <c r="DW51" s="638"/>
      <c r="DX51" s="640"/>
    </row>
    <row r="52" spans="2:128" ht="11.25" customHeight="1" x14ac:dyDescent="0.2">
      <c r="B52" s="228" t="s">
        <v>335</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336</v>
      </c>
      <c r="BZ52" s="609"/>
      <c r="CA52" s="609"/>
      <c r="CB52" s="609"/>
      <c r="CC52" s="609"/>
      <c r="CD52" s="609"/>
      <c r="CE52" s="609"/>
      <c r="CF52" s="609"/>
      <c r="CG52" s="609"/>
      <c r="CH52" s="609"/>
      <c r="CI52" s="609"/>
      <c r="CJ52" s="609"/>
      <c r="CK52" s="609"/>
      <c r="CL52" s="610"/>
      <c r="CM52" s="611" t="s">
        <v>164</v>
      </c>
      <c r="CN52" s="636"/>
      <c r="CO52" s="636"/>
      <c r="CP52" s="636"/>
      <c r="CQ52" s="636"/>
      <c r="CR52" s="636"/>
      <c r="CS52" s="636"/>
      <c r="CT52" s="637"/>
      <c r="CU52" s="616" t="s">
        <v>164</v>
      </c>
      <c r="CV52" s="638"/>
      <c r="CW52" s="638"/>
      <c r="CX52" s="639"/>
      <c r="CY52" s="620" t="s">
        <v>164</v>
      </c>
      <c r="CZ52" s="636"/>
      <c r="DA52" s="636"/>
      <c r="DB52" s="636"/>
      <c r="DC52" s="636"/>
      <c r="DD52" s="636"/>
      <c r="DE52" s="636"/>
      <c r="DF52" s="637"/>
      <c r="DG52" s="620" t="s">
        <v>164</v>
      </c>
      <c r="DH52" s="636"/>
      <c r="DI52" s="636"/>
      <c r="DJ52" s="636"/>
      <c r="DK52" s="636"/>
      <c r="DL52" s="636"/>
      <c r="DM52" s="636"/>
      <c r="DN52" s="636"/>
      <c r="DO52" s="636"/>
      <c r="DP52" s="636"/>
      <c r="DQ52" s="637"/>
      <c r="DR52" s="616" t="s">
        <v>218</v>
      </c>
      <c r="DS52" s="638"/>
      <c r="DT52" s="638"/>
      <c r="DU52" s="638"/>
      <c r="DV52" s="638"/>
      <c r="DW52" s="638"/>
      <c r="DX52" s="640"/>
    </row>
    <row r="53" spans="2:128" ht="11.25" customHeight="1" x14ac:dyDescent="0.2">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337</v>
      </c>
      <c r="BZ53" s="609"/>
      <c r="CA53" s="609"/>
      <c r="CB53" s="609"/>
      <c r="CC53" s="609"/>
      <c r="CD53" s="609"/>
      <c r="CE53" s="609"/>
      <c r="CF53" s="609"/>
      <c r="CG53" s="609"/>
      <c r="CH53" s="609"/>
      <c r="CI53" s="609"/>
      <c r="CJ53" s="609"/>
      <c r="CK53" s="609"/>
      <c r="CL53" s="610"/>
      <c r="CM53" s="611">
        <v>152617461</v>
      </c>
      <c r="CN53" s="612"/>
      <c r="CO53" s="612"/>
      <c r="CP53" s="612"/>
      <c r="CQ53" s="612"/>
      <c r="CR53" s="612"/>
      <c r="CS53" s="612"/>
      <c r="CT53" s="613"/>
      <c r="CU53" s="616">
        <v>20.9</v>
      </c>
      <c r="CV53" s="638"/>
      <c r="CW53" s="638"/>
      <c r="CX53" s="639"/>
      <c r="CY53" s="620">
        <v>11933510</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338</v>
      </c>
      <c r="BZ54" s="609"/>
      <c r="CA54" s="609"/>
      <c r="CB54" s="609"/>
      <c r="CC54" s="609"/>
      <c r="CD54" s="609"/>
      <c r="CE54" s="609"/>
      <c r="CF54" s="609"/>
      <c r="CG54" s="609"/>
      <c r="CH54" s="609"/>
      <c r="CI54" s="609"/>
      <c r="CJ54" s="609"/>
      <c r="CK54" s="609"/>
      <c r="CL54" s="610"/>
      <c r="CM54" s="611">
        <v>3886999</v>
      </c>
      <c r="CN54" s="612"/>
      <c r="CO54" s="612"/>
      <c r="CP54" s="612"/>
      <c r="CQ54" s="612"/>
      <c r="CR54" s="612"/>
      <c r="CS54" s="612"/>
      <c r="CT54" s="613"/>
      <c r="CU54" s="616">
        <v>0.5</v>
      </c>
      <c r="CV54" s="638"/>
      <c r="CW54" s="638"/>
      <c r="CX54" s="639"/>
      <c r="CY54" s="620">
        <v>260362</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308</v>
      </c>
      <c r="BZ55" s="644"/>
      <c r="CA55" s="608" t="s">
        <v>339</v>
      </c>
      <c r="CB55" s="609"/>
      <c r="CC55" s="609"/>
      <c r="CD55" s="609"/>
      <c r="CE55" s="609"/>
      <c r="CF55" s="609"/>
      <c r="CG55" s="609"/>
      <c r="CH55" s="609"/>
      <c r="CI55" s="609"/>
      <c r="CJ55" s="609"/>
      <c r="CK55" s="609"/>
      <c r="CL55" s="610"/>
      <c r="CM55" s="611">
        <v>147105224</v>
      </c>
      <c r="CN55" s="612"/>
      <c r="CO55" s="612"/>
      <c r="CP55" s="612"/>
      <c r="CQ55" s="612"/>
      <c r="CR55" s="612"/>
      <c r="CS55" s="612"/>
      <c r="CT55" s="613"/>
      <c r="CU55" s="616">
        <v>20.100000000000001</v>
      </c>
      <c r="CV55" s="638"/>
      <c r="CW55" s="638"/>
      <c r="CX55" s="639"/>
      <c r="CY55" s="620">
        <v>11386609</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340</v>
      </c>
      <c r="CB56" s="609"/>
      <c r="CC56" s="609"/>
      <c r="CD56" s="609"/>
      <c r="CE56" s="609"/>
      <c r="CF56" s="609"/>
      <c r="CG56" s="609"/>
      <c r="CH56" s="609"/>
      <c r="CI56" s="609"/>
      <c r="CJ56" s="609"/>
      <c r="CK56" s="609"/>
      <c r="CL56" s="610"/>
      <c r="CM56" s="611">
        <v>85189146</v>
      </c>
      <c r="CN56" s="612"/>
      <c r="CO56" s="612"/>
      <c r="CP56" s="612"/>
      <c r="CQ56" s="612"/>
      <c r="CR56" s="612"/>
      <c r="CS56" s="612"/>
      <c r="CT56" s="613"/>
      <c r="CU56" s="616">
        <v>11.7</v>
      </c>
      <c r="CV56" s="638"/>
      <c r="CW56" s="638"/>
      <c r="CX56" s="639"/>
      <c r="CY56" s="620">
        <v>1096777</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341</v>
      </c>
      <c r="CB57" s="609"/>
      <c r="CC57" s="609"/>
      <c r="CD57" s="609"/>
      <c r="CE57" s="609"/>
      <c r="CF57" s="609"/>
      <c r="CG57" s="609"/>
      <c r="CH57" s="609"/>
      <c r="CI57" s="609"/>
      <c r="CJ57" s="609"/>
      <c r="CK57" s="609"/>
      <c r="CL57" s="610"/>
      <c r="CM57" s="611">
        <v>55546835</v>
      </c>
      <c r="CN57" s="612"/>
      <c r="CO57" s="612"/>
      <c r="CP57" s="612"/>
      <c r="CQ57" s="612"/>
      <c r="CR57" s="612"/>
      <c r="CS57" s="612"/>
      <c r="CT57" s="613"/>
      <c r="CU57" s="616">
        <v>7.6</v>
      </c>
      <c r="CV57" s="638"/>
      <c r="CW57" s="638"/>
      <c r="CX57" s="639"/>
      <c r="CY57" s="620">
        <v>10285589</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342</v>
      </c>
      <c r="CB58" s="609"/>
      <c r="CC58" s="609"/>
      <c r="CD58" s="609"/>
      <c r="CE58" s="609"/>
      <c r="CF58" s="609"/>
      <c r="CG58" s="609"/>
      <c r="CH58" s="609"/>
      <c r="CI58" s="609"/>
      <c r="CJ58" s="609"/>
      <c r="CK58" s="609"/>
      <c r="CL58" s="610"/>
      <c r="CM58" s="611">
        <v>5512237</v>
      </c>
      <c r="CN58" s="612"/>
      <c r="CO58" s="612"/>
      <c r="CP58" s="612"/>
      <c r="CQ58" s="612"/>
      <c r="CR58" s="612"/>
      <c r="CS58" s="612"/>
      <c r="CT58" s="613"/>
      <c r="CU58" s="616">
        <v>0.8</v>
      </c>
      <c r="CV58" s="638"/>
      <c r="CW58" s="638"/>
      <c r="CX58" s="639"/>
      <c r="CY58" s="620">
        <v>546901</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343</v>
      </c>
      <c r="CB59" s="609"/>
      <c r="CC59" s="609"/>
      <c r="CD59" s="609"/>
      <c r="CE59" s="609"/>
      <c r="CF59" s="609"/>
      <c r="CG59" s="609"/>
      <c r="CH59" s="609"/>
      <c r="CI59" s="609"/>
      <c r="CJ59" s="609"/>
      <c r="CK59" s="609"/>
      <c r="CL59" s="610"/>
      <c r="CM59" s="611" t="s">
        <v>218</v>
      </c>
      <c r="CN59" s="612"/>
      <c r="CO59" s="612"/>
      <c r="CP59" s="612"/>
      <c r="CQ59" s="612"/>
      <c r="CR59" s="612"/>
      <c r="CS59" s="612"/>
      <c r="CT59" s="613"/>
      <c r="CU59" s="616" t="s">
        <v>218</v>
      </c>
      <c r="CV59" s="638"/>
      <c r="CW59" s="638"/>
      <c r="CX59" s="639"/>
      <c r="CY59" s="620" t="s">
        <v>164</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30" t="s">
        <v>344</v>
      </c>
      <c r="BZ60" s="631"/>
      <c r="CA60" s="631"/>
      <c r="CB60" s="631"/>
      <c r="CC60" s="631"/>
      <c r="CD60" s="631"/>
      <c r="CE60" s="631"/>
      <c r="CF60" s="631"/>
      <c r="CG60" s="631"/>
      <c r="CH60" s="631"/>
      <c r="CI60" s="631"/>
      <c r="CJ60" s="631"/>
      <c r="CK60" s="631"/>
      <c r="CL60" s="632"/>
      <c r="CM60" s="690">
        <v>731153907</v>
      </c>
      <c r="CN60" s="691"/>
      <c r="CO60" s="691"/>
      <c r="CP60" s="691"/>
      <c r="CQ60" s="691"/>
      <c r="CR60" s="691"/>
      <c r="CS60" s="691"/>
      <c r="CT60" s="692"/>
      <c r="CU60" s="627">
        <v>100</v>
      </c>
      <c r="CV60" s="693"/>
      <c r="CW60" s="693"/>
      <c r="CX60" s="694"/>
      <c r="CY60" s="695">
        <v>496043045</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3nZT7QCUB1e2YTjXLkJPuaCYSImuOLJkVcZxpBNf2DyeTIL3+4otBBFFF9cTGq5jF6RxksSc+1vmcjnTUVFPsg==" saltValue="UZMthTeNjz2AqZapM//dSQ=="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40" zoomScaleNormal="4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345</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3" t="s">
        <v>346</v>
      </c>
      <c r="DK2" s="734"/>
      <c r="DL2" s="734"/>
      <c r="DM2" s="734"/>
      <c r="DN2" s="734"/>
      <c r="DO2" s="735"/>
      <c r="DP2" s="238"/>
      <c r="DQ2" s="733" t="s">
        <v>347</v>
      </c>
      <c r="DR2" s="734"/>
      <c r="DS2" s="734"/>
      <c r="DT2" s="734"/>
      <c r="DU2" s="734"/>
      <c r="DV2" s="734"/>
      <c r="DW2" s="734"/>
      <c r="DX2" s="734"/>
      <c r="DY2" s="734"/>
      <c r="DZ2" s="73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6" t="s">
        <v>348</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1"/>
      <c r="BA4" s="241"/>
      <c r="BB4" s="241"/>
      <c r="BC4" s="241"/>
      <c r="BD4" s="241"/>
      <c r="BE4" s="242"/>
      <c r="BF4" s="242"/>
      <c r="BG4" s="242"/>
      <c r="BH4" s="242"/>
      <c r="BI4" s="242"/>
      <c r="BJ4" s="242"/>
      <c r="BK4" s="242"/>
      <c r="BL4" s="242"/>
      <c r="BM4" s="242"/>
      <c r="BN4" s="242"/>
      <c r="BO4" s="242"/>
      <c r="BP4" s="242"/>
      <c r="BQ4" s="241" t="s">
        <v>349</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7" t="s">
        <v>350</v>
      </c>
      <c r="B5" s="728"/>
      <c r="C5" s="728"/>
      <c r="D5" s="728"/>
      <c r="E5" s="728"/>
      <c r="F5" s="728"/>
      <c r="G5" s="728"/>
      <c r="H5" s="728"/>
      <c r="I5" s="728"/>
      <c r="J5" s="728"/>
      <c r="K5" s="728"/>
      <c r="L5" s="728"/>
      <c r="M5" s="728"/>
      <c r="N5" s="728"/>
      <c r="O5" s="728"/>
      <c r="P5" s="729"/>
      <c r="Q5" s="704" t="s">
        <v>351</v>
      </c>
      <c r="R5" s="705"/>
      <c r="S5" s="705"/>
      <c r="T5" s="705"/>
      <c r="U5" s="706"/>
      <c r="V5" s="704" t="s">
        <v>352</v>
      </c>
      <c r="W5" s="705"/>
      <c r="X5" s="705"/>
      <c r="Y5" s="705"/>
      <c r="Z5" s="706"/>
      <c r="AA5" s="704" t="s">
        <v>353</v>
      </c>
      <c r="AB5" s="705"/>
      <c r="AC5" s="705"/>
      <c r="AD5" s="705"/>
      <c r="AE5" s="705"/>
      <c r="AF5" s="737" t="s">
        <v>354</v>
      </c>
      <c r="AG5" s="705"/>
      <c r="AH5" s="705"/>
      <c r="AI5" s="705"/>
      <c r="AJ5" s="716"/>
      <c r="AK5" s="705" t="s">
        <v>355</v>
      </c>
      <c r="AL5" s="705"/>
      <c r="AM5" s="705"/>
      <c r="AN5" s="705"/>
      <c r="AO5" s="706"/>
      <c r="AP5" s="704" t="s">
        <v>356</v>
      </c>
      <c r="AQ5" s="705"/>
      <c r="AR5" s="705"/>
      <c r="AS5" s="705"/>
      <c r="AT5" s="706"/>
      <c r="AU5" s="704" t="s">
        <v>357</v>
      </c>
      <c r="AV5" s="705"/>
      <c r="AW5" s="705"/>
      <c r="AX5" s="705"/>
      <c r="AY5" s="716"/>
      <c r="AZ5" s="245"/>
      <c r="BA5" s="245"/>
      <c r="BB5" s="245"/>
      <c r="BC5" s="245"/>
      <c r="BD5" s="245"/>
      <c r="BE5" s="246"/>
      <c r="BF5" s="246"/>
      <c r="BG5" s="246"/>
      <c r="BH5" s="246"/>
      <c r="BI5" s="246"/>
      <c r="BJ5" s="246"/>
      <c r="BK5" s="246"/>
      <c r="BL5" s="246"/>
      <c r="BM5" s="246"/>
      <c r="BN5" s="246"/>
      <c r="BO5" s="246"/>
      <c r="BP5" s="246"/>
      <c r="BQ5" s="727" t="s">
        <v>358</v>
      </c>
      <c r="BR5" s="728"/>
      <c r="BS5" s="728"/>
      <c r="BT5" s="728"/>
      <c r="BU5" s="728"/>
      <c r="BV5" s="728"/>
      <c r="BW5" s="728"/>
      <c r="BX5" s="728"/>
      <c r="BY5" s="728"/>
      <c r="BZ5" s="728"/>
      <c r="CA5" s="728"/>
      <c r="CB5" s="728"/>
      <c r="CC5" s="728"/>
      <c r="CD5" s="728"/>
      <c r="CE5" s="728"/>
      <c r="CF5" s="728"/>
      <c r="CG5" s="729"/>
      <c r="CH5" s="704" t="s">
        <v>359</v>
      </c>
      <c r="CI5" s="705"/>
      <c r="CJ5" s="705"/>
      <c r="CK5" s="705"/>
      <c r="CL5" s="706"/>
      <c r="CM5" s="704" t="s">
        <v>360</v>
      </c>
      <c r="CN5" s="705"/>
      <c r="CO5" s="705"/>
      <c r="CP5" s="705"/>
      <c r="CQ5" s="706"/>
      <c r="CR5" s="704" t="s">
        <v>361</v>
      </c>
      <c r="CS5" s="705"/>
      <c r="CT5" s="705"/>
      <c r="CU5" s="705"/>
      <c r="CV5" s="706"/>
      <c r="CW5" s="704" t="s">
        <v>362</v>
      </c>
      <c r="CX5" s="705"/>
      <c r="CY5" s="705"/>
      <c r="CZ5" s="705"/>
      <c r="DA5" s="706"/>
      <c r="DB5" s="704" t="s">
        <v>363</v>
      </c>
      <c r="DC5" s="705"/>
      <c r="DD5" s="705"/>
      <c r="DE5" s="705"/>
      <c r="DF5" s="706"/>
      <c r="DG5" s="710" t="s">
        <v>364</v>
      </c>
      <c r="DH5" s="711"/>
      <c r="DI5" s="711"/>
      <c r="DJ5" s="711"/>
      <c r="DK5" s="712"/>
      <c r="DL5" s="710" t="s">
        <v>365</v>
      </c>
      <c r="DM5" s="711"/>
      <c r="DN5" s="711"/>
      <c r="DO5" s="711"/>
      <c r="DP5" s="712"/>
      <c r="DQ5" s="704" t="s">
        <v>366</v>
      </c>
      <c r="DR5" s="705"/>
      <c r="DS5" s="705"/>
      <c r="DT5" s="705"/>
      <c r="DU5" s="706"/>
      <c r="DV5" s="704" t="s">
        <v>357</v>
      </c>
      <c r="DW5" s="705"/>
      <c r="DX5" s="705"/>
      <c r="DY5" s="705"/>
      <c r="DZ5" s="716"/>
      <c r="EA5" s="243"/>
    </row>
    <row r="6" spans="1:131" s="244" customFormat="1" ht="26.25" customHeight="1" thickBot="1" x14ac:dyDescent="0.25">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x14ac:dyDescent="0.2">
      <c r="A7" s="247">
        <v>1</v>
      </c>
      <c r="B7" s="718" t="s">
        <v>367</v>
      </c>
      <c r="C7" s="719"/>
      <c r="D7" s="719"/>
      <c r="E7" s="719"/>
      <c r="F7" s="719"/>
      <c r="G7" s="719"/>
      <c r="H7" s="719"/>
      <c r="I7" s="719"/>
      <c r="J7" s="719"/>
      <c r="K7" s="719"/>
      <c r="L7" s="719"/>
      <c r="M7" s="719"/>
      <c r="N7" s="719"/>
      <c r="O7" s="719"/>
      <c r="P7" s="720"/>
      <c r="Q7" s="721">
        <v>756447</v>
      </c>
      <c r="R7" s="722"/>
      <c r="S7" s="722"/>
      <c r="T7" s="722"/>
      <c r="U7" s="722"/>
      <c r="V7" s="722">
        <v>748189</v>
      </c>
      <c r="W7" s="722"/>
      <c r="X7" s="722"/>
      <c r="Y7" s="722"/>
      <c r="Z7" s="722"/>
      <c r="AA7" s="722">
        <v>8257</v>
      </c>
      <c r="AB7" s="722"/>
      <c r="AC7" s="722"/>
      <c r="AD7" s="722"/>
      <c r="AE7" s="723"/>
      <c r="AF7" s="724">
        <v>3400</v>
      </c>
      <c r="AG7" s="725"/>
      <c r="AH7" s="725"/>
      <c r="AI7" s="725"/>
      <c r="AJ7" s="726"/>
      <c r="AK7" s="761">
        <v>152</v>
      </c>
      <c r="AL7" s="762"/>
      <c r="AM7" s="762"/>
      <c r="AN7" s="762"/>
      <c r="AO7" s="762"/>
      <c r="AP7" s="762">
        <v>856849</v>
      </c>
      <c r="AQ7" s="762"/>
      <c r="AR7" s="762"/>
      <c r="AS7" s="762"/>
      <c r="AT7" s="762"/>
      <c r="AU7" s="763"/>
      <c r="AV7" s="763"/>
      <c r="AW7" s="763"/>
      <c r="AX7" s="763"/>
      <c r="AY7" s="764"/>
      <c r="AZ7" s="241"/>
      <c r="BA7" s="241"/>
      <c r="BB7" s="241"/>
      <c r="BC7" s="241"/>
      <c r="BD7" s="241"/>
      <c r="BE7" s="242"/>
      <c r="BF7" s="242"/>
      <c r="BG7" s="242"/>
      <c r="BH7" s="242"/>
      <c r="BI7" s="242"/>
      <c r="BJ7" s="242"/>
      <c r="BK7" s="242"/>
      <c r="BL7" s="242"/>
      <c r="BM7" s="242"/>
      <c r="BN7" s="242"/>
      <c r="BO7" s="242"/>
      <c r="BP7" s="242"/>
      <c r="BQ7" s="248">
        <v>1</v>
      </c>
      <c r="BR7" s="249" t="s">
        <v>562</v>
      </c>
      <c r="BS7" s="765" t="s">
        <v>564</v>
      </c>
      <c r="BT7" s="766"/>
      <c r="BU7" s="766"/>
      <c r="BV7" s="766"/>
      <c r="BW7" s="766"/>
      <c r="BX7" s="766"/>
      <c r="BY7" s="766"/>
      <c r="BZ7" s="766"/>
      <c r="CA7" s="766"/>
      <c r="CB7" s="766"/>
      <c r="CC7" s="766"/>
      <c r="CD7" s="766"/>
      <c r="CE7" s="766"/>
      <c r="CF7" s="766"/>
      <c r="CG7" s="767"/>
      <c r="CH7" s="758">
        <v>35</v>
      </c>
      <c r="CI7" s="759"/>
      <c r="CJ7" s="759"/>
      <c r="CK7" s="759"/>
      <c r="CL7" s="760"/>
      <c r="CM7" s="758">
        <v>1585</v>
      </c>
      <c r="CN7" s="759"/>
      <c r="CO7" s="759"/>
      <c r="CP7" s="759"/>
      <c r="CQ7" s="760"/>
      <c r="CR7" s="758">
        <v>1501</v>
      </c>
      <c r="CS7" s="759"/>
      <c r="CT7" s="759"/>
      <c r="CU7" s="759"/>
      <c r="CV7" s="760"/>
      <c r="CW7" s="758">
        <v>1508</v>
      </c>
      <c r="CX7" s="759"/>
      <c r="CY7" s="759"/>
      <c r="CZ7" s="759"/>
      <c r="DA7" s="760"/>
      <c r="DB7" s="758" t="s">
        <v>496</v>
      </c>
      <c r="DC7" s="759"/>
      <c r="DD7" s="759"/>
      <c r="DE7" s="759"/>
      <c r="DF7" s="760"/>
      <c r="DG7" s="758" t="s">
        <v>496</v>
      </c>
      <c r="DH7" s="759"/>
      <c r="DI7" s="759"/>
      <c r="DJ7" s="759"/>
      <c r="DK7" s="760"/>
      <c r="DL7" s="758" t="s">
        <v>496</v>
      </c>
      <c r="DM7" s="759"/>
      <c r="DN7" s="759"/>
      <c r="DO7" s="759"/>
      <c r="DP7" s="760"/>
      <c r="DQ7" s="758" t="s">
        <v>496</v>
      </c>
      <c r="DR7" s="759"/>
      <c r="DS7" s="759"/>
      <c r="DT7" s="759"/>
      <c r="DU7" s="760"/>
      <c r="DV7" s="739"/>
      <c r="DW7" s="740"/>
      <c r="DX7" s="740"/>
      <c r="DY7" s="740"/>
      <c r="DZ7" s="741"/>
      <c r="EA7" s="243"/>
    </row>
    <row r="8" spans="1:131" s="244" customFormat="1" ht="26.25" customHeight="1" x14ac:dyDescent="0.2">
      <c r="A8" s="250">
        <v>2</v>
      </c>
      <c r="B8" s="742" t="s">
        <v>368</v>
      </c>
      <c r="C8" s="743"/>
      <c r="D8" s="743"/>
      <c r="E8" s="743"/>
      <c r="F8" s="743"/>
      <c r="G8" s="743"/>
      <c r="H8" s="743"/>
      <c r="I8" s="743"/>
      <c r="J8" s="743"/>
      <c r="K8" s="743"/>
      <c r="L8" s="743"/>
      <c r="M8" s="743"/>
      <c r="N8" s="743"/>
      <c r="O8" s="743"/>
      <c r="P8" s="744"/>
      <c r="Q8" s="745">
        <v>461</v>
      </c>
      <c r="R8" s="746"/>
      <c r="S8" s="746"/>
      <c r="T8" s="746"/>
      <c r="U8" s="746"/>
      <c r="V8" s="746">
        <v>166</v>
      </c>
      <c r="W8" s="746"/>
      <c r="X8" s="746"/>
      <c r="Y8" s="746"/>
      <c r="Z8" s="746"/>
      <c r="AA8" s="746">
        <v>295</v>
      </c>
      <c r="AB8" s="746"/>
      <c r="AC8" s="746"/>
      <c r="AD8" s="746"/>
      <c r="AE8" s="747"/>
      <c r="AF8" s="748" t="s">
        <v>164</v>
      </c>
      <c r="AG8" s="749"/>
      <c r="AH8" s="749"/>
      <c r="AI8" s="749"/>
      <c r="AJ8" s="750"/>
      <c r="AK8" s="751" t="s">
        <v>496</v>
      </c>
      <c r="AL8" s="752"/>
      <c r="AM8" s="752"/>
      <c r="AN8" s="752"/>
      <c r="AO8" s="752"/>
      <c r="AP8" s="752">
        <v>647</v>
      </c>
      <c r="AQ8" s="752"/>
      <c r="AR8" s="752"/>
      <c r="AS8" s="752"/>
      <c r="AT8" s="752"/>
      <c r="AU8" s="753"/>
      <c r="AV8" s="753"/>
      <c r="AW8" s="753"/>
      <c r="AX8" s="753"/>
      <c r="AY8" s="754"/>
      <c r="AZ8" s="241"/>
      <c r="BA8" s="241"/>
      <c r="BB8" s="241"/>
      <c r="BC8" s="241"/>
      <c r="BD8" s="241"/>
      <c r="BE8" s="242"/>
      <c r="BF8" s="242"/>
      <c r="BG8" s="242"/>
      <c r="BH8" s="242"/>
      <c r="BI8" s="242"/>
      <c r="BJ8" s="242"/>
      <c r="BK8" s="242"/>
      <c r="BL8" s="242"/>
      <c r="BM8" s="242"/>
      <c r="BN8" s="242"/>
      <c r="BO8" s="242"/>
      <c r="BP8" s="242"/>
      <c r="BQ8" s="251">
        <v>2</v>
      </c>
      <c r="BR8" s="252"/>
      <c r="BS8" s="755" t="s">
        <v>565</v>
      </c>
      <c r="BT8" s="756"/>
      <c r="BU8" s="756"/>
      <c r="BV8" s="756"/>
      <c r="BW8" s="756"/>
      <c r="BX8" s="756"/>
      <c r="BY8" s="756"/>
      <c r="BZ8" s="756"/>
      <c r="CA8" s="756"/>
      <c r="CB8" s="756"/>
      <c r="CC8" s="756"/>
      <c r="CD8" s="756"/>
      <c r="CE8" s="756"/>
      <c r="CF8" s="756"/>
      <c r="CG8" s="757"/>
      <c r="CH8" s="768">
        <v>1</v>
      </c>
      <c r="CI8" s="769"/>
      <c r="CJ8" s="769"/>
      <c r="CK8" s="769"/>
      <c r="CL8" s="770"/>
      <c r="CM8" s="768">
        <v>285</v>
      </c>
      <c r="CN8" s="769"/>
      <c r="CO8" s="769"/>
      <c r="CP8" s="769"/>
      <c r="CQ8" s="770"/>
      <c r="CR8" s="768">
        <v>100</v>
      </c>
      <c r="CS8" s="769"/>
      <c r="CT8" s="769"/>
      <c r="CU8" s="769"/>
      <c r="CV8" s="770"/>
      <c r="CW8" s="768">
        <v>196</v>
      </c>
      <c r="CX8" s="769"/>
      <c r="CY8" s="769"/>
      <c r="CZ8" s="769"/>
      <c r="DA8" s="770"/>
      <c r="DB8" s="768" t="s">
        <v>496</v>
      </c>
      <c r="DC8" s="769"/>
      <c r="DD8" s="769"/>
      <c r="DE8" s="769"/>
      <c r="DF8" s="770"/>
      <c r="DG8" s="768" t="s">
        <v>496</v>
      </c>
      <c r="DH8" s="769"/>
      <c r="DI8" s="769"/>
      <c r="DJ8" s="769"/>
      <c r="DK8" s="770"/>
      <c r="DL8" s="768" t="s">
        <v>496</v>
      </c>
      <c r="DM8" s="769"/>
      <c r="DN8" s="769"/>
      <c r="DO8" s="769"/>
      <c r="DP8" s="770"/>
      <c r="DQ8" s="768" t="s">
        <v>496</v>
      </c>
      <c r="DR8" s="769"/>
      <c r="DS8" s="769"/>
      <c r="DT8" s="769"/>
      <c r="DU8" s="770"/>
      <c r="DV8" s="771"/>
      <c r="DW8" s="772"/>
      <c r="DX8" s="772"/>
      <c r="DY8" s="772"/>
      <c r="DZ8" s="773"/>
      <c r="EA8" s="243"/>
    </row>
    <row r="9" spans="1:131" s="244" customFormat="1" ht="26.25" customHeight="1" x14ac:dyDescent="0.2">
      <c r="A9" s="250">
        <v>3</v>
      </c>
      <c r="B9" s="742" t="s">
        <v>369</v>
      </c>
      <c r="C9" s="743"/>
      <c r="D9" s="743"/>
      <c r="E9" s="743"/>
      <c r="F9" s="743"/>
      <c r="G9" s="743"/>
      <c r="H9" s="743"/>
      <c r="I9" s="743"/>
      <c r="J9" s="743"/>
      <c r="K9" s="743"/>
      <c r="L9" s="743"/>
      <c r="M9" s="743"/>
      <c r="N9" s="743"/>
      <c r="O9" s="743"/>
      <c r="P9" s="744"/>
      <c r="Q9" s="745">
        <v>67</v>
      </c>
      <c r="R9" s="746"/>
      <c r="S9" s="746"/>
      <c r="T9" s="746"/>
      <c r="U9" s="746"/>
      <c r="V9" s="746">
        <v>28</v>
      </c>
      <c r="W9" s="746"/>
      <c r="X9" s="746"/>
      <c r="Y9" s="746"/>
      <c r="Z9" s="746"/>
      <c r="AA9" s="746">
        <v>39</v>
      </c>
      <c r="AB9" s="746"/>
      <c r="AC9" s="746"/>
      <c r="AD9" s="746"/>
      <c r="AE9" s="747"/>
      <c r="AF9" s="748" t="s">
        <v>164</v>
      </c>
      <c r="AG9" s="749"/>
      <c r="AH9" s="749"/>
      <c r="AI9" s="749"/>
      <c r="AJ9" s="750"/>
      <c r="AK9" s="751">
        <v>0.3</v>
      </c>
      <c r="AL9" s="752"/>
      <c r="AM9" s="752"/>
      <c r="AN9" s="752"/>
      <c r="AO9" s="752"/>
      <c r="AP9" s="752">
        <v>112</v>
      </c>
      <c r="AQ9" s="752"/>
      <c r="AR9" s="752"/>
      <c r="AS9" s="752"/>
      <c r="AT9" s="752"/>
      <c r="AU9" s="753"/>
      <c r="AV9" s="753"/>
      <c r="AW9" s="753"/>
      <c r="AX9" s="753"/>
      <c r="AY9" s="754"/>
      <c r="AZ9" s="241"/>
      <c r="BA9" s="241"/>
      <c r="BB9" s="241"/>
      <c r="BC9" s="241"/>
      <c r="BD9" s="241"/>
      <c r="BE9" s="242"/>
      <c r="BF9" s="242"/>
      <c r="BG9" s="242"/>
      <c r="BH9" s="242"/>
      <c r="BI9" s="242"/>
      <c r="BJ9" s="242"/>
      <c r="BK9" s="242"/>
      <c r="BL9" s="242"/>
      <c r="BM9" s="242"/>
      <c r="BN9" s="242"/>
      <c r="BO9" s="242"/>
      <c r="BP9" s="242"/>
      <c r="BQ9" s="251">
        <v>3</v>
      </c>
      <c r="BR9" s="252"/>
      <c r="BS9" s="755" t="s">
        <v>566</v>
      </c>
      <c r="BT9" s="756"/>
      <c r="BU9" s="756"/>
      <c r="BV9" s="756"/>
      <c r="BW9" s="756"/>
      <c r="BX9" s="756"/>
      <c r="BY9" s="756"/>
      <c r="BZ9" s="756"/>
      <c r="CA9" s="756"/>
      <c r="CB9" s="756"/>
      <c r="CC9" s="756"/>
      <c r="CD9" s="756"/>
      <c r="CE9" s="756"/>
      <c r="CF9" s="756"/>
      <c r="CG9" s="757"/>
      <c r="CH9" s="768">
        <v>-1</v>
      </c>
      <c r="CI9" s="769"/>
      <c r="CJ9" s="769"/>
      <c r="CK9" s="769"/>
      <c r="CL9" s="770"/>
      <c r="CM9" s="768">
        <v>798</v>
      </c>
      <c r="CN9" s="769"/>
      <c r="CO9" s="769"/>
      <c r="CP9" s="769"/>
      <c r="CQ9" s="770"/>
      <c r="CR9" s="768">
        <v>300</v>
      </c>
      <c r="CS9" s="769"/>
      <c r="CT9" s="769"/>
      <c r="CU9" s="769"/>
      <c r="CV9" s="770"/>
      <c r="CW9" s="768">
        <v>4</v>
      </c>
      <c r="CX9" s="769"/>
      <c r="CY9" s="769"/>
      <c r="CZ9" s="769"/>
      <c r="DA9" s="770"/>
      <c r="DB9" s="768" t="s">
        <v>496</v>
      </c>
      <c r="DC9" s="769"/>
      <c r="DD9" s="769"/>
      <c r="DE9" s="769"/>
      <c r="DF9" s="770"/>
      <c r="DG9" s="768" t="s">
        <v>496</v>
      </c>
      <c r="DH9" s="769"/>
      <c r="DI9" s="769"/>
      <c r="DJ9" s="769"/>
      <c r="DK9" s="770"/>
      <c r="DL9" s="768" t="s">
        <v>496</v>
      </c>
      <c r="DM9" s="769"/>
      <c r="DN9" s="769"/>
      <c r="DO9" s="769"/>
      <c r="DP9" s="770"/>
      <c r="DQ9" s="768" t="s">
        <v>496</v>
      </c>
      <c r="DR9" s="769"/>
      <c r="DS9" s="769"/>
      <c r="DT9" s="769"/>
      <c r="DU9" s="770"/>
      <c r="DV9" s="771"/>
      <c r="DW9" s="772"/>
      <c r="DX9" s="772"/>
      <c r="DY9" s="772"/>
      <c r="DZ9" s="773"/>
      <c r="EA9" s="243"/>
    </row>
    <row r="10" spans="1:131" s="244" customFormat="1" ht="26.25" customHeight="1" x14ac:dyDescent="0.2">
      <c r="A10" s="250">
        <v>4</v>
      </c>
      <c r="B10" s="742" t="s">
        <v>370</v>
      </c>
      <c r="C10" s="743"/>
      <c r="D10" s="743"/>
      <c r="E10" s="743"/>
      <c r="F10" s="743"/>
      <c r="G10" s="743"/>
      <c r="H10" s="743"/>
      <c r="I10" s="743"/>
      <c r="J10" s="743"/>
      <c r="K10" s="743"/>
      <c r="L10" s="743"/>
      <c r="M10" s="743"/>
      <c r="N10" s="743"/>
      <c r="O10" s="743"/>
      <c r="P10" s="744"/>
      <c r="Q10" s="745">
        <v>93</v>
      </c>
      <c r="R10" s="746"/>
      <c r="S10" s="746"/>
      <c r="T10" s="746"/>
      <c r="U10" s="746"/>
      <c r="V10" s="746">
        <v>63</v>
      </c>
      <c r="W10" s="746"/>
      <c r="X10" s="746"/>
      <c r="Y10" s="746"/>
      <c r="Z10" s="746"/>
      <c r="AA10" s="746">
        <v>31</v>
      </c>
      <c r="AB10" s="746"/>
      <c r="AC10" s="746"/>
      <c r="AD10" s="746"/>
      <c r="AE10" s="747"/>
      <c r="AF10" s="748">
        <v>31</v>
      </c>
      <c r="AG10" s="749"/>
      <c r="AH10" s="749"/>
      <c r="AI10" s="749"/>
      <c r="AJ10" s="750"/>
      <c r="AK10" s="751">
        <v>47</v>
      </c>
      <c r="AL10" s="752"/>
      <c r="AM10" s="752"/>
      <c r="AN10" s="752"/>
      <c r="AO10" s="752"/>
      <c r="AP10" s="752">
        <v>241</v>
      </c>
      <c r="AQ10" s="752"/>
      <c r="AR10" s="752"/>
      <c r="AS10" s="752"/>
      <c r="AT10" s="752"/>
      <c r="AU10" s="753"/>
      <c r="AV10" s="753"/>
      <c r="AW10" s="753"/>
      <c r="AX10" s="753"/>
      <c r="AY10" s="754"/>
      <c r="AZ10" s="241"/>
      <c r="BA10" s="241"/>
      <c r="BB10" s="241"/>
      <c r="BC10" s="241"/>
      <c r="BD10" s="241"/>
      <c r="BE10" s="242"/>
      <c r="BF10" s="242"/>
      <c r="BG10" s="242"/>
      <c r="BH10" s="242"/>
      <c r="BI10" s="242"/>
      <c r="BJ10" s="242"/>
      <c r="BK10" s="242"/>
      <c r="BL10" s="242"/>
      <c r="BM10" s="242"/>
      <c r="BN10" s="242"/>
      <c r="BO10" s="242"/>
      <c r="BP10" s="242"/>
      <c r="BQ10" s="251">
        <v>4</v>
      </c>
      <c r="BR10" s="252"/>
      <c r="BS10" s="755" t="s">
        <v>567</v>
      </c>
      <c r="BT10" s="756"/>
      <c r="BU10" s="756"/>
      <c r="BV10" s="756"/>
      <c r="BW10" s="756"/>
      <c r="BX10" s="756"/>
      <c r="BY10" s="756"/>
      <c r="BZ10" s="756"/>
      <c r="CA10" s="756"/>
      <c r="CB10" s="756"/>
      <c r="CC10" s="756"/>
      <c r="CD10" s="756"/>
      <c r="CE10" s="756"/>
      <c r="CF10" s="756"/>
      <c r="CG10" s="757"/>
      <c r="CH10" s="768">
        <v>1</v>
      </c>
      <c r="CI10" s="769"/>
      <c r="CJ10" s="769"/>
      <c r="CK10" s="769"/>
      <c r="CL10" s="770"/>
      <c r="CM10" s="768">
        <v>211</v>
      </c>
      <c r="CN10" s="769"/>
      <c r="CO10" s="769"/>
      <c r="CP10" s="769"/>
      <c r="CQ10" s="770"/>
      <c r="CR10" s="768">
        <v>100</v>
      </c>
      <c r="CS10" s="769"/>
      <c r="CT10" s="769"/>
      <c r="CU10" s="769"/>
      <c r="CV10" s="770"/>
      <c r="CW10" s="768">
        <v>91</v>
      </c>
      <c r="CX10" s="769"/>
      <c r="CY10" s="769"/>
      <c r="CZ10" s="769"/>
      <c r="DA10" s="770"/>
      <c r="DB10" s="768" t="s">
        <v>496</v>
      </c>
      <c r="DC10" s="769"/>
      <c r="DD10" s="769"/>
      <c r="DE10" s="769"/>
      <c r="DF10" s="770"/>
      <c r="DG10" s="768" t="s">
        <v>496</v>
      </c>
      <c r="DH10" s="769"/>
      <c r="DI10" s="769"/>
      <c r="DJ10" s="769"/>
      <c r="DK10" s="770"/>
      <c r="DL10" s="768" t="s">
        <v>496</v>
      </c>
      <c r="DM10" s="769"/>
      <c r="DN10" s="769"/>
      <c r="DO10" s="769"/>
      <c r="DP10" s="770"/>
      <c r="DQ10" s="768" t="s">
        <v>496</v>
      </c>
      <c r="DR10" s="769"/>
      <c r="DS10" s="769"/>
      <c r="DT10" s="769"/>
      <c r="DU10" s="770"/>
      <c r="DV10" s="771"/>
      <c r="DW10" s="772"/>
      <c r="DX10" s="772"/>
      <c r="DY10" s="772"/>
      <c r="DZ10" s="773"/>
      <c r="EA10" s="243"/>
    </row>
    <row r="11" spans="1:131" s="244" customFormat="1" ht="26.25" customHeight="1" x14ac:dyDescent="0.2">
      <c r="A11" s="250">
        <v>5</v>
      </c>
      <c r="B11" s="742" t="s">
        <v>371</v>
      </c>
      <c r="C11" s="743"/>
      <c r="D11" s="743"/>
      <c r="E11" s="743"/>
      <c r="F11" s="743"/>
      <c r="G11" s="743"/>
      <c r="H11" s="743"/>
      <c r="I11" s="743"/>
      <c r="J11" s="743"/>
      <c r="K11" s="743"/>
      <c r="L11" s="743"/>
      <c r="M11" s="743"/>
      <c r="N11" s="743"/>
      <c r="O11" s="743"/>
      <c r="P11" s="744"/>
      <c r="Q11" s="745">
        <v>259</v>
      </c>
      <c r="R11" s="746"/>
      <c r="S11" s="746"/>
      <c r="T11" s="746"/>
      <c r="U11" s="746"/>
      <c r="V11" s="746">
        <v>201</v>
      </c>
      <c r="W11" s="746"/>
      <c r="X11" s="746"/>
      <c r="Y11" s="746"/>
      <c r="Z11" s="746"/>
      <c r="AA11" s="746">
        <v>58</v>
      </c>
      <c r="AB11" s="746"/>
      <c r="AC11" s="746"/>
      <c r="AD11" s="746"/>
      <c r="AE11" s="747"/>
      <c r="AF11" s="748" t="s">
        <v>164</v>
      </c>
      <c r="AG11" s="749"/>
      <c r="AH11" s="749"/>
      <c r="AI11" s="749"/>
      <c r="AJ11" s="750"/>
      <c r="AK11" s="751" t="s">
        <v>496</v>
      </c>
      <c r="AL11" s="752"/>
      <c r="AM11" s="752"/>
      <c r="AN11" s="752"/>
      <c r="AO11" s="752"/>
      <c r="AP11" s="752">
        <v>650</v>
      </c>
      <c r="AQ11" s="752"/>
      <c r="AR11" s="752"/>
      <c r="AS11" s="752"/>
      <c r="AT11" s="752"/>
      <c r="AU11" s="753"/>
      <c r="AV11" s="753"/>
      <c r="AW11" s="753"/>
      <c r="AX11" s="753"/>
      <c r="AY11" s="754"/>
      <c r="AZ11" s="241"/>
      <c r="BA11" s="241"/>
      <c r="BB11" s="241"/>
      <c r="BC11" s="241"/>
      <c r="BD11" s="241"/>
      <c r="BE11" s="242"/>
      <c r="BF11" s="242"/>
      <c r="BG11" s="242"/>
      <c r="BH11" s="242"/>
      <c r="BI11" s="242"/>
      <c r="BJ11" s="242"/>
      <c r="BK11" s="242"/>
      <c r="BL11" s="242"/>
      <c r="BM11" s="242"/>
      <c r="BN11" s="242"/>
      <c r="BO11" s="242"/>
      <c r="BP11" s="242"/>
      <c r="BQ11" s="251">
        <v>5</v>
      </c>
      <c r="BR11" s="252"/>
      <c r="BS11" s="755" t="s">
        <v>568</v>
      </c>
      <c r="BT11" s="756"/>
      <c r="BU11" s="756"/>
      <c r="BV11" s="756"/>
      <c r="BW11" s="756"/>
      <c r="BX11" s="756"/>
      <c r="BY11" s="756"/>
      <c r="BZ11" s="756"/>
      <c r="CA11" s="756"/>
      <c r="CB11" s="756"/>
      <c r="CC11" s="756"/>
      <c r="CD11" s="756"/>
      <c r="CE11" s="756"/>
      <c r="CF11" s="756"/>
      <c r="CG11" s="757"/>
      <c r="CH11" s="768">
        <v>5</v>
      </c>
      <c r="CI11" s="769"/>
      <c r="CJ11" s="769"/>
      <c r="CK11" s="769"/>
      <c r="CL11" s="770"/>
      <c r="CM11" s="768">
        <v>73</v>
      </c>
      <c r="CN11" s="769"/>
      <c r="CO11" s="769"/>
      <c r="CP11" s="769"/>
      <c r="CQ11" s="770"/>
      <c r="CR11" s="768">
        <v>30</v>
      </c>
      <c r="CS11" s="769"/>
      <c r="CT11" s="769"/>
      <c r="CU11" s="769"/>
      <c r="CV11" s="770"/>
      <c r="CW11" s="768" t="s">
        <v>496</v>
      </c>
      <c r="CX11" s="769"/>
      <c r="CY11" s="769"/>
      <c r="CZ11" s="769"/>
      <c r="DA11" s="770"/>
      <c r="DB11" s="768" t="s">
        <v>496</v>
      </c>
      <c r="DC11" s="769"/>
      <c r="DD11" s="769"/>
      <c r="DE11" s="769"/>
      <c r="DF11" s="770"/>
      <c r="DG11" s="768" t="s">
        <v>496</v>
      </c>
      <c r="DH11" s="769"/>
      <c r="DI11" s="769"/>
      <c r="DJ11" s="769"/>
      <c r="DK11" s="770"/>
      <c r="DL11" s="768" t="s">
        <v>496</v>
      </c>
      <c r="DM11" s="769"/>
      <c r="DN11" s="769"/>
      <c r="DO11" s="769"/>
      <c r="DP11" s="770"/>
      <c r="DQ11" s="768" t="s">
        <v>496</v>
      </c>
      <c r="DR11" s="769"/>
      <c r="DS11" s="769"/>
      <c r="DT11" s="769"/>
      <c r="DU11" s="770"/>
      <c r="DV11" s="771"/>
      <c r="DW11" s="772"/>
      <c r="DX11" s="772"/>
      <c r="DY11" s="772"/>
      <c r="DZ11" s="773"/>
      <c r="EA11" s="243"/>
    </row>
    <row r="12" spans="1:131" s="244" customFormat="1" ht="26.25" customHeight="1" x14ac:dyDescent="0.2">
      <c r="A12" s="250">
        <v>6</v>
      </c>
      <c r="B12" s="742" t="s">
        <v>372</v>
      </c>
      <c r="C12" s="743"/>
      <c r="D12" s="743"/>
      <c r="E12" s="743"/>
      <c r="F12" s="743"/>
      <c r="G12" s="743"/>
      <c r="H12" s="743"/>
      <c r="I12" s="743"/>
      <c r="J12" s="743"/>
      <c r="K12" s="743"/>
      <c r="L12" s="743"/>
      <c r="M12" s="743"/>
      <c r="N12" s="743"/>
      <c r="O12" s="743"/>
      <c r="P12" s="744"/>
      <c r="Q12" s="745">
        <v>925</v>
      </c>
      <c r="R12" s="746"/>
      <c r="S12" s="746"/>
      <c r="T12" s="746"/>
      <c r="U12" s="746"/>
      <c r="V12" s="746">
        <v>518</v>
      </c>
      <c r="W12" s="746"/>
      <c r="X12" s="746"/>
      <c r="Y12" s="746"/>
      <c r="Z12" s="746"/>
      <c r="AA12" s="746">
        <v>407</v>
      </c>
      <c r="AB12" s="746"/>
      <c r="AC12" s="746"/>
      <c r="AD12" s="746"/>
      <c r="AE12" s="747"/>
      <c r="AF12" s="748">
        <v>407</v>
      </c>
      <c r="AG12" s="749"/>
      <c r="AH12" s="749"/>
      <c r="AI12" s="749"/>
      <c r="AJ12" s="750"/>
      <c r="AK12" s="751" t="s">
        <v>496</v>
      </c>
      <c r="AL12" s="752"/>
      <c r="AM12" s="752"/>
      <c r="AN12" s="752"/>
      <c r="AO12" s="752"/>
      <c r="AP12" s="752">
        <v>454</v>
      </c>
      <c r="AQ12" s="752"/>
      <c r="AR12" s="752"/>
      <c r="AS12" s="752"/>
      <c r="AT12" s="752"/>
      <c r="AU12" s="753"/>
      <c r="AV12" s="753"/>
      <c r="AW12" s="753"/>
      <c r="AX12" s="753"/>
      <c r="AY12" s="754"/>
      <c r="AZ12" s="241"/>
      <c r="BA12" s="241"/>
      <c r="BB12" s="241"/>
      <c r="BC12" s="241"/>
      <c r="BD12" s="241"/>
      <c r="BE12" s="242"/>
      <c r="BF12" s="242"/>
      <c r="BG12" s="242"/>
      <c r="BH12" s="242"/>
      <c r="BI12" s="242"/>
      <c r="BJ12" s="242"/>
      <c r="BK12" s="242"/>
      <c r="BL12" s="242"/>
      <c r="BM12" s="242"/>
      <c r="BN12" s="242"/>
      <c r="BO12" s="242"/>
      <c r="BP12" s="242"/>
      <c r="BQ12" s="251">
        <v>6</v>
      </c>
      <c r="BR12" s="252"/>
      <c r="BS12" s="755" t="s">
        <v>569</v>
      </c>
      <c r="BT12" s="756"/>
      <c r="BU12" s="756"/>
      <c r="BV12" s="756"/>
      <c r="BW12" s="756"/>
      <c r="BX12" s="756"/>
      <c r="BY12" s="756"/>
      <c r="BZ12" s="756"/>
      <c r="CA12" s="756"/>
      <c r="CB12" s="756"/>
      <c r="CC12" s="756"/>
      <c r="CD12" s="756"/>
      <c r="CE12" s="756"/>
      <c r="CF12" s="756"/>
      <c r="CG12" s="757"/>
      <c r="CH12" s="768">
        <v>0.2</v>
      </c>
      <c r="CI12" s="769"/>
      <c r="CJ12" s="769"/>
      <c r="CK12" s="769"/>
      <c r="CL12" s="770"/>
      <c r="CM12" s="768">
        <v>16</v>
      </c>
      <c r="CN12" s="769"/>
      <c r="CO12" s="769"/>
      <c r="CP12" s="769"/>
      <c r="CQ12" s="770"/>
      <c r="CR12" s="768">
        <v>2</v>
      </c>
      <c r="CS12" s="769"/>
      <c r="CT12" s="769"/>
      <c r="CU12" s="769"/>
      <c r="CV12" s="770"/>
      <c r="CW12" s="768">
        <v>18</v>
      </c>
      <c r="CX12" s="769"/>
      <c r="CY12" s="769"/>
      <c r="CZ12" s="769"/>
      <c r="DA12" s="770"/>
      <c r="DB12" s="768" t="s">
        <v>496</v>
      </c>
      <c r="DC12" s="769"/>
      <c r="DD12" s="769"/>
      <c r="DE12" s="769"/>
      <c r="DF12" s="770"/>
      <c r="DG12" s="768" t="s">
        <v>496</v>
      </c>
      <c r="DH12" s="769"/>
      <c r="DI12" s="769"/>
      <c r="DJ12" s="769"/>
      <c r="DK12" s="770"/>
      <c r="DL12" s="768" t="s">
        <v>496</v>
      </c>
      <c r="DM12" s="769"/>
      <c r="DN12" s="769"/>
      <c r="DO12" s="769"/>
      <c r="DP12" s="770"/>
      <c r="DQ12" s="768" t="s">
        <v>496</v>
      </c>
      <c r="DR12" s="769"/>
      <c r="DS12" s="769"/>
      <c r="DT12" s="769"/>
      <c r="DU12" s="770"/>
      <c r="DV12" s="771"/>
      <c r="DW12" s="772"/>
      <c r="DX12" s="772"/>
      <c r="DY12" s="772"/>
      <c r="DZ12" s="773"/>
      <c r="EA12" s="243"/>
    </row>
    <row r="13" spans="1:131" s="244" customFormat="1" ht="26.25" customHeight="1" x14ac:dyDescent="0.2">
      <c r="A13" s="250">
        <v>7</v>
      </c>
      <c r="B13" s="742" t="s">
        <v>373</v>
      </c>
      <c r="C13" s="743"/>
      <c r="D13" s="743"/>
      <c r="E13" s="743"/>
      <c r="F13" s="743"/>
      <c r="G13" s="743"/>
      <c r="H13" s="743"/>
      <c r="I13" s="743"/>
      <c r="J13" s="743"/>
      <c r="K13" s="743"/>
      <c r="L13" s="743"/>
      <c r="M13" s="743"/>
      <c r="N13" s="743"/>
      <c r="O13" s="743"/>
      <c r="P13" s="744"/>
      <c r="Q13" s="745">
        <v>5920</v>
      </c>
      <c r="R13" s="746"/>
      <c r="S13" s="746"/>
      <c r="T13" s="746"/>
      <c r="U13" s="746"/>
      <c r="V13" s="746">
        <v>5616</v>
      </c>
      <c r="W13" s="746"/>
      <c r="X13" s="746"/>
      <c r="Y13" s="746"/>
      <c r="Z13" s="746"/>
      <c r="AA13" s="746">
        <v>304</v>
      </c>
      <c r="AB13" s="746"/>
      <c r="AC13" s="746"/>
      <c r="AD13" s="746"/>
      <c r="AE13" s="747"/>
      <c r="AF13" s="748">
        <v>304</v>
      </c>
      <c r="AG13" s="749"/>
      <c r="AH13" s="749"/>
      <c r="AI13" s="749"/>
      <c r="AJ13" s="750"/>
      <c r="AK13" s="751" t="s">
        <v>496</v>
      </c>
      <c r="AL13" s="752"/>
      <c r="AM13" s="752"/>
      <c r="AN13" s="752"/>
      <c r="AO13" s="752"/>
      <c r="AP13" s="752" t="s">
        <v>496</v>
      </c>
      <c r="AQ13" s="752"/>
      <c r="AR13" s="752"/>
      <c r="AS13" s="752"/>
      <c r="AT13" s="752"/>
      <c r="AU13" s="753"/>
      <c r="AV13" s="753"/>
      <c r="AW13" s="753"/>
      <c r="AX13" s="753"/>
      <c r="AY13" s="754"/>
      <c r="AZ13" s="241"/>
      <c r="BA13" s="241"/>
      <c r="BB13" s="241"/>
      <c r="BC13" s="241"/>
      <c r="BD13" s="241"/>
      <c r="BE13" s="242"/>
      <c r="BF13" s="242"/>
      <c r="BG13" s="242"/>
      <c r="BH13" s="242"/>
      <c r="BI13" s="242"/>
      <c r="BJ13" s="242"/>
      <c r="BK13" s="242"/>
      <c r="BL13" s="242"/>
      <c r="BM13" s="242"/>
      <c r="BN13" s="242"/>
      <c r="BO13" s="242"/>
      <c r="BP13" s="242"/>
      <c r="BQ13" s="251">
        <v>7</v>
      </c>
      <c r="BR13" s="252"/>
      <c r="BS13" s="755" t="s">
        <v>570</v>
      </c>
      <c r="BT13" s="756"/>
      <c r="BU13" s="756"/>
      <c r="BV13" s="756"/>
      <c r="BW13" s="756"/>
      <c r="BX13" s="756"/>
      <c r="BY13" s="756"/>
      <c r="BZ13" s="756"/>
      <c r="CA13" s="756"/>
      <c r="CB13" s="756"/>
      <c r="CC13" s="756"/>
      <c r="CD13" s="756"/>
      <c r="CE13" s="756"/>
      <c r="CF13" s="756"/>
      <c r="CG13" s="757"/>
      <c r="CH13" s="768">
        <v>46</v>
      </c>
      <c r="CI13" s="769"/>
      <c r="CJ13" s="769"/>
      <c r="CK13" s="769"/>
      <c r="CL13" s="770"/>
      <c r="CM13" s="768">
        <v>1694</v>
      </c>
      <c r="CN13" s="769"/>
      <c r="CO13" s="769"/>
      <c r="CP13" s="769"/>
      <c r="CQ13" s="770"/>
      <c r="CR13" s="768">
        <v>550</v>
      </c>
      <c r="CS13" s="769"/>
      <c r="CT13" s="769"/>
      <c r="CU13" s="769"/>
      <c r="CV13" s="770"/>
      <c r="CW13" s="768">
        <v>96</v>
      </c>
      <c r="CX13" s="769"/>
      <c r="CY13" s="769"/>
      <c r="CZ13" s="769"/>
      <c r="DA13" s="770"/>
      <c r="DB13" s="768">
        <v>487</v>
      </c>
      <c r="DC13" s="769"/>
      <c r="DD13" s="769"/>
      <c r="DE13" s="769"/>
      <c r="DF13" s="770"/>
      <c r="DG13" s="768" t="s">
        <v>496</v>
      </c>
      <c r="DH13" s="769"/>
      <c r="DI13" s="769"/>
      <c r="DJ13" s="769"/>
      <c r="DK13" s="770"/>
      <c r="DL13" s="768" t="s">
        <v>496</v>
      </c>
      <c r="DM13" s="769"/>
      <c r="DN13" s="769"/>
      <c r="DO13" s="769"/>
      <c r="DP13" s="770"/>
      <c r="DQ13" s="768" t="s">
        <v>496</v>
      </c>
      <c r="DR13" s="769"/>
      <c r="DS13" s="769"/>
      <c r="DT13" s="769"/>
      <c r="DU13" s="770"/>
      <c r="DV13" s="771"/>
      <c r="DW13" s="772"/>
      <c r="DX13" s="772"/>
      <c r="DY13" s="772"/>
      <c r="DZ13" s="773"/>
      <c r="EA13" s="243"/>
    </row>
    <row r="14" spans="1:131" s="244" customFormat="1" ht="26.25" customHeight="1" x14ac:dyDescent="0.2">
      <c r="A14" s="250">
        <v>8</v>
      </c>
      <c r="B14" s="742" t="s">
        <v>374</v>
      </c>
      <c r="C14" s="743"/>
      <c r="D14" s="743"/>
      <c r="E14" s="743"/>
      <c r="F14" s="743"/>
      <c r="G14" s="743"/>
      <c r="H14" s="743"/>
      <c r="I14" s="743"/>
      <c r="J14" s="743"/>
      <c r="K14" s="743"/>
      <c r="L14" s="743"/>
      <c r="M14" s="743"/>
      <c r="N14" s="743"/>
      <c r="O14" s="743"/>
      <c r="P14" s="744"/>
      <c r="Q14" s="745">
        <v>933</v>
      </c>
      <c r="R14" s="746"/>
      <c r="S14" s="746"/>
      <c r="T14" s="746"/>
      <c r="U14" s="746"/>
      <c r="V14" s="746">
        <v>297</v>
      </c>
      <c r="W14" s="746"/>
      <c r="X14" s="746"/>
      <c r="Y14" s="746"/>
      <c r="Z14" s="746"/>
      <c r="AA14" s="746">
        <v>636</v>
      </c>
      <c r="AB14" s="746"/>
      <c r="AC14" s="746"/>
      <c r="AD14" s="746"/>
      <c r="AE14" s="747"/>
      <c r="AF14" s="748" t="s">
        <v>164</v>
      </c>
      <c r="AG14" s="749"/>
      <c r="AH14" s="749"/>
      <c r="AI14" s="749"/>
      <c r="AJ14" s="750"/>
      <c r="AK14" s="751">
        <v>0.6</v>
      </c>
      <c r="AL14" s="752"/>
      <c r="AM14" s="752"/>
      <c r="AN14" s="752"/>
      <c r="AO14" s="752"/>
      <c r="AP14" s="752" t="s">
        <v>496</v>
      </c>
      <c r="AQ14" s="752"/>
      <c r="AR14" s="752"/>
      <c r="AS14" s="752"/>
      <c r="AT14" s="752"/>
      <c r="AU14" s="753"/>
      <c r="AV14" s="753"/>
      <c r="AW14" s="753"/>
      <c r="AX14" s="753"/>
      <c r="AY14" s="754"/>
      <c r="AZ14" s="241"/>
      <c r="BA14" s="241"/>
      <c r="BB14" s="241"/>
      <c r="BC14" s="241"/>
      <c r="BD14" s="241"/>
      <c r="BE14" s="242"/>
      <c r="BF14" s="242"/>
      <c r="BG14" s="242"/>
      <c r="BH14" s="242"/>
      <c r="BI14" s="242"/>
      <c r="BJ14" s="242"/>
      <c r="BK14" s="242"/>
      <c r="BL14" s="242"/>
      <c r="BM14" s="242"/>
      <c r="BN14" s="242"/>
      <c r="BO14" s="242"/>
      <c r="BP14" s="242"/>
      <c r="BQ14" s="251">
        <v>8</v>
      </c>
      <c r="BR14" s="252"/>
      <c r="BS14" s="755" t="s">
        <v>571</v>
      </c>
      <c r="BT14" s="756"/>
      <c r="BU14" s="756"/>
      <c r="BV14" s="756"/>
      <c r="BW14" s="756"/>
      <c r="BX14" s="756"/>
      <c r="BY14" s="756"/>
      <c r="BZ14" s="756"/>
      <c r="CA14" s="756"/>
      <c r="CB14" s="756"/>
      <c r="CC14" s="756"/>
      <c r="CD14" s="756"/>
      <c r="CE14" s="756"/>
      <c r="CF14" s="756"/>
      <c r="CG14" s="757"/>
      <c r="CH14" s="768">
        <v>4</v>
      </c>
      <c r="CI14" s="769"/>
      <c r="CJ14" s="769"/>
      <c r="CK14" s="769"/>
      <c r="CL14" s="770"/>
      <c r="CM14" s="768">
        <v>1678</v>
      </c>
      <c r="CN14" s="769"/>
      <c r="CO14" s="769"/>
      <c r="CP14" s="769"/>
      <c r="CQ14" s="770"/>
      <c r="CR14" s="768">
        <v>545</v>
      </c>
      <c r="CS14" s="769"/>
      <c r="CT14" s="769"/>
      <c r="CU14" s="769"/>
      <c r="CV14" s="770"/>
      <c r="CW14" s="768" t="s">
        <v>496</v>
      </c>
      <c r="CX14" s="769"/>
      <c r="CY14" s="769"/>
      <c r="CZ14" s="769"/>
      <c r="DA14" s="770"/>
      <c r="DB14" s="768" t="s">
        <v>496</v>
      </c>
      <c r="DC14" s="769"/>
      <c r="DD14" s="769"/>
      <c r="DE14" s="769"/>
      <c r="DF14" s="770"/>
      <c r="DG14" s="768" t="s">
        <v>496</v>
      </c>
      <c r="DH14" s="769"/>
      <c r="DI14" s="769"/>
      <c r="DJ14" s="769"/>
      <c r="DK14" s="770"/>
      <c r="DL14" s="768" t="s">
        <v>496</v>
      </c>
      <c r="DM14" s="769"/>
      <c r="DN14" s="769"/>
      <c r="DO14" s="769"/>
      <c r="DP14" s="770"/>
      <c r="DQ14" s="768" t="s">
        <v>496</v>
      </c>
      <c r="DR14" s="769"/>
      <c r="DS14" s="769"/>
      <c r="DT14" s="769"/>
      <c r="DU14" s="770"/>
      <c r="DV14" s="771"/>
      <c r="DW14" s="772"/>
      <c r="DX14" s="772"/>
      <c r="DY14" s="772"/>
      <c r="DZ14" s="773"/>
      <c r="EA14" s="243"/>
    </row>
    <row r="15" spans="1:131" s="244" customFormat="1" ht="26.25" customHeight="1" x14ac:dyDescent="0.2">
      <c r="A15" s="250">
        <v>9</v>
      </c>
      <c r="B15" s="742" t="s">
        <v>375</v>
      </c>
      <c r="C15" s="743"/>
      <c r="D15" s="743"/>
      <c r="E15" s="743"/>
      <c r="F15" s="743"/>
      <c r="G15" s="743"/>
      <c r="H15" s="743"/>
      <c r="I15" s="743"/>
      <c r="J15" s="743"/>
      <c r="K15" s="743"/>
      <c r="L15" s="743"/>
      <c r="M15" s="743"/>
      <c r="N15" s="743"/>
      <c r="O15" s="743"/>
      <c r="P15" s="744"/>
      <c r="Q15" s="745">
        <v>91637</v>
      </c>
      <c r="R15" s="746"/>
      <c r="S15" s="746"/>
      <c r="T15" s="746"/>
      <c r="U15" s="746"/>
      <c r="V15" s="746">
        <v>91637</v>
      </c>
      <c r="W15" s="746"/>
      <c r="X15" s="746"/>
      <c r="Y15" s="746"/>
      <c r="Z15" s="746"/>
      <c r="AA15" s="746" t="s">
        <v>496</v>
      </c>
      <c r="AB15" s="746"/>
      <c r="AC15" s="746"/>
      <c r="AD15" s="746"/>
      <c r="AE15" s="747"/>
      <c r="AF15" s="748" t="s">
        <v>164</v>
      </c>
      <c r="AG15" s="749"/>
      <c r="AH15" s="749"/>
      <c r="AI15" s="749"/>
      <c r="AJ15" s="750"/>
      <c r="AK15" s="751">
        <v>19316</v>
      </c>
      <c r="AL15" s="752"/>
      <c r="AM15" s="752"/>
      <c r="AN15" s="752"/>
      <c r="AO15" s="752"/>
      <c r="AP15" s="752">
        <v>476076</v>
      </c>
      <c r="AQ15" s="752"/>
      <c r="AR15" s="752"/>
      <c r="AS15" s="752"/>
      <c r="AT15" s="752"/>
      <c r="AU15" s="753"/>
      <c r="AV15" s="753"/>
      <c r="AW15" s="753"/>
      <c r="AX15" s="753"/>
      <c r="AY15" s="754"/>
      <c r="AZ15" s="241"/>
      <c r="BA15" s="241"/>
      <c r="BB15" s="241"/>
      <c r="BC15" s="241"/>
      <c r="BD15" s="241"/>
      <c r="BE15" s="242"/>
      <c r="BF15" s="242"/>
      <c r="BG15" s="242"/>
      <c r="BH15" s="242"/>
      <c r="BI15" s="242"/>
      <c r="BJ15" s="242"/>
      <c r="BK15" s="242"/>
      <c r="BL15" s="242"/>
      <c r="BM15" s="242"/>
      <c r="BN15" s="242"/>
      <c r="BO15" s="242"/>
      <c r="BP15" s="242"/>
      <c r="BQ15" s="251">
        <v>9</v>
      </c>
      <c r="BR15" s="252" t="s">
        <v>563</v>
      </c>
      <c r="BS15" s="755" t="s">
        <v>572</v>
      </c>
      <c r="BT15" s="756"/>
      <c r="BU15" s="756"/>
      <c r="BV15" s="756"/>
      <c r="BW15" s="756"/>
      <c r="BX15" s="756"/>
      <c r="BY15" s="756"/>
      <c r="BZ15" s="756"/>
      <c r="CA15" s="756"/>
      <c r="CB15" s="756"/>
      <c r="CC15" s="756"/>
      <c r="CD15" s="756"/>
      <c r="CE15" s="756"/>
      <c r="CF15" s="756"/>
      <c r="CG15" s="757"/>
      <c r="CH15" s="768">
        <v>1.6</v>
      </c>
      <c r="CI15" s="769"/>
      <c r="CJ15" s="769"/>
      <c r="CK15" s="769"/>
      <c r="CL15" s="770"/>
      <c r="CM15" s="768">
        <v>681</v>
      </c>
      <c r="CN15" s="769"/>
      <c r="CO15" s="769"/>
      <c r="CP15" s="769"/>
      <c r="CQ15" s="770"/>
      <c r="CR15" s="768">
        <v>314</v>
      </c>
      <c r="CS15" s="769"/>
      <c r="CT15" s="769"/>
      <c r="CU15" s="769"/>
      <c r="CV15" s="770"/>
      <c r="CW15" s="768">
        <v>20</v>
      </c>
      <c r="CX15" s="769"/>
      <c r="CY15" s="769"/>
      <c r="CZ15" s="769"/>
      <c r="DA15" s="770"/>
      <c r="DB15" s="768" t="s">
        <v>496</v>
      </c>
      <c r="DC15" s="769"/>
      <c r="DD15" s="769"/>
      <c r="DE15" s="769"/>
      <c r="DF15" s="770"/>
      <c r="DG15" s="768" t="s">
        <v>496</v>
      </c>
      <c r="DH15" s="769"/>
      <c r="DI15" s="769"/>
      <c r="DJ15" s="769"/>
      <c r="DK15" s="770"/>
      <c r="DL15" s="768">
        <v>56</v>
      </c>
      <c r="DM15" s="769"/>
      <c r="DN15" s="769"/>
      <c r="DO15" s="769"/>
      <c r="DP15" s="770"/>
      <c r="DQ15" s="768">
        <v>28</v>
      </c>
      <c r="DR15" s="769"/>
      <c r="DS15" s="769"/>
      <c r="DT15" s="769"/>
      <c r="DU15" s="770"/>
      <c r="DV15" s="771"/>
      <c r="DW15" s="772"/>
      <c r="DX15" s="772"/>
      <c r="DY15" s="772"/>
      <c r="DZ15" s="773"/>
      <c r="EA15" s="243"/>
    </row>
    <row r="16" spans="1:131" s="244" customFormat="1" ht="26.25" customHeight="1" x14ac:dyDescent="0.2">
      <c r="A16" s="250">
        <v>10</v>
      </c>
      <c r="B16" s="742" t="s">
        <v>376</v>
      </c>
      <c r="C16" s="743"/>
      <c r="D16" s="743"/>
      <c r="E16" s="743"/>
      <c r="F16" s="743"/>
      <c r="G16" s="743"/>
      <c r="H16" s="743"/>
      <c r="I16" s="743"/>
      <c r="J16" s="743"/>
      <c r="K16" s="743"/>
      <c r="L16" s="743"/>
      <c r="M16" s="743"/>
      <c r="N16" s="743"/>
      <c r="O16" s="743"/>
      <c r="P16" s="744"/>
      <c r="Q16" s="745">
        <v>20761</v>
      </c>
      <c r="R16" s="746"/>
      <c r="S16" s="746"/>
      <c r="T16" s="746"/>
      <c r="U16" s="746"/>
      <c r="V16" s="746">
        <v>20761</v>
      </c>
      <c r="W16" s="746"/>
      <c r="X16" s="746"/>
      <c r="Y16" s="746"/>
      <c r="Z16" s="746"/>
      <c r="AA16" s="746" t="s">
        <v>496</v>
      </c>
      <c r="AB16" s="746"/>
      <c r="AC16" s="746"/>
      <c r="AD16" s="746"/>
      <c r="AE16" s="747"/>
      <c r="AF16" s="748" t="s">
        <v>164</v>
      </c>
      <c r="AG16" s="749"/>
      <c r="AH16" s="749"/>
      <c r="AI16" s="749"/>
      <c r="AJ16" s="750"/>
      <c r="AK16" s="751">
        <v>341</v>
      </c>
      <c r="AL16" s="752"/>
      <c r="AM16" s="752"/>
      <c r="AN16" s="752"/>
      <c r="AO16" s="752"/>
      <c r="AP16" s="752" t="s">
        <v>496</v>
      </c>
      <c r="AQ16" s="752"/>
      <c r="AR16" s="752"/>
      <c r="AS16" s="752"/>
      <c r="AT16" s="752"/>
      <c r="AU16" s="753"/>
      <c r="AV16" s="753"/>
      <c r="AW16" s="753"/>
      <c r="AX16" s="753"/>
      <c r="AY16" s="754"/>
      <c r="AZ16" s="241"/>
      <c r="BA16" s="241"/>
      <c r="BB16" s="241"/>
      <c r="BC16" s="241"/>
      <c r="BD16" s="241"/>
      <c r="BE16" s="242"/>
      <c r="BF16" s="242"/>
      <c r="BG16" s="242"/>
      <c r="BH16" s="242"/>
      <c r="BI16" s="242"/>
      <c r="BJ16" s="242"/>
      <c r="BK16" s="242"/>
      <c r="BL16" s="242"/>
      <c r="BM16" s="242"/>
      <c r="BN16" s="242"/>
      <c r="BO16" s="242"/>
      <c r="BP16" s="242"/>
      <c r="BQ16" s="251">
        <v>10</v>
      </c>
      <c r="BR16" s="252"/>
      <c r="BS16" s="755" t="s">
        <v>573</v>
      </c>
      <c r="BT16" s="756"/>
      <c r="BU16" s="756"/>
      <c r="BV16" s="756"/>
      <c r="BW16" s="756"/>
      <c r="BX16" s="756"/>
      <c r="BY16" s="756"/>
      <c r="BZ16" s="756"/>
      <c r="CA16" s="756"/>
      <c r="CB16" s="756"/>
      <c r="CC16" s="756"/>
      <c r="CD16" s="756"/>
      <c r="CE16" s="756"/>
      <c r="CF16" s="756"/>
      <c r="CG16" s="757"/>
      <c r="CH16" s="768">
        <v>-10</v>
      </c>
      <c r="CI16" s="769"/>
      <c r="CJ16" s="769"/>
      <c r="CK16" s="769"/>
      <c r="CL16" s="770"/>
      <c r="CM16" s="768">
        <v>1226</v>
      </c>
      <c r="CN16" s="769"/>
      <c r="CO16" s="769"/>
      <c r="CP16" s="769"/>
      <c r="CQ16" s="770"/>
      <c r="CR16" s="768">
        <v>663</v>
      </c>
      <c r="CS16" s="769"/>
      <c r="CT16" s="769"/>
      <c r="CU16" s="769"/>
      <c r="CV16" s="770"/>
      <c r="CW16" s="768" t="s">
        <v>496</v>
      </c>
      <c r="CX16" s="769"/>
      <c r="CY16" s="769"/>
      <c r="CZ16" s="769"/>
      <c r="DA16" s="770"/>
      <c r="DB16" s="768" t="s">
        <v>496</v>
      </c>
      <c r="DC16" s="769"/>
      <c r="DD16" s="769"/>
      <c r="DE16" s="769"/>
      <c r="DF16" s="770"/>
      <c r="DG16" s="768" t="s">
        <v>496</v>
      </c>
      <c r="DH16" s="769"/>
      <c r="DI16" s="769"/>
      <c r="DJ16" s="769"/>
      <c r="DK16" s="770"/>
      <c r="DL16" s="768" t="s">
        <v>496</v>
      </c>
      <c r="DM16" s="769"/>
      <c r="DN16" s="769"/>
      <c r="DO16" s="769"/>
      <c r="DP16" s="770"/>
      <c r="DQ16" s="768" t="s">
        <v>496</v>
      </c>
      <c r="DR16" s="769"/>
      <c r="DS16" s="769"/>
      <c r="DT16" s="769"/>
      <c r="DU16" s="770"/>
      <c r="DV16" s="771"/>
      <c r="DW16" s="772"/>
      <c r="DX16" s="772"/>
      <c r="DY16" s="772"/>
      <c r="DZ16" s="773"/>
      <c r="EA16" s="243"/>
    </row>
    <row r="17" spans="1:131" s="244" customFormat="1" ht="26.25" customHeight="1" x14ac:dyDescent="0.2">
      <c r="A17" s="250">
        <v>11</v>
      </c>
      <c r="B17" s="742" t="s">
        <v>377</v>
      </c>
      <c r="C17" s="743"/>
      <c r="D17" s="743"/>
      <c r="E17" s="743"/>
      <c r="F17" s="743"/>
      <c r="G17" s="743"/>
      <c r="H17" s="743"/>
      <c r="I17" s="743"/>
      <c r="J17" s="743"/>
      <c r="K17" s="743"/>
      <c r="L17" s="743"/>
      <c r="M17" s="743"/>
      <c r="N17" s="743"/>
      <c r="O17" s="743"/>
      <c r="P17" s="744"/>
      <c r="Q17" s="745">
        <v>39</v>
      </c>
      <c r="R17" s="746"/>
      <c r="S17" s="746"/>
      <c r="T17" s="746"/>
      <c r="U17" s="746"/>
      <c r="V17" s="746">
        <v>1</v>
      </c>
      <c r="W17" s="746"/>
      <c r="X17" s="746"/>
      <c r="Y17" s="746"/>
      <c r="Z17" s="746"/>
      <c r="AA17" s="746">
        <v>38</v>
      </c>
      <c r="AB17" s="746"/>
      <c r="AC17" s="746"/>
      <c r="AD17" s="746"/>
      <c r="AE17" s="747"/>
      <c r="AF17" s="748">
        <v>38</v>
      </c>
      <c r="AG17" s="749"/>
      <c r="AH17" s="749"/>
      <c r="AI17" s="749"/>
      <c r="AJ17" s="750"/>
      <c r="AK17" s="751" t="s">
        <v>496</v>
      </c>
      <c r="AL17" s="752"/>
      <c r="AM17" s="752"/>
      <c r="AN17" s="752"/>
      <c r="AO17" s="752"/>
      <c r="AP17" s="752" t="s">
        <v>496</v>
      </c>
      <c r="AQ17" s="752"/>
      <c r="AR17" s="752"/>
      <c r="AS17" s="752"/>
      <c r="AT17" s="752"/>
      <c r="AU17" s="753"/>
      <c r="AV17" s="753"/>
      <c r="AW17" s="753"/>
      <c r="AX17" s="753"/>
      <c r="AY17" s="754"/>
      <c r="AZ17" s="241"/>
      <c r="BA17" s="241"/>
      <c r="BB17" s="241"/>
      <c r="BC17" s="241"/>
      <c r="BD17" s="241"/>
      <c r="BE17" s="242"/>
      <c r="BF17" s="242"/>
      <c r="BG17" s="242"/>
      <c r="BH17" s="242"/>
      <c r="BI17" s="242"/>
      <c r="BJ17" s="242"/>
      <c r="BK17" s="242"/>
      <c r="BL17" s="242"/>
      <c r="BM17" s="242"/>
      <c r="BN17" s="242"/>
      <c r="BO17" s="242"/>
      <c r="BP17" s="242"/>
      <c r="BQ17" s="251">
        <v>11</v>
      </c>
      <c r="BR17" s="252"/>
      <c r="BS17" s="755" t="s">
        <v>574</v>
      </c>
      <c r="BT17" s="756"/>
      <c r="BU17" s="756"/>
      <c r="BV17" s="756"/>
      <c r="BW17" s="756"/>
      <c r="BX17" s="756"/>
      <c r="BY17" s="756"/>
      <c r="BZ17" s="756"/>
      <c r="CA17" s="756"/>
      <c r="CB17" s="756"/>
      <c r="CC17" s="756"/>
      <c r="CD17" s="756"/>
      <c r="CE17" s="756"/>
      <c r="CF17" s="756"/>
      <c r="CG17" s="757"/>
      <c r="CH17" s="768">
        <v>0.06</v>
      </c>
      <c r="CI17" s="769"/>
      <c r="CJ17" s="769"/>
      <c r="CK17" s="769"/>
      <c r="CL17" s="770"/>
      <c r="CM17" s="768">
        <v>24</v>
      </c>
      <c r="CN17" s="769"/>
      <c r="CO17" s="769"/>
      <c r="CP17" s="769"/>
      <c r="CQ17" s="770"/>
      <c r="CR17" s="768">
        <v>15</v>
      </c>
      <c r="CS17" s="769"/>
      <c r="CT17" s="769"/>
      <c r="CU17" s="769"/>
      <c r="CV17" s="770"/>
      <c r="CW17" s="768">
        <v>140</v>
      </c>
      <c r="CX17" s="769"/>
      <c r="CY17" s="769"/>
      <c r="CZ17" s="769"/>
      <c r="DA17" s="770"/>
      <c r="DB17" s="768" t="s">
        <v>496</v>
      </c>
      <c r="DC17" s="769"/>
      <c r="DD17" s="769"/>
      <c r="DE17" s="769"/>
      <c r="DF17" s="770"/>
      <c r="DG17" s="768" t="s">
        <v>496</v>
      </c>
      <c r="DH17" s="769"/>
      <c r="DI17" s="769"/>
      <c r="DJ17" s="769"/>
      <c r="DK17" s="770"/>
      <c r="DL17" s="768" t="s">
        <v>496</v>
      </c>
      <c r="DM17" s="769"/>
      <c r="DN17" s="769"/>
      <c r="DO17" s="769"/>
      <c r="DP17" s="770"/>
      <c r="DQ17" s="768" t="s">
        <v>496</v>
      </c>
      <c r="DR17" s="769"/>
      <c r="DS17" s="769"/>
      <c r="DT17" s="769"/>
      <c r="DU17" s="770"/>
      <c r="DV17" s="771"/>
      <c r="DW17" s="772"/>
      <c r="DX17" s="772"/>
      <c r="DY17" s="772"/>
      <c r="DZ17" s="773"/>
      <c r="EA17" s="243"/>
    </row>
    <row r="18" spans="1:131" s="244" customFormat="1" ht="26.25" customHeight="1" x14ac:dyDescent="0.2">
      <c r="A18" s="250">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52"/>
      <c r="AM18" s="752"/>
      <c r="AN18" s="752"/>
      <c r="AO18" s="752"/>
      <c r="AP18" s="752"/>
      <c r="AQ18" s="752"/>
      <c r="AR18" s="752"/>
      <c r="AS18" s="752"/>
      <c r="AT18" s="752"/>
      <c r="AU18" s="753"/>
      <c r="AV18" s="753"/>
      <c r="AW18" s="753"/>
      <c r="AX18" s="753"/>
      <c r="AY18" s="754"/>
      <c r="AZ18" s="241"/>
      <c r="BA18" s="241"/>
      <c r="BB18" s="241"/>
      <c r="BC18" s="241"/>
      <c r="BD18" s="241"/>
      <c r="BE18" s="242"/>
      <c r="BF18" s="242"/>
      <c r="BG18" s="242"/>
      <c r="BH18" s="242"/>
      <c r="BI18" s="242"/>
      <c r="BJ18" s="242"/>
      <c r="BK18" s="242"/>
      <c r="BL18" s="242"/>
      <c r="BM18" s="242"/>
      <c r="BN18" s="242"/>
      <c r="BO18" s="242"/>
      <c r="BP18" s="242"/>
      <c r="BQ18" s="251">
        <v>12</v>
      </c>
      <c r="BR18" s="252"/>
      <c r="BS18" s="755" t="s">
        <v>575</v>
      </c>
      <c r="BT18" s="756"/>
      <c r="BU18" s="756"/>
      <c r="BV18" s="756"/>
      <c r="BW18" s="756"/>
      <c r="BX18" s="756"/>
      <c r="BY18" s="756"/>
      <c r="BZ18" s="756"/>
      <c r="CA18" s="756"/>
      <c r="CB18" s="756"/>
      <c r="CC18" s="756"/>
      <c r="CD18" s="756"/>
      <c r="CE18" s="756"/>
      <c r="CF18" s="756"/>
      <c r="CG18" s="757"/>
      <c r="CH18" s="768">
        <v>-1</v>
      </c>
      <c r="CI18" s="769"/>
      <c r="CJ18" s="769"/>
      <c r="CK18" s="769"/>
      <c r="CL18" s="770"/>
      <c r="CM18" s="768">
        <v>243</v>
      </c>
      <c r="CN18" s="769"/>
      <c r="CO18" s="769"/>
      <c r="CP18" s="769"/>
      <c r="CQ18" s="770"/>
      <c r="CR18" s="768">
        <v>249</v>
      </c>
      <c r="CS18" s="769"/>
      <c r="CT18" s="769"/>
      <c r="CU18" s="769"/>
      <c r="CV18" s="770"/>
      <c r="CW18" s="768">
        <v>0.3</v>
      </c>
      <c r="CX18" s="769"/>
      <c r="CY18" s="769"/>
      <c r="CZ18" s="769"/>
      <c r="DA18" s="770"/>
      <c r="DB18" s="768" t="s">
        <v>496</v>
      </c>
      <c r="DC18" s="769"/>
      <c r="DD18" s="769"/>
      <c r="DE18" s="769"/>
      <c r="DF18" s="770"/>
      <c r="DG18" s="768" t="s">
        <v>496</v>
      </c>
      <c r="DH18" s="769"/>
      <c r="DI18" s="769"/>
      <c r="DJ18" s="769"/>
      <c r="DK18" s="770"/>
      <c r="DL18" s="768" t="s">
        <v>496</v>
      </c>
      <c r="DM18" s="769"/>
      <c r="DN18" s="769"/>
      <c r="DO18" s="769"/>
      <c r="DP18" s="770"/>
      <c r="DQ18" s="768" t="s">
        <v>496</v>
      </c>
      <c r="DR18" s="769"/>
      <c r="DS18" s="769"/>
      <c r="DT18" s="769"/>
      <c r="DU18" s="770"/>
      <c r="DV18" s="771"/>
      <c r="DW18" s="772"/>
      <c r="DX18" s="772"/>
      <c r="DY18" s="772"/>
      <c r="DZ18" s="773"/>
      <c r="EA18" s="243"/>
    </row>
    <row r="19" spans="1:131" s="244" customFormat="1" ht="26.25" customHeight="1" x14ac:dyDescent="0.2">
      <c r="A19" s="250">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53"/>
      <c r="AV19" s="753"/>
      <c r="AW19" s="753"/>
      <c r="AX19" s="753"/>
      <c r="AY19" s="754"/>
      <c r="AZ19" s="241"/>
      <c r="BA19" s="241"/>
      <c r="BB19" s="241"/>
      <c r="BC19" s="241"/>
      <c r="BD19" s="241"/>
      <c r="BE19" s="242"/>
      <c r="BF19" s="242"/>
      <c r="BG19" s="242"/>
      <c r="BH19" s="242"/>
      <c r="BI19" s="242"/>
      <c r="BJ19" s="242"/>
      <c r="BK19" s="242"/>
      <c r="BL19" s="242"/>
      <c r="BM19" s="242"/>
      <c r="BN19" s="242"/>
      <c r="BO19" s="242"/>
      <c r="BP19" s="242"/>
      <c r="BQ19" s="251">
        <v>13</v>
      </c>
      <c r="BR19" s="252"/>
      <c r="BS19" s="755" t="s">
        <v>576</v>
      </c>
      <c r="BT19" s="756"/>
      <c r="BU19" s="756"/>
      <c r="BV19" s="756"/>
      <c r="BW19" s="756"/>
      <c r="BX19" s="756"/>
      <c r="BY19" s="756"/>
      <c r="BZ19" s="756"/>
      <c r="CA19" s="756"/>
      <c r="CB19" s="756"/>
      <c r="CC19" s="756"/>
      <c r="CD19" s="756"/>
      <c r="CE19" s="756"/>
      <c r="CF19" s="756"/>
      <c r="CG19" s="757"/>
      <c r="CH19" s="768">
        <v>-0.6</v>
      </c>
      <c r="CI19" s="769"/>
      <c r="CJ19" s="769"/>
      <c r="CK19" s="769"/>
      <c r="CL19" s="770"/>
      <c r="CM19" s="768">
        <v>202</v>
      </c>
      <c r="CN19" s="769"/>
      <c r="CO19" s="769"/>
      <c r="CP19" s="769"/>
      <c r="CQ19" s="770"/>
      <c r="CR19" s="768">
        <v>200</v>
      </c>
      <c r="CS19" s="769"/>
      <c r="CT19" s="769"/>
      <c r="CU19" s="769"/>
      <c r="CV19" s="770"/>
      <c r="CW19" s="768" t="s">
        <v>496</v>
      </c>
      <c r="CX19" s="769"/>
      <c r="CY19" s="769"/>
      <c r="CZ19" s="769"/>
      <c r="DA19" s="770"/>
      <c r="DB19" s="768" t="s">
        <v>496</v>
      </c>
      <c r="DC19" s="769"/>
      <c r="DD19" s="769"/>
      <c r="DE19" s="769"/>
      <c r="DF19" s="770"/>
      <c r="DG19" s="768" t="s">
        <v>496</v>
      </c>
      <c r="DH19" s="769"/>
      <c r="DI19" s="769"/>
      <c r="DJ19" s="769"/>
      <c r="DK19" s="770"/>
      <c r="DL19" s="768" t="s">
        <v>496</v>
      </c>
      <c r="DM19" s="769"/>
      <c r="DN19" s="769"/>
      <c r="DO19" s="769"/>
      <c r="DP19" s="770"/>
      <c r="DQ19" s="768" t="s">
        <v>496</v>
      </c>
      <c r="DR19" s="769"/>
      <c r="DS19" s="769"/>
      <c r="DT19" s="769"/>
      <c r="DU19" s="770"/>
      <c r="DV19" s="771"/>
      <c r="DW19" s="772"/>
      <c r="DX19" s="772"/>
      <c r="DY19" s="772"/>
      <c r="DZ19" s="773"/>
      <c r="EA19" s="243"/>
    </row>
    <row r="20" spans="1:131" s="244" customFormat="1" ht="26.25" customHeight="1" x14ac:dyDescent="0.2">
      <c r="A20" s="250">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53"/>
      <c r="AV20" s="753"/>
      <c r="AW20" s="753"/>
      <c r="AX20" s="753"/>
      <c r="AY20" s="754"/>
      <c r="AZ20" s="241"/>
      <c r="BA20" s="241"/>
      <c r="BB20" s="241"/>
      <c r="BC20" s="241"/>
      <c r="BD20" s="241"/>
      <c r="BE20" s="242"/>
      <c r="BF20" s="242"/>
      <c r="BG20" s="242"/>
      <c r="BH20" s="242"/>
      <c r="BI20" s="242"/>
      <c r="BJ20" s="242"/>
      <c r="BK20" s="242"/>
      <c r="BL20" s="242"/>
      <c r="BM20" s="242"/>
      <c r="BN20" s="242"/>
      <c r="BO20" s="242"/>
      <c r="BP20" s="242"/>
      <c r="BQ20" s="251">
        <v>14</v>
      </c>
      <c r="BR20" s="252" t="s">
        <v>563</v>
      </c>
      <c r="BS20" s="755" t="s">
        <v>577</v>
      </c>
      <c r="BT20" s="756"/>
      <c r="BU20" s="756"/>
      <c r="BV20" s="756"/>
      <c r="BW20" s="756"/>
      <c r="BX20" s="756"/>
      <c r="BY20" s="756"/>
      <c r="BZ20" s="756"/>
      <c r="CA20" s="756"/>
      <c r="CB20" s="756"/>
      <c r="CC20" s="756"/>
      <c r="CD20" s="756"/>
      <c r="CE20" s="756"/>
      <c r="CF20" s="756"/>
      <c r="CG20" s="757"/>
      <c r="CH20" s="768">
        <v>13</v>
      </c>
      <c r="CI20" s="769"/>
      <c r="CJ20" s="769"/>
      <c r="CK20" s="769"/>
      <c r="CL20" s="770"/>
      <c r="CM20" s="768">
        <v>1102</v>
      </c>
      <c r="CN20" s="769"/>
      <c r="CO20" s="769"/>
      <c r="CP20" s="769"/>
      <c r="CQ20" s="770"/>
      <c r="CR20" s="768">
        <v>613</v>
      </c>
      <c r="CS20" s="769"/>
      <c r="CT20" s="769"/>
      <c r="CU20" s="769"/>
      <c r="CV20" s="770"/>
      <c r="CW20" s="768">
        <v>213</v>
      </c>
      <c r="CX20" s="769"/>
      <c r="CY20" s="769"/>
      <c r="CZ20" s="769"/>
      <c r="DA20" s="770"/>
      <c r="DB20" s="768" t="s">
        <v>496</v>
      </c>
      <c r="DC20" s="769"/>
      <c r="DD20" s="769"/>
      <c r="DE20" s="769"/>
      <c r="DF20" s="770"/>
      <c r="DG20" s="768" t="s">
        <v>496</v>
      </c>
      <c r="DH20" s="769"/>
      <c r="DI20" s="769"/>
      <c r="DJ20" s="769"/>
      <c r="DK20" s="770"/>
      <c r="DL20" s="768" t="s">
        <v>496</v>
      </c>
      <c r="DM20" s="769"/>
      <c r="DN20" s="769"/>
      <c r="DO20" s="769"/>
      <c r="DP20" s="770"/>
      <c r="DQ20" s="768" t="s">
        <v>496</v>
      </c>
      <c r="DR20" s="769"/>
      <c r="DS20" s="769"/>
      <c r="DT20" s="769"/>
      <c r="DU20" s="770"/>
      <c r="DV20" s="771"/>
      <c r="DW20" s="772"/>
      <c r="DX20" s="772"/>
      <c r="DY20" s="772"/>
      <c r="DZ20" s="773"/>
      <c r="EA20" s="243"/>
    </row>
    <row r="21" spans="1:131" s="244" customFormat="1" ht="26.25" customHeight="1" thickBot="1" x14ac:dyDescent="0.25">
      <c r="A21" s="250">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53"/>
      <c r="AV21" s="753"/>
      <c r="AW21" s="753"/>
      <c r="AX21" s="753"/>
      <c r="AY21" s="754"/>
      <c r="AZ21" s="241"/>
      <c r="BA21" s="241"/>
      <c r="BB21" s="241"/>
      <c r="BC21" s="241"/>
      <c r="BD21" s="241"/>
      <c r="BE21" s="242"/>
      <c r="BF21" s="242"/>
      <c r="BG21" s="242"/>
      <c r="BH21" s="242"/>
      <c r="BI21" s="242"/>
      <c r="BJ21" s="242"/>
      <c r="BK21" s="242"/>
      <c r="BL21" s="242"/>
      <c r="BM21" s="242"/>
      <c r="BN21" s="242"/>
      <c r="BO21" s="242"/>
      <c r="BP21" s="242"/>
      <c r="BQ21" s="251">
        <v>15</v>
      </c>
      <c r="BR21" s="252"/>
      <c r="BS21" s="755" t="s">
        <v>578</v>
      </c>
      <c r="BT21" s="756"/>
      <c r="BU21" s="756"/>
      <c r="BV21" s="756"/>
      <c r="BW21" s="756"/>
      <c r="BX21" s="756"/>
      <c r="BY21" s="756"/>
      <c r="BZ21" s="756"/>
      <c r="CA21" s="756"/>
      <c r="CB21" s="756"/>
      <c r="CC21" s="756"/>
      <c r="CD21" s="756"/>
      <c r="CE21" s="756"/>
      <c r="CF21" s="756"/>
      <c r="CG21" s="757"/>
      <c r="CH21" s="768">
        <v>-3</v>
      </c>
      <c r="CI21" s="769"/>
      <c r="CJ21" s="769"/>
      <c r="CK21" s="769"/>
      <c r="CL21" s="770"/>
      <c r="CM21" s="768">
        <v>268</v>
      </c>
      <c r="CN21" s="769"/>
      <c r="CO21" s="769"/>
      <c r="CP21" s="769"/>
      <c r="CQ21" s="770"/>
      <c r="CR21" s="768">
        <v>176</v>
      </c>
      <c r="CS21" s="769"/>
      <c r="CT21" s="769"/>
      <c r="CU21" s="769"/>
      <c r="CV21" s="770"/>
      <c r="CW21" s="768" t="s">
        <v>496</v>
      </c>
      <c r="CX21" s="769"/>
      <c r="CY21" s="769"/>
      <c r="CZ21" s="769"/>
      <c r="DA21" s="770"/>
      <c r="DB21" s="768" t="s">
        <v>496</v>
      </c>
      <c r="DC21" s="769"/>
      <c r="DD21" s="769"/>
      <c r="DE21" s="769"/>
      <c r="DF21" s="770"/>
      <c r="DG21" s="768" t="s">
        <v>496</v>
      </c>
      <c r="DH21" s="769"/>
      <c r="DI21" s="769"/>
      <c r="DJ21" s="769"/>
      <c r="DK21" s="770"/>
      <c r="DL21" s="768" t="s">
        <v>496</v>
      </c>
      <c r="DM21" s="769"/>
      <c r="DN21" s="769"/>
      <c r="DO21" s="769"/>
      <c r="DP21" s="770"/>
      <c r="DQ21" s="768" t="s">
        <v>496</v>
      </c>
      <c r="DR21" s="769"/>
      <c r="DS21" s="769"/>
      <c r="DT21" s="769"/>
      <c r="DU21" s="770"/>
      <c r="DV21" s="771"/>
      <c r="DW21" s="772"/>
      <c r="DX21" s="772"/>
      <c r="DY21" s="772"/>
      <c r="DZ21" s="773"/>
      <c r="EA21" s="243"/>
    </row>
    <row r="22" spans="1:131" s="244" customFormat="1" ht="26.25" customHeight="1" x14ac:dyDescent="0.2">
      <c r="A22" s="250">
        <v>16</v>
      </c>
      <c r="B22" s="774"/>
      <c r="C22" s="775"/>
      <c r="D22" s="775"/>
      <c r="E22" s="775"/>
      <c r="F22" s="775"/>
      <c r="G22" s="775"/>
      <c r="H22" s="775"/>
      <c r="I22" s="775"/>
      <c r="J22" s="775"/>
      <c r="K22" s="775"/>
      <c r="L22" s="775"/>
      <c r="M22" s="775"/>
      <c r="N22" s="775"/>
      <c r="O22" s="775"/>
      <c r="P22" s="776"/>
      <c r="Q22" s="777"/>
      <c r="R22" s="778"/>
      <c r="S22" s="778"/>
      <c r="T22" s="778"/>
      <c r="U22" s="778"/>
      <c r="V22" s="778"/>
      <c r="W22" s="778"/>
      <c r="X22" s="778"/>
      <c r="Y22" s="778"/>
      <c r="Z22" s="778"/>
      <c r="AA22" s="778"/>
      <c r="AB22" s="778"/>
      <c r="AC22" s="778"/>
      <c r="AD22" s="778"/>
      <c r="AE22" s="779"/>
      <c r="AF22" s="780"/>
      <c r="AG22" s="781"/>
      <c r="AH22" s="781"/>
      <c r="AI22" s="781"/>
      <c r="AJ22" s="782"/>
      <c r="AK22" s="795"/>
      <c r="AL22" s="796"/>
      <c r="AM22" s="796"/>
      <c r="AN22" s="796"/>
      <c r="AO22" s="796"/>
      <c r="AP22" s="796"/>
      <c r="AQ22" s="796"/>
      <c r="AR22" s="796"/>
      <c r="AS22" s="796"/>
      <c r="AT22" s="796"/>
      <c r="AU22" s="797"/>
      <c r="AV22" s="797"/>
      <c r="AW22" s="797"/>
      <c r="AX22" s="797"/>
      <c r="AY22" s="798"/>
      <c r="AZ22" s="799" t="s">
        <v>378</v>
      </c>
      <c r="BA22" s="799"/>
      <c r="BB22" s="799"/>
      <c r="BC22" s="799"/>
      <c r="BD22" s="800"/>
      <c r="BE22" s="242"/>
      <c r="BF22" s="242"/>
      <c r="BG22" s="242"/>
      <c r="BH22" s="242"/>
      <c r="BI22" s="242"/>
      <c r="BJ22" s="242"/>
      <c r="BK22" s="242"/>
      <c r="BL22" s="242"/>
      <c r="BM22" s="242"/>
      <c r="BN22" s="242"/>
      <c r="BO22" s="242"/>
      <c r="BP22" s="242"/>
      <c r="BQ22" s="251">
        <v>16</v>
      </c>
      <c r="BR22" s="252"/>
      <c r="BS22" s="755" t="s">
        <v>579</v>
      </c>
      <c r="BT22" s="756"/>
      <c r="BU22" s="756"/>
      <c r="BV22" s="756"/>
      <c r="BW22" s="756"/>
      <c r="BX22" s="756"/>
      <c r="BY22" s="756"/>
      <c r="BZ22" s="756"/>
      <c r="CA22" s="756"/>
      <c r="CB22" s="756"/>
      <c r="CC22" s="756"/>
      <c r="CD22" s="756"/>
      <c r="CE22" s="756"/>
      <c r="CF22" s="756"/>
      <c r="CG22" s="757"/>
      <c r="CH22" s="768">
        <v>-8</v>
      </c>
      <c r="CI22" s="769"/>
      <c r="CJ22" s="769"/>
      <c r="CK22" s="769"/>
      <c r="CL22" s="770"/>
      <c r="CM22" s="768">
        <v>1139</v>
      </c>
      <c r="CN22" s="769"/>
      <c r="CO22" s="769"/>
      <c r="CP22" s="769"/>
      <c r="CQ22" s="770"/>
      <c r="CR22" s="768">
        <v>863</v>
      </c>
      <c r="CS22" s="769"/>
      <c r="CT22" s="769"/>
      <c r="CU22" s="769"/>
      <c r="CV22" s="770"/>
      <c r="CW22" s="768">
        <v>74</v>
      </c>
      <c r="CX22" s="769"/>
      <c r="CY22" s="769"/>
      <c r="CZ22" s="769"/>
      <c r="DA22" s="770"/>
      <c r="DB22" s="768" t="s">
        <v>496</v>
      </c>
      <c r="DC22" s="769"/>
      <c r="DD22" s="769"/>
      <c r="DE22" s="769"/>
      <c r="DF22" s="770"/>
      <c r="DG22" s="768" t="s">
        <v>496</v>
      </c>
      <c r="DH22" s="769"/>
      <c r="DI22" s="769"/>
      <c r="DJ22" s="769"/>
      <c r="DK22" s="770"/>
      <c r="DL22" s="768" t="s">
        <v>496</v>
      </c>
      <c r="DM22" s="769"/>
      <c r="DN22" s="769"/>
      <c r="DO22" s="769"/>
      <c r="DP22" s="770"/>
      <c r="DQ22" s="768" t="s">
        <v>496</v>
      </c>
      <c r="DR22" s="769"/>
      <c r="DS22" s="769"/>
      <c r="DT22" s="769"/>
      <c r="DU22" s="770"/>
      <c r="DV22" s="771"/>
      <c r="DW22" s="772"/>
      <c r="DX22" s="772"/>
      <c r="DY22" s="772"/>
      <c r="DZ22" s="773"/>
      <c r="EA22" s="243"/>
    </row>
    <row r="23" spans="1:131" s="244" customFormat="1" ht="26.25" customHeight="1" thickBot="1" x14ac:dyDescent="0.25">
      <c r="A23" s="253" t="s">
        <v>379</v>
      </c>
      <c r="B23" s="783" t="s">
        <v>380</v>
      </c>
      <c r="C23" s="784"/>
      <c r="D23" s="784"/>
      <c r="E23" s="784"/>
      <c r="F23" s="784"/>
      <c r="G23" s="784"/>
      <c r="H23" s="784"/>
      <c r="I23" s="784"/>
      <c r="J23" s="784"/>
      <c r="K23" s="784"/>
      <c r="L23" s="784"/>
      <c r="M23" s="784"/>
      <c r="N23" s="784"/>
      <c r="O23" s="784"/>
      <c r="P23" s="785"/>
      <c r="Q23" s="786">
        <v>741219</v>
      </c>
      <c r="R23" s="787"/>
      <c r="S23" s="787"/>
      <c r="T23" s="787"/>
      <c r="U23" s="787"/>
      <c r="V23" s="787">
        <v>731154</v>
      </c>
      <c r="W23" s="787"/>
      <c r="X23" s="787"/>
      <c r="Y23" s="787"/>
      <c r="Z23" s="787"/>
      <c r="AA23" s="787">
        <v>10065</v>
      </c>
      <c r="AB23" s="787"/>
      <c r="AC23" s="787"/>
      <c r="AD23" s="787"/>
      <c r="AE23" s="788"/>
      <c r="AF23" s="789">
        <v>4180</v>
      </c>
      <c r="AG23" s="787"/>
      <c r="AH23" s="787"/>
      <c r="AI23" s="787"/>
      <c r="AJ23" s="790"/>
      <c r="AK23" s="791"/>
      <c r="AL23" s="792"/>
      <c r="AM23" s="792"/>
      <c r="AN23" s="792"/>
      <c r="AO23" s="792"/>
      <c r="AP23" s="787">
        <v>1335029</v>
      </c>
      <c r="AQ23" s="787"/>
      <c r="AR23" s="787"/>
      <c r="AS23" s="787"/>
      <c r="AT23" s="787"/>
      <c r="AU23" s="793"/>
      <c r="AV23" s="793"/>
      <c r="AW23" s="793"/>
      <c r="AX23" s="793"/>
      <c r="AY23" s="794"/>
      <c r="AZ23" s="802" t="s">
        <v>164</v>
      </c>
      <c r="BA23" s="803"/>
      <c r="BB23" s="803"/>
      <c r="BC23" s="803"/>
      <c r="BD23" s="804"/>
      <c r="BE23" s="242"/>
      <c r="BF23" s="242"/>
      <c r="BG23" s="242"/>
      <c r="BH23" s="242"/>
      <c r="BI23" s="242"/>
      <c r="BJ23" s="242"/>
      <c r="BK23" s="242"/>
      <c r="BL23" s="242"/>
      <c r="BM23" s="242"/>
      <c r="BN23" s="242"/>
      <c r="BO23" s="242"/>
      <c r="BP23" s="242"/>
      <c r="BQ23" s="251">
        <v>17</v>
      </c>
      <c r="BR23" s="252"/>
      <c r="BS23" s="755" t="s">
        <v>580</v>
      </c>
      <c r="BT23" s="756"/>
      <c r="BU23" s="756"/>
      <c r="BV23" s="756"/>
      <c r="BW23" s="756"/>
      <c r="BX23" s="756"/>
      <c r="BY23" s="756"/>
      <c r="BZ23" s="756"/>
      <c r="CA23" s="756"/>
      <c r="CB23" s="756"/>
      <c r="CC23" s="756"/>
      <c r="CD23" s="756"/>
      <c r="CE23" s="756"/>
      <c r="CF23" s="756"/>
      <c r="CG23" s="757"/>
      <c r="CH23" s="768">
        <v>-52</v>
      </c>
      <c r="CI23" s="769"/>
      <c r="CJ23" s="769"/>
      <c r="CK23" s="769"/>
      <c r="CL23" s="770"/>
      <c r="CM23" s="768">
        <v>249</v>
      </c>
      <c r="CN23" s="769"/>
      <c r="CO23" s="769"/>
      <c r="CP23" s="769"/>
      <c r="CQ23" s="770"/>
      <c r="CR23" s="768">
        <v>119</v>
      </c>
      <c r="CS23" s="769"/>
      <c r="CT23" s="769"/>
      <c r="CU23" s="769"/>
      <c r="CV23" s="770"/>
      <c r="CW23" s="768" t="s">
        <v>496</v>
      </c>
      <c r="CX23" s="769"/>
      <c r="CY23" s="769"/>
      <c r="CZ23" s="769"/>
      <c r="DA23" s="770"/>
      <c r="DB23" s="768" t="s">
        <v>496</v>
      </c>
      <c r="DC23" s="769"/>
      <c r="DD23" s="769"/>
      <c r="DE23" s="769"/>
      <c r="DF23" s="770"/>
      <c r="DG23" s="768" t="s">
        <v>496</v>
      </c>
      <c r="DH23" s="769"/>
      <c r="DI23" s="769"/>
      <c r="DJ23" s="769"/>
      <c r="DK23" s="770"/>
      <c r="DL23" s="768" t="s">
        <v>496</v>
      </c>
      <c r="DM23" s="769"/>
      <c r="DN23" s="769"/>
      <c r="DO23" s="769"/>
      <c r="DP23" s="770"/>
      <c r="DQ23" s="768" t="s">
        <v>496</v>
      </c>
      <c r="DR23" s="769"/>
      <c r="DS23" s="769"/>
      <c r="DT23" s="769"/>
      <c r="DU23" s="770"/>
      <c r="DV23" s="771"/>
      <c r="DW23" s="772"/>
      <c r="DX23" s="772"/>
      <c r="DY23" s="772"/>
      <c r="DZ23" s="773"/>
      <c r="EA23" s="243"/>
    </row>
    <row r="24" spans="1:131" s="244" customFormat="1" ht="26.25" customHeight="1" x14ac:dyDescent="0.2">
      <c r="A24" s="801" t="s">
        <v>381</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41"/>
      <c r="BA24" s="241"/>
      <c r="BB24" s="241"/>
      <c r="BC24" s="241"/>
      <c r="BD24" s="241"/>
      <c r="BE24" s="242"/>
      <c r="BF24" s="242"/>
      <c r="BG24" s="242"/>
      <c r="BH24" s="242"/>
      <c r="BI24" s="242"/>
      <c r="BJ24" s="242"/>
      <c r="BK24" s="242"/>
      <c r="BL24" s="242"/>
      <c r="BM24" s="242"/>
      <c r="BN24" s="242"/>
      <c r="BO24" s="242"/>
      <c r="BP24" s="242"/>
      <c r="BQ24" s="251">
        <v>18</v>
      </c>
      <c r="BR24" s="252"/>
      <c r="BS24" s="755" t="s">
        <v>581</v>
      </c>
      <c r="BT24" s="756"/>
      <c r="BU24" s="756"/>
      <c r="BV24" s="756"/>
      <c r="BW24" s="756"/>
      <c r="BX24" s="756"/>
      <c r="BY24" s="756"/>
      <c r="BZ24" s="756"/>
      <c r="CA24" s="756"/>
      <c r="CB24" s="756"/>
      <c r="CC24" s="756"/>
      <c r="CD24" s="756"/>
      <c r="CE24" s="756"/>
      <c r="CF24" s="756"/>
      <c r="CG24" s="757"/>
      <c r="CH24" s="768">
        <v>-163</v>
      </c>
      <c r="CI24" s="769"/>
      <c r="CJ24" s="769"/>
      <c r="CK24" s="769"/>
      <c r="CL24" s="770"/>
      <c r="CM24" s="768">
        <v>116</v>
      </c>
      <c r="CN24" s="769"/>
      <c r="CO24" s="769"/>
      <c r="CP24" s="769"/>
      <c r="CQ24" s="770"/>
      <c r="CR24" s="768">
        <v>54</v>
      </c>
      <c r="CS24" s="769"/>
      <c r="CT24" s="769"/>
      <c r="CU24" s="769"/>
      <c r="CV24" s="770"/>
      <c r="CW24" s="768">
        <v>47</v>
      </c>
      <c r="CX24" s="769"/>
      <c r="CY24" s="769"/>
      <c r="CZ24" s="769"/>
      <c r="DA24" s="770"/>
      <c r="DB24" s="768" t="s">
        <v>496</v>
      </c>
      <c r="DC24" s="769"/>
      <c r="DD24" s="769"/>
      <c r="DE24" s="769"/>
      <c r="DF24" s="770"/>
      <c r="DG24" s="768" t="s">
        <v>496</v>
      </c>
      <c r="DH24" s="769"/>
      <c r="DI24" s="769"/>
      <c r="DJ24" s="769"/>
      <c r="DK24" s="770"/>
      <c r="DL24" s="768" t="s">
        <v>496</v>
      </c>
      <c r="DM24" s="769"/>
      <c r="DN24" s="769"/>
      <c r="DO24" s="769"/>
      <c r="DP24" s="770"/>
      <c r="DQ24" s="768" t="s">
        <v>496</v>
      </c>
      <c r="DR24" s="769"/>
      <c r="DS24" s="769"/>
      <c r="DT24" s="769"/>
      <c r="DU24" s="770"/>
      <c r="DV24" s="771"/>
      <c r="DW24" s="772"/>
      <c r="DX24" s="772"/>
      <c r="DY24" s="772"/>
      <c r="DZ24" s="773"/>
      <c r="EA24" s="243"/>
    </row>
    <row r="25" spans="1:131" s="236" customFormat="1" ht="26.25" customHeight="1" thickBot="1" x14ac:dyDescent="0.25">
      <c r="A25" s="736" t="s">
        <v>382</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1"/>
      <c r="BK25" s="241"/>
      <c r="BL25" s="241"/>
      <c r="BM25" s="241"/>
      <c r="BN25" s="241"/>
      <c r="BO25" s="254"/>
      <c r="BP25" s="254"/>
      <c r="BQ25" s="251">
        <v>19</v>
      </c>
      <c r="BR25" s="252" t="s">
        <v>563</v>
      </c>
      <c r="BS25" s="755" t="s">
        <v>582</v>
      </c>
      <c r="BT25" s="756"/>
      <c r="BU25" s="756"/>
      <c r="BV25" s="756"/>
      <c r="BW25" s="756"/>
      <c r="BX25" s="756"/>
      <c r="BY25" s="756"/>
      <c r="BZ25" s="756"/>
      <c r="CA25" s="756"/>
      <c r="CB25" s="756"/>
      <c r="CC25" s="756"/>
      <c r="CD25" s="756"/>
      <c r="CE25" s="756"/>
      <c r="CF25" s="756"/>
      <c r="CG25" s="757"/>
      <c r="CH25" s="768">
        <v>64</v>
      </c>
      <c r="CI25" s="769"/>
      <c r="CJ25" s="769"/>
      <c r="CK25" s="769"/>
      <c r="CL25" s="770"/>
      <c r="CM25" s="768">
        <v>3474</v>
      </c>
      <c r="CN25" s="769"/>
      <c r="CO25" s="769"/>
      <c r="CP25" s="769"/>
      <c r="CQ25" s="770"/>
      <c r="CR25" s="768">
        <v>30</v>
      </c>
      <c r="CS25" s="769"/>
      <c r="CT25" s="769"/>
      <c r="CU25" s="769"/>
      <c r="CV25" s="770"/>
      <c r="CW25" s="768" t="s">
        <v>496</v>
      </c>
      <c r="CX25" s="769"/>
      <c r="CY25" s="769"/>
      <c r="CZ25" s="769"/>
      <c r="DA25" s="770"/>
      <c r="DB25" s="768" t="s">
        <v>496</v>
      </c>
      <c r="DC25" s="769"/>
      <c r="DD25" s="769"/>
      <c r="DE25" s="769"/>
      <c r="DF25" s="770"/>
      <c r="DG25" s="768" t="s">
        <v>496</v>
      </c>
      <c r="DH25" s="769"/>
      <c r="DI25" s="769"/>
      <c r="DJ25" s="769"/>
      <c r="DK25" s="770"/>
      <c r="DL25" s="768" t="s">
        <v>496</v>
      </c>
      <c r="DM25" s="769"/>
      <c r="DN25" s="769"/>
      <c r="DO25" s="769"/>
      <c r="DP25" s="770"/>
      <c r="DQ25" s="768">
        <v>170</v>
      </c>
      <c r="DR25" s="769"/>
      <c r="DS25" s="769"/>
      <c r="DT25" s="769"/>
      <c r="DU25" s="770"/>
      <c r="DV25" s="771"/>
      <c r="DW25" s="772"/>
      <c r="DX25" s="772"/>
      <c r="DY25" s="772"/>
      <c r="DZ25" s="773"/>
      <c r="EA25" s="235"/>
    </row>
    <row r="26" spans="1:131" s="236" customFormat="1" ht="26.25" customHeight="1" x14ac:dyDescent="0.2">
      <c r="A26" s="727" t="s">
        <v>350</v>
      </c>
      <c r="B26" s="728"/>
      <c r="C26" s="728"/>
      <c r="D26" s="728"/>
      <c r="E26" s="728"/>
      <c r="F26" s="728"/>
      <c r="G26" s="728"/>
      <c r="H26" s="728"/>
      <c r="I26" s="728"/>
      <c r="J26" s="728"/>
      <c r="K26" s="728"/>
      <c r="L26" s="728"/>
      <c r="M26" s="728"/>
      <c r="N26" s="728"/>
      <c r="O26" s="728"/>
      <c r="P26" s="729"/>
      <c r="Q26" s="704" t="s">
        <v>383</v>
      </c>
      <c r="R26" s="705"/>
      <c r="S26" s="705"/>
      <c r="T26" s="705"/>
      <c r="U26" s="706"/>
      <c r="V26" s="704" t="s">
        <v>384</v>
      </c>
      <c r="W26" s="705"/>
      <c r="X26" s="705"/>
      <c r="Y26" s="705"/>
      <c r="Z26" s="706"/>
      <c r="AA26" s="704" t="s">
        <v>385</v>
      </c>
      <c r="AB26" s="705"/>
      <c r="AC26" s="705"/>
      <c r="AD26" s="705"/>
      <c r="AE26" s="705"/>
      <c r="AF26" s="805" t="s">
        <v>386</v>
      </c>
      <c r="AG26" s="806"/>
      <c r="AH26" s="806"/>
      <c r="AI26" s="806"/>
      <c r="AJ26" s="807"/>
      <c r="AK26" s="705" t="s">
        <v>387</v>
      </c>
      <c r="AL26" s="705"/>
      <c r="AM26" s="705"/>
      <c r="AN26" s="705"/>
      <c r="AO26" s="706"/>
      <c r="AP26" s="704" t="s">
        <v>388</v>
      </c>
      <c r="AQ26" s="705"/>
      <c r="AR26" s="705"/>
      <c r="AS26" s="705"/>
      <c r="AT26" s="706"/>
      <c r="AU26" s="704" t="s">
        <v>389</v>
      </c>
      <c r="AV26" s="705"/>
      <c r="AW26" s="705"/>
      <c r="AX26" s="705"/>
      <c r="AY26" s="706"/>
      <c r="AZ26" s="704" t="s">
        <v>390</v>
      </c>
      <c r="BA26" s="705"/>
      <c r="BB26" s="705"/>
      <c r="BC26" s="705"/>
      <c r="BD26" s="706"/>
      <c r="BE26" s="704" t="s">
        <v>357</v>
      </c>
      <c r="BF26" s="705"/>
      <c r="BG26" s="705"/>
      <c r="BH26" s="705"/>
      <c r="BI26" s="716"/>
      <c r="BJ26" s="241"/>
      <c r="BK26" s="241"/>
      <c r="BL26" s="241"/>
      <c r="BM26" s="241"/>
      <c r="BN26" s="241"/>
      <c r="BO26" s="254"/>
      <c r="BP26" s="254"/>
      <c r="BQ26" s="251">
        <v>20</v>
      </c>
      <c r="BR26" s="252"/>
      <c r="BS26" s="755" t="s">
        <v>583</v>
      </c>
      <c r="BT26" s="756"/>
      <c r="BU26" s="756"/>
      <c r="BV26" s="756"/>
      <c r="BW26" s="756"/>
      <c r="BX26" s="756"/>
      <c r="BY26" s="756"/>
      <c r="BZ26" s="756"/>
      <c r="CA26" s="756"/>
      <c r="CB26" s="756"/>
      <c r="CC26" s="756"/>
      <c r="CD26" s="756"/>
      <c r="CE26" s="756"/>
      <c r="CF26" s="756"/>
      <c r="CG26" s="757"/>
      <c r="CH26" s="768">
        <v>1</v>
      </c>
      <c r="CI26" s="769"/>
      <c r="CJ26" s="769"/>
      <c r="CK26" s="769"/>
      <c r="CL26" s="770"/>
      <c r="CM26" s="768">
        <v>1908</v>
      </c>
      <c r="CN26" s="769"/>
      <c r="CO26" s="769"/>
      <c r="CP26" s="769"/>
      <c r="CQ26" s="770"/>
      <c r="CR26" s="768">
        <v>259</v>
      </c>
      <c r="CS26" s="769"/>
      <c r="CT26" s="769"/>
      <c r="CU26" s="769"/>
      <c r="CV26" s="770"/>
      <c r="CW26" s="768" t="s">
        <v>496</v>
      </c>
      <c r="CX26" s="769"/>
      <c r="CY26" s="769"/>
      <c r="CZ26" s="769"/>
      <c r="DA26" s="770"/>
      <c r="DB26" s="768" t="s">
        <v>496</v>
      </c>
      <c r="DC26" s="769"/>
      <c r="DD26" s="769"/>
      <c r="DE26" s="769"/>
      <c r="DF26" s="770"/>
      <c r="DG26" s="768" t="s">
        <v>496</v>
      </c>
      <c r="DH26" s="769"/>
      <c r="DI26" s="769"/>
      <c r="DJ26" s="769"/>
      <c r="DK26" s="770"/>
      <c r="DL26" s="768" t="s">
        <v>496</v>
      </c>
      <c r="DM26" s="769"/>
      <c r="DN26" s="769"/>
      <c r="DO26" s="769"/>
      <c r="DP26" s="770"/>
      <c r="DQ26" s="768" t="s">
        <v>496</v>
      </c>
      <c r="DR26" s="769"/>
      <c r="DS26" s="769"/>
      <c r="DT26" s="769"/>
      <c r="DU26" s="770"/>
      <c r="DV26" s="771"/>
      <c r="DW26" s="772"/>
      <c r="DX26" s="772"/>
      <c r="DY26" s="772"/>
      <c r="DZ26" s="773"/>
      <c r="EA26" s="235"/>
    </row>
    <row r="27" spans="1:131" s="236" customFormat="1" ht="26.25" customHeight="1" thickBot="1" x14ac:dyDescent="0.25">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8"/>
      <c r="AG27" s="809"/>
      <c r="AH27" s="809"/>
      <c r="AI27" s="809"/>
      <c r="AJ27" s="81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c r="BS27" s="755" t="s">
        <v>584</v>
      </c>
      <c r="BT27" s="756"/>
      <c r="BU27" s="756"/>
      <c r="BV27" s="756"/>
      <c r="BW27" s="756"/>
      <c r="BX27" s="756"/>
      <c r="BY27" s="756"/>
      <c r="BZ27" s="756"/>
      <c r="CA27" s="756"/>
      <c r="CB27" s="756"/>
      <c r="CC27" s="756"/>
      <c r="CD27" s="756"/>
      <c r="CE27" s="756"/>
      <c r="CF27" s="756"/>
      <c r="CG27" s="757"/>
      <c r="CH27" s="768">
        <v>-4</v>
      </c>
      <c r="CI27" s="769"/>
      <c r="CJ27" s="769"/>
      <c r="CK27" s="769"/>
      <c r="CL27" s="770"/>
      <c r="CM27" s="768">
        <v>220</v>
      </c>
      <c r="CN27" s="769"/>
      <c r="CO27" s="769"/>
      <c r="CP27" s="769"/>
      <c r="CQ27" s="770"/>
      <c r="CR27" s="768">
        <v>104</v>
      </c>
      <c r="CS27" s="769"/>
      <c r="CT27" s="769"/>
      <c r="CU27" s="769"/>
      <c r="CV27" s="770"/>
      <c r="CW27" s="768" t="s">
        <v>496</v>
      </c>
      <c r="CX27" s="769"/>
      <c r="CY27" s="769"/>
      <c r="CZ27" s="769"/>
      <c r="DA27" s="770"/>
      <c r="DB27" s="768" t="s">
        <v>496</v>
      </c>
      <c r="DC27" s="769"/>
      <c r="DD27" s="769"/>
      <c r="DE27" s="769"/>
      <c r="DF27" s="770"/>
      <c r="DG27" s="768" t="s">
        <v>496</v>
      </c>
      <c r="DH27" s="769"/>
      <c r="DI27" s="769"/>
      <c r="DJ27" s="769"/>
      <c r="DK27" s="770"/>
      <c r="DL27" s="768" t="s">
        <v>496</v>
      </c>
      <c r="DM27" s="769"/>
      <c r="DN27" s="769"/>
      <c r="DO27" s="769"/>
      <c r="DP27" s="770"/>
      <c r="DQ27" s="768" t="s">
        <v>496</v>
      </c>
      <c r="DR27" s="769"/>
      <c r="DS27" s="769"/>
      <c r="DT27" s="769"/>
      <c r="DU27" s="770"/>
      <c r="DV27" s="771"/>
      <c r="DW27" s="772"/>
      <c r="DX27" s="772"/>
      <c r="DY27" s="772"/>
      <c r="DZ27" s="773"/>
      <c r="EA27" s="235"/>
    </row>
    <row r="28" spans="1:131" s="236" customFormat="1" ht="26.25" customHeight="1" thickTop="1" x14ac:dyDescent="0.2">
      <c r="A28" s="255">
        <v>1</v>
      </c>
      <c r="B28" s="718" t="s">
        <v>391</v>
      </c>
      <c r="C28" s="719"/>
      <c r="D28" s="719"/>
      <c r="E28" s="719"/>
      <c r="F28" s="719"/>
      <c r="G28" s="719"/>
      <c r="H28" s="719"/>
      <c r="I28" s="719"/>
      <c r="J28" s="719"/>
      <c r="K28" s="719"/>
      <c r="L28" s="719"/>
      <c r="M28" s="719"/>
      <c r="N28" s="719"/>
      <c r="O28" s="719"/>
      <c r="P28" s="720"/>
      <c r="Q28" s="815">
        <v>187348</v>
      </c>
      <c r="R28" s="816"/>
      <c r="S28" s="816"/>
      <c r="T28" s="816"/>
      <c r="U28" s="816"/>
      <c r="V28" s="816">
        <v>180654</v>
      </c>
      <c r="W28" s="816"/>
      <c r="X28" s="816"/>
      <c r="Y28" s="816"/>
      <c r="Z28" s="816"/>
      <c r="AA28" s="816">
        <v>6694</v>
      </c>
      <c r="AB28" s="816"/>
      <c r="AC28" s="816"/>
      <c r="AD28" s="816"/>
      <c r="AE28" s="817"/>
      <c r="AF28" s="818">
        <v>6694</v>
      </c>
      <c r="AG28" s="816"/>
      <c r="AH28" s="816"/>
      <c r="AI28" s="816"/>
      <c r="AJ28" s="819"/>
      <c r="AK28" s="820">
        <v>12223</v>
      </c>
      <c r="AL28" s="811"/>
      <c r="AM28" s="811"/>
      <c r="AN28" s="811"/>
      <c r="AO28" s="811"/>
      <c r="AP28" s="811" t="s">
        <v>496</v>
      </c>
      <c r="AQ28" s="811"/>
      <c r="AR28" s="811"/>
      <c r="AS28" s="811"/>
      <c r="AT28" s="811"/>
      <c r="AU28" s="811" t="s">
        <v>496</v>
      </c>
      <c r="AV28" s="811"/>
      <c r="AW28" s="811"/>
      <c r="AX28" s="811"/>
      <c r="AY28" s="811"/>
      <c r="AZ28" s="812"/>
      <c r="BA28" s="812"/>
      <c r="BB28" s="812"/>
      <c r="BC28" s="812"/>
      <c r="BD28" s="812"/>
      <c r="BE28" s="813"/>
      <c r="BF28" s="813"/>
      <c r="BG28" s="813"/>
      <c r="BH28" s="813"/>
      <c r="BI28" s="814"/>
      <c r="BJ28" s="241"/>
      <c r="BK28" s="241"/>
      <c r="BL28" s="241"/>
      <c r="BM28" s="241"/>
      <c r="BN28" s="241"/>
      <c r="BO28" s="254"/>
      <c r="BP28" s="254"/>
      <c r="BQ28" s="251">
        <v>22</v>
      </c>
      <c r="BR28" s="252"/>
      <c r="BS28" s="755" t="s">
        <v>585</v>
      </c>
      <c r="BT28" s="756"/>
      <c r="BU28" s="756"/>
      <c r="BV28" s="756"/>
      <c r="BW28" s="756"/>
      <c r="BX28" s="756"/>
      <c r="BY28" s="756"/>
      <c r="BZ28" s="756"/>
      <c r="CA28" s="756"/>
      <c r="CB28" s="756"/>
      <c r="CC28" s="756"/>
      <c r="CD28" s="756"/>
      <c r="CE28" s="756"/>
      <c r="CF28" s="756"/>
      <c r="CG28" s="757"/>
      <c r="CH28" s="768">
        <v>-5</v>
      </c>
      <c r="CI28" s="769"/>
      <c r="CJ28" s="769"/>
      <c r="CK28" s="769"/>
      <c r="CL28" s="770"/>
      <c r="CM28" s="768">
        <v>1322</v>
      </c>
      <c r="CN28" s="769"/>
      <c r="CO28" s="769"/>
      <c r="CP28" s="769"/>
      <c r="CQ28" s="770"/>
      <c r="CR28" s="768">
        <v>261</v>
      </c>
      <c r="CS28" s="769"/>
      <c r="CT28" s="769"/>
      <c r="CU28" s="769"/>
      <c r="CV28" s="770"/>
      <c r="CW28" s="768">
        <v>72</v>
      </c>
      <c r="CX28" s="769"/>
      <c r="CY28" s="769"/>
      <c r="CZ28" s="769"/>
      <c r="DA28" s="770"/>
      <c r="DB28" s="768" t="s">
        <v>496</v>
      </c>
      <c r="DC28" s="769"/>
      <c r="DD28" s="769"/>
      <c r="DE28" s="769"/>
      <c r="DF28" s="770"/>
      <c r="DG28" s="768" t="s">
        <v>496</v>
      </c>
      <c r="DH28" s="769"/>
      <c r="DI28" s="769"/>
      <c r="DJ28" s="769"/>
      <c r="DK28" s="770"/>
      <c r="DL28" s="768" t="s">
        <v>496</v>
      </c>
      <c r="DM28" s="769"/>
      <c r="DN28" s="769"/>
      <c r="DO28" s="769"/>
      <c r="DP28" s="770"/>
      <c r="DQ28" s="768" t="s">
        <v>496</v>
      </c>
      <c r="DR28" s="769"/>
      <c r="DS28" s="769"/>
      <c r="DT28" s="769"/>
      <c r="DU28" s="770"/>
      <c r="DV28" s="771"/>
      <c r="DW28" s="772"/>
      <c r="DX28" s="772"/>
      <c r="DY28" s="772"/>
      <c r="DZ28" s="773"/>
      <c r="EA28" s="235"/>
    </row>
    <row r="29" spans="1:131" s="236" customFormat="1" ht="26.25" customHeight="1" x14ac:dyDescent="0.2">
      <c r="A29" s="255">
        <v>2</v>
      </c>
      <c r="B29" s="742" t="s">
        <v>392</v>
      </c>
      <c r="C29" s="743"/>
      <c r="D29" s="743"/>
      <c r="E29" s="743"/>
      <c r="F29" s="743"/>
      <c r="G29" s="743"/>
      <c r="H29" s="743"/>
      <c r="I29" s="743"/>
      <c r="J29" s="743"/>
      <c r="K29" s="743"/>
      <c r="L29" s="743"/>
      <c r="M29" s="743"/>
      <c r="N29" s="743"/>
      <c r="O29" s="743"/>
      <c r="P29" s="744"/>
      <c r="Q29" s="745">
        <v>7926</v>
      </c>
      <c r="R29" s="746"/>
      <c r="S29" s="746"/>
      <c r="T29" s="746"/>
      <c r="U29" s="746"/>
      <c r="V29" s="746">
        <v>5821</v>
      </c>
      <c r="W29" s="746"/>
      <c r="X29" s="746"/>
      <c r="Y29" s="746"/>
      <c r="Z29" s="746"/>
      <c r="AA29" s="746">
        <v>2105</v>
      </c>
      <c r="AB29" s="746"/>
      <c r="AC29" s="746"/>
      <c r="AD29" s="746"/>
      <c r="AE29" s="747"/>
      <c r="AF29" s="821">
        <v>35543</v>
      </c>
      <c r="AG29" s="746"/>
      <c r="AH29" s="746"/>
      <c r="AI29" s="746"/>
      <c r="AJ29" s="822"/>
      <c r="AK29" s="825" t="s">
        <v>496</v>
      </c>
      <c r="AL29" s="826"/>
      <c r="AM29" s="826"/>
      <c r="AN29" s="826"/>
      <c r="AO29" s="826"/>
      <c r="AP29" s="826">
        <v>640</v>
      </c>
      <c r="AQ29" s="826"/>
      <c r="AR29" s="826"/>
      <c r="AS29" s="826"/>
      <c r="AT29" s="826"/>
      <c r="AU29" s="826" t="s">
        <v>496</v>
      </c>
      <c r="AV29" s="826"/>
      <c r="AW29" s="826"/>
      <c r="AX29" s="826"/>
      <c r="AY29" s="826"/>
      <c r="AZ29" s="827">
        <v>459.6</v>
      </c>
      <c r="BA29" s="827"/>
      <c r="BB29" s="827"/>
      <c r="BC29" s="827"/>
      <c r="BD29" s="827"/>
      <c r="BE29" s="823" t="s">
        <v>559</v>
      </c>
      <c r="BF29" s="823"/>
      <c r="BG29" s="823"/>
      <c r="BH29" s="823"/>
      <c r="BI29" s="824"/>
      <c r="BJ29" s="241"/>
      <c r="BK29" s="241"/>
      <c r="BL29" s="241"/>
      <c r="BM29" s="241"/>
      <c r="BN29" s="241"/>
      <c r="BO29" s="254"/>
      <c r="BP29" s="254"/>
      <c r="BQ29" s="251">
        <v>23</v>
      </c>
      <c r="BR29" s="252"/>
      <c r="BS29" s="755" t="s">
        <v>586</v>
      </c>
      <c r="BT29" s="756"/>
      <c r="BU29" s="756"/>
      <c r="BV29" s="756"/>
      <c r="BW29" s="756"/>
      <c r="BX29" s="756"/>
      <c r="BY29" s="756"/>
      <c r="BZ29" s="756"/>
      <c r="CA29" s="756"/>
      <c r="CB29" s="756"/>
      <c r="CC29" s="756"/>
      <c r="CD29" s="756"/>
      <c r="CE29" s="756"/>
      <c r="CF29" s="756"/>
      <c r="CG29" s="757"/>
      <c r="CH29" s="768">
        <v>1</v>
      </c>
      <c r="CI29" s="769"/>
      <c r="CJ29" s="769"/>
      <c r="CK29" s="769"/>
      <c r="CL29" s="770"/>
      <c r="CM29" s="768">
        <v>1084</v>
      </c>
      <c r="CN29" s="769"/>
      <c r="CO29" s="769"/>
      <c r="CP29" s="769"/>
      <c r="CQ29" s="770"/>
      <c r="CR29" s="768">
        <v>503</v>
      </c>
      <c r="CS29" s="769"/>
      <c r="CT29" s="769"/>
      <c r="CU29" s="769"/>
      <c r="CV29" s="770"/>
      <c r="CW29" s="768">
        <v>344</v>
      </c>
      <c r="CX29" s="769"/>
      <c r="CY29" s="769"/>
      <c r="CZ29" s="769"/>
      <c r="DA29" s="770"/>
      <c r="DB29" s="768" t="s">
        <v>496</v>
      </c>
      <c r="DC29" s="769"/>
      <c r="DD29" s="769"/>
      <c r="DE29" s="769"/>
      <c r="DF29" s="770"/>
      <c r="DG29" s="768" t="s">
        <v>496</v>
      </c>
      <c r="DH29" s="769"/>
      <c r="DI29" s="769"/>
      <c r="DJ29" s="769"/>
      <c r="DK29" s="770"/>
      <c r="DL29" s="768" t="s">
        <v>496</v>
      </c>
      <c r="DM29" s="769"/>
      <c r="DN29" s="769"/>
      <c r="DO29" s="769"/>
      <c r="DP29" s="770"/>
      <c r="DQ29" s="768" t="s">
        <v>496</v>
      </c>
      <c r="DR29" s="769"/>
      <c r="DS29" s="769"/>
      <c r="DT29" s="769"/>
      <c r="DU29" s="770"/>
      <c r="DV29" s="771"/>
      <c r="DW29" s="772"/>
      <c r="DX29" s="772"/>
      <c r="DY29" s="772"/>
      <c r="DZ29" s="773"/>
      <c r="EA29" s="235"/>
    </row>
    <row r="30" spans="1:131" s="236" customFormat="1" ht="26.25" customHeight="1" x14ac:dyDescent="0.2">
      <c r="A30" s="255">
        <v>3</v>
      </c>
      <c r="B30" s="742" t="s">
        <v>393</v>
      </c>
      <c r="C30" s="743"/>
      <c r="D30" s="743"/>
      <c r="E30" s="743"/>
      <c r="F30" s="743"/>
      <c r="G30" s="743"/>
      <c r="H30" s="743"/>
      <c r="I30" s="743"/>
      <c r="J30" s="743"/>
      <c r="K30" s="743"/>
      <c r="L30" s="743"/>
      <c r="M30" s="743"/>
      <c r="N30" s="743"/>
      <c r="O30" s="743"/>
      <c r="P30" s="744"/>
      <c r="Q30" s="745">
        <v>2206</v>
      </c>
      <c r="R30" s="746"/>
      <c r="S30" s="746"/>
      <c r="T30" s="746"/>
      <c r="U30" s="746"/>
      <c r="V30" s="746">
        <v>1613</v>
      </c>
      <c r="W30" s="746"/>
      <c r="X30" s="746"/>
      <c r="Y30" s="746"/>
      <c r="Z30" s="746"/>
      <c r="AA30" s="746">
        <v>593</v>
      </c>
      <c r="AB30" s="746"/>
      <c r="AC30" s="746"/>
      <c r="AD30" s="746"/>
      <c r="AE30" s="747"/>
      <c r="AF30" s="821">
        <v>1647</v>
      </c>
      <c r="AG30" s="746"/>
      <c r="AH30" s="746"/>
      <c r="AI30" s="746"/>
      <c r="AJ30" s="822"/>
      <c r="AK30" s="825" t="s">
        <v>496</v>
      </c>
      <c r="AL30" s="826"/>
      <c r="AM30" s="826"/>
      <c r="AN30" s="826"/>
      <c r="AO30" s="826"/>
      <c r="AP30" s="826">
        <v>5326</v>
      </c>
      <c r="AQ30" s="826"/>
      <c r="AR30" s="826"/>
      <c r="AS30" s="826"/>
      <c r="AT30" s="826"/>
      <c r="AU30" s="826" t="s">
        <v>496</v>
      </c>
      <c r="AV30" s="826"/>
      <c r="AW30" s="826"/>
      <c r="AX30" s="826"/>
      <c r="AY30" s="826"/>
      <c r="AZ30" s="827">
        <v>103.5</v>
      </c>
      <c r="BA30" s="827"/>
      <c r="BB30" s="827"/>
      <c r="BC30" s="827"/>
      <c r="BD30" s="827"/>
      <c r="BE30" s="823" t="s">
        <v>559</v>
      </c>
      <c r="BF30" s="823"/>
      <c r="BG30" s="823"/>
      <c r="BH30" s="823"/>
      <c r="BI30" s="824"/>
      <c r="BJ30" s="241"/>
      <c r="BK30" s="241"/>
      <c r="BL30" s="241"/>
      <c r="BM30" s="241"/>
      <c r="BN30" s="241"/>
      <c r="BO30" s="254"/>
      <c r="BP30" s="254"/>
      <c r="BQ30" s="251">
        <v>24</v>
      </c>
      <c r="BR30" s="252"/>
      <c r="BS30" s="755" t="s">
        <v>587</v>
      </c>
      <c r="BT30" s="756"/>
      <c r="BU30" s="756"/>
      <c r="BV30" s="756"/>
      <c r="BW30" s="756"/>
      <c r="BX30" s="756"/>
      <c r="BY30" s="756"/>
      <c r="BZ30" s="756"/>
      <c r="CA30" s="756"/>
      <c r="CB30" s="756"/>
      <c r="CC30" s="756"/>
      <c r="CD30" s="756"/>
      <c r="CE30" s="756"/>
      <c r="CF30" s="756"/>
      <c r="CG30" s="757"/>
      <c r="CH30" s="768">
        <v>1</v>
      </c>
      <c r="CI30" s="769"/>
      <c r="CJ30" s="769"/>
      <c r="CK30" s="769"/>
      <c r="CL30" s="770"/>
      <c r="CM30" s="768">
        <v>102</v>
      </c>
      <c r="CN30" s="769"/>
      <c r="CO30" s="769"/>
      <c r="CP30" s="769"/>
      <c r="CQ30" s="770"/>
      <c r="CR30" s="768">
        <v>84</v>
      </c>
      <c r="CS30" s="769"/>
      <c r="CT30" s="769"/>
      <c r="CU30" s="769"/>
      <c r="CV30" s="770"/>
      <c r="CW30" s="768">
        <v>3</v>
      </c>
      <c r="CX30" s="769"/>
      <c r="CY30" s="769"/>
      <c r="CZ30" s="769"/>
      <c r="DA30" s="770"/>
      <c r="DB30" s="768" t="s">
        <v>496</v>
      </c>
      <c r="DC30" s="769"/>
      <c r="DD30" s="769"/>
      <c r="DE30" s="769"/>
      <c r="DF30" s="770"/>
      <c r="DG30" s="768" t="s">
        <v>496</v>
      </c>
      <c r="DH30" s="769"/>
      <c r="DI30" s="769"/>
      <c r="DJ30" s="769"/>
      <c r="DK30" s="770"/>
      <c r="DL30" s="768" t="s">
        <v>496</v>
      </c>
      <c r="DM30" s="769"/>
      <c r="DN30" s="769"/>
      <c r="DO30" s="769"/>
      <c r="DP30" s="770"/>
      <c r="DQ30" s="768" t="s">
        <v>496</v>
      </c>
      <c r="DR30" s="769"/>
      <c r="DS30" s="769"/>
      <c r="DT30" s="769"/>
      <c r="DU30" s="770"/>
      <c r="DV30" s="771"/>
      <c r="DW30" s="772"/>
      <c r="DX30" s="772"/>
      <c r="DY30" s="772"/>
      <c r="DZ30" s="773"/>
      <c r="EA30" s="235"/>
    </row>
    <row r="31" spans="1:131" s="236" customFormat="1" ht="26.25" customHeight="1" x14ac:dyDescent="0.2">
      <c r="A31" s="255">
        <v>4</v>
      </c>
      <c r="B31" s="742" t="s">
        <v>394</v>
      </c>
      <c r="C31" s="743"/>
      <c r="D31" s="743"/>
      <c r="E31" s="743"/>
      <c r="F31" s="743"/>
      <c r="G31" s="743"/>
      <c r="H31" s="743"/>
      <c r="I31" s="743"/>
      <c r="J31" s="743"/>
      <c r="K31" s="743"/>
      <c r="L31" s="743"/>
      <c r="M31" s="743"/>
      <c r="N31" s="743"/>
      <c r="O31" s="743"/>
      <c r="P31" s="744"/>
      <c r="Q31" s="745">
        <v>11497</v>
      </c>
      <c r="R31" s="746"/>
      <c r="S31" s="746"/>
      <c r="T31" s="746"/>
      <c r="U31" s="746"/>
      <c r="V31" s="746">
        <v>20781</v>
      </c>
      <c r="W31" s="746"/>
      <c r="X31" s="746"/>
      <c r="Y31" s="746"/>
      <c r="Z31" s="746"/>
      <c r="AA31" s="746">
        <v>-9284</v>
      </c>
      <c r="AB31" s="746"/>
      <c r="AC31" s="746"/>
      <c r="AD31" s="746"/>
      <c r="AE31" s="747"/>
      <c r="AF31" s="821">
        <v>18008</v>
      </c>
      <c r="AG31" s="746"/>
      <c r="AH31" s="746"/>
      <c r="AI31" s="746"/>
      <c r="AJ31" s="822"/>
      <c r="AK31" s="825" t="s">
        <v>496</v>
      </c>
      <c r="AL31" s="826"/>
      <c r="AM31" s="826"/>
      <c r="AN31" s="826"/>
      <c r="AO31" s="826"/>
      <c r="AP31" s="826">
        <v>13855</v>
      </c>
      <c r="AQ31" s="826"/>
      <c r="AR31" s="826"/>
      <c r="AS31" s="826"/>
      <c r="AT31" s="826"/>
      <c r="AU31" s="826" t="s">
        <v>496</v>
      </c>
      <c r="AV31" s="826"/>
      <c r="AW31" s="826"/>
      <c r="AX31" s="826"/>
      <c r="AY31" s="826"/>
      <c r="AZ31" s="827">
        <v>289.39999999999998</v>
      </c>
      <c r="BA31" s="827"/>
      <c r="BB31" s="827"/>
      <c r="BC31" s="827"/>
      <c r="BD31" s="827"/>
      <c r="BE31" s="823" t="s">
        <v>559</v>
      </c>
      <c r="BF31" s="823"/>
      <c r="BG31" s="823"/>
      <c r="BH31" s="823"/>
      <c r="BI31" s="824"/>
      <c r="BJ31" s="241"/>
      <c r="BK31" s="241"/>
      <c r="BL31" s="241"/>
      <c r="BM31" s="241"/>
      <c r="BN31" s="241"/>
      <c r="BO31" s="254"/>
      <c r="BP31" s="254"/>
      <c r="BQ31" s="251">
        <v>25</v>
      </c>
      <c r="BR31" s="252"/>
      <c r="BS31" s="755" t="s">
        <v>588</v>
      </c>
      <c r="BT31" s="756"/>
      <c r="BU31" s="756"/>
      <c r="BV31" s="756"/>
      <c r="BW31" s="756"/>
      <c r="BX31" s="756"/>
      <c r="BY31" s="756"/>
      <c r="BZ31" s="756"/>
      <c r="CA31" s="756"/>
      <c r="CB31" s="756"/>
      <c r="CC31" s="756"/>
      <c r="CD31" s="756"/>
      <c r="CE31" s="756"/>
      <c r="CF31" s="756"/>
      <c r="CG31" s="757"/>
      <c r="CH31" s="768">
        <v>-2</v>
      </c>
      <c r="CI31" s="769"/>
      <c r="CJ31" s="769"/>
      <c r="CK31" s="769"/>
      <c r="CL31" s="770"/>
      <c r="CM31" s="768">
        <v>650</v>
      </c>
      <c r="CN31" s="769"/>
      <c r="CO31" s="769"/>
      <c r="CP31" s="769"/>
      <c r="CQ31" s="770"/>
      <c r="CR31" s="768">
        <v>512</v>
      </c>
      <c r="CS31" s="769"/>
      <c r="CT31" s="769"/>
      <c r="CU31" s="769"/>
      <c r="CV31" s="770"/>
      <c r="CW31" s="768">
        <v>4</v>
      </c>
      <c r="CX31" s="769"/>
      <c r="CY31" s="769"/>
      <c r="CZ31" s="769"/>
      <c r="DA31" s="770"/>
      <c r="DB31" s="768" t="s">
        <v>496</v>
      </c>
      <c r="DC31" s="769"/>
      <c r="DD31" s="769"/>
      <c r="DE31" s="769"/>
      <c r="DF31" s="770"/>
      <c r="DG31" s="768" t="s">
        <v>496</v>
      </c>
      <c r="DH31" s="769"/>
      <c r="DI31" s="769"/>
      <c r="DJ31" s="769"/>
      <c r="DK31" s="770"/>
      <c r="DL31" s="768" t="s">
        <v>496</v>
      </c>
      <c r="DM31" s="769"/>
      <c r="DN31" s="769"/>
      <c r="DO31" s="769"/>
      <c r="DP31" s="770"/>
      <c r="DQ31" s="768" t="s">
        <v>496</v>
      </c>
      <c r="DR31" s="769"/>
      <c r="DS31" s="769"/>
      <c r="DT31" s="769"/>
      <c r="DU31" s="770"/>
      <c r="DV31" s="771"/>
      <c r="DW31" s="772"/>
      <c r="DX31" s="772"/>
      <c r="DY31" s="772"/>
      <c r="DZ31" s="773"/>
      <c r="EA31" s="235"/>
    </row>
    <row r="32" spans="1:131" s="236" customFormat="1" ht="26.25" customHeight="1" x14ac:dyDescent="0.2">
      <c r="A32" s="255">
        <v>5</v>
      </c>
      <c r="B32" s="742" t="s">
        <v>395</v>
      </c>
      <c r="C32" s="743"/>
      <c r="D32" s="743"/>
      <c r="E32" s="743"/>
      <c r="F32" s="743"/>
      <c r="G32" s="743"/>
      <c r="H32" s="743"/>
      <c r="I32" s="743"/>
      <c r="J32" s="743"/>
      <c r="K32" s="743"/>
      <c r="L32" s="743"/>
      <c r="M32" s="743"/>
      <c r="N32" s="743"/>
      <c r="O32" s="743"/>
      <c r="P32" s="744"/>
      <c r="Q32" s="745">
        <v>736</v>
      </c>
      <c r="R32" s="746"/>
      <c r="S32" s="746"/>
      <c r="T32" s="746"/>
      <c r="U32" s="746"/>
      <c r="V32" s="746">
        <v>697</v>
      </c>
      <c r="W32" s="746"/>
      <c r="X32" s="746"/>
      <c r="Y32" s="746"/>
      <c r="Z32" s="746"/>
      <c r="AA32" s="746">
        <v>39</v>
      </c>
      <c r="AB32" s="746"/>
      <c r="AC32" s="746"/>
      <c r="AD32" s="746"/>
      <c r="AE32" s="747"/>
      <c r="AF32" s="821">
        <v>896</v>
      </c>
      <c r="AG32" s="746"/>
      <c r="AH32" s="746"/>
      <c r="AI32" s="746"/>
      <c r="AJ32" s="822"/>
      <c r="AK32" s="825" t="s">
        <v>496</v>
      </c>
      <c r="AL32" s="826"/>
      <c r="AM32" s="826"/>
      <c r="AN32" s="826"/>
      <c r="AO32" s="826"/>
      <c r="AP32" s="826" t="s">
        <v>496</v>
      </c>
      <c r="AQ32" s="826"/>
      <c r="AR32" s="826"/>
      <c r="AS32" s="826"/>
      <c r="AT32" s="826"/>
      <c r="AU32" s="826" t="s">
        <v>496</v>
      </c>
      <c r="AV32" s="826"/>
      <c r="AW32" s="826"/>
      <c r="AX32" s="826"/>
      <c r="AY32" s="826"/>
      <c r="AZ32" s="827">
        <v>60.2</v>
      </c>
      <c r="BA32" s="827"/>
      <c r="BB32" s="827"/>
      <c r="BC32" s="827"/>
      <c r="BD32" s="827"/>
      <c r="BE32" s="823" t="s">
        <v>559</v>
      </c>
      <c r="BF32" s="823"/>
      <c r="BG32" s="823"/>
      <c r="BH32" s="823"/>
      <c r="BI32" s="824"/>
      <c r="BJ32" s="241"/>
      <c r="BK32" s="241"/>
      <c r="BL32" s="241"/>
      <c r="BM32" s="241"/>
      <c r="BN32" s="241"/>
      <c r="BO32" s="254"/>
      <c r="BP32" s="254"/>
      <c r="BQ32" s="251">
        <v>26</v>
      </c>
      <c r="BR32" s="252"/>
      <c r="BS32" s="755"/>
      <c r="BT32" s="756"/>
      <c r="BU32" s="756"/>
      <c r="BV32" s="756"/>
      <c r="BW32" s="756"/>
      <c r="BX32" s="756"/>
      <c r="BY32" s="756"/>
      <c r="BZ32" s="756"/>
      <c r="CA32" s="756"/>
      <c r="CB32" s="756"/>
      <c r="CC32" s="756"/>
      <c r="CD32" s="756"/>
      <c r="CE32" s="756"/>
      <c r="CF32" s="756"/>
      <c r="CG32" s="757"/>
      <c r="CH32" s="768"/>
      <c r="CI32" s="769"/>
      <c r="CJ32" s="769"/>
      <c r="CK32" s="769"/>
      <c r="CL32" s="770"/>
      <c r="CM32" s="768"/>
      <c r="CN32" s="769"/>
      <c r="CO32" s="769"/>
      <c r="CP32" s="769"/>
      <c r="CQ32" s="770"/>
      <c r="CR32" s="768"/>
      <c r="CS32" s="769"/>
      <c r="CT32" s="769"/>
      <c r="CU32" s="769"/>
      <c r="CV32" s="770"/>
      <c r="CW32" s="768"/>
      <c r="CX32" s="769"/>
      <c r="CY32" s="769"/>
      <c r="CZ32" s="769"/>
      <c r="DA32" s="770"/>
      <c r="DB32" s="768"/>
      <c r="DC32" s="769"/>
      <c r="DD32" s="769"/>
      <c r="DE32" s="769"/>
      <c r="DF32" s="770"/>
      <c r="DG32" s="768"/>
      <c r="DH32" s="769"/>
      <c r="DI32" s="769"/>
      <c r="DJ32" s="769"/>
      <c r="DK32" s="770"/>
      <c r="DL32" s="768"/>
      <c r="DM32" s="769"/>
      <c r="DN32" s="769"/>
      <c r="DO32" s="769"/>
      <c r="DP32" s="770"/>
      <c r="DQ32" s="768"/>
      <c r="DR32" s="769"/>
      <c r="DS32" s="769"/>
      <c r="DT32" s="769"/>
      <c r="DU32" s="770"/>
      <c r="DV32" s="771"/>
      <c r="DW32" s="772"/>
      <c r="DX32" s="772"/>
      <c r="DY32" s="772"/>
      <c r="DZ32" s="773"/>
      <c r="EA32" s="235"/>
    </row>
    <row r="33" spans="1:131" s="236" customFormat="1" ht="26.25" customHeight="1" x14ac:dyDescent="0.2">
      <c r="A33" s="255">
        <v>6</v>
      </c>
      <c r="B33" s="742" t="s">
        <v>396</v>
      </c>
      <c r="C33" s="743"/>
      <c r="D33" s="743"/>
      <c r="E33" s="743"/>
      <c r="F33" s="743"/>
      <c r="G33" s="743"/>
      <c r="H33" s="743"/>
      <c r="I33" s="743"/>
      <c r="J33" s="743"/>
      <c r="K33" s="743"/>
      <c r="L33" s="743"/>
      <c r="M33" s="743"/>
      <c r="N33" s="743"/>
      <c r="O33" s="743"/>
      <c r="P33" s="744"/>
      <c r="Q33" s="745">
        <v>28987</v>
      </c>
      <c r="R33" s="746"/>
      <c r="S33" s="746"/>
      <c r="T33" s="746"/>
      <c r="U33" s="746"/>
      <c r="V33" s="746">
        <v>29830</v>
      </c>
      <c r="W33" s="746"/>
      <c r="X33" s="746"/>
      <c r="Y33" s="746"/>
      <c r="Z33" s="746"/>
      <c r="AA33" s="746">
        <v>-843</v>
      </c>
      <c r="AB33" s="746"/>
      <c r="AC33" s="746"/>
      <c r="AD33" s="746"/>
      <c r="AE33" s="747"/>
      <c r="AF33" s="821">
        <v>4153</v>
      </c>
      <c r="AG33" s="746"/>
      <c r="AH33" s="746"/>
      <c r="AI33" s="746"/>
      <c r="AJ33" s="822"/>
      <c r="AK33" s="825">
        <v>5201</v>
      </c>
      <c r="AL33" s="826"/>
      <c r="AM33" s="826"/>
      <c r="AN33" s="826"/>
      <c r="AO33" s="826"/>
      <c r="AP33" s="826">
        <v>17414</v>
      </c>
      <c r="AQ33" s="826"/>
      <c r="AR33" s="826"/>
      <c r="AS33" s="826"/>
      <c r="AT33" s="826"/>
      <c r="AU33" s="826">
        <v>9522</v>
      </c>
      <c r="AV33" s="826"/>
      <c r="AW33" s="826"/>
      <c r="AX33" s="826"/>
      <c r="AY33" s="826"/>
      <c r="AZ33" s="827">
        <v>17.5</v>
      </c>
      <c r="BA33" s="827"/>
      <c r="BB33" s="827"/>
      <c r="BC33" s="827"/>
      <c r="BD33" s="827"/>
      <c r="BE33" s="823" t="s">
        <v>559</v>
      </c>
      <c r="BF33" s="823"/>
      <c r="BG33" s="823"/>
      <c r="BH33" s="823"/>
      <c r="BI33" s="824"/>
      <c r="BJ33" s="241"/>
      <c r="BK33" s="241"/>
      <c r="BL33" s="241"/>
      <c r="BM33" s="241"/>
      <c r="BN33" s="241"/>
      <c r="BO33" s="254"/>
      <c r="BP33" s="254"/>
      <c r="BQ33" s="251">
        <v>27</v>
      </c>
      <c r="BR33" s="252"/>
      <c r="BS33" s="755"/>
      <c r="BT33" s="756"/>
      <c r="BU33" s="756"/>
      <c r="BV33" s="756"/>
      <c r="BW33" s="756"/>
      <c r="BX33" s="756"/>
      <c r="BY33" s="756"/>
      <c r="BZ33" s="756"/>
      <c r="CA33" s="756"/>
      <c r="CB33" s="756"/>
      <c r="CC33" s="756"/>
      <c r="CD33" s="756"/>
      <c r="CE33" s="756"/>
      <c r="CF33" s="756"/>
      <c r="CG33" s="757"/>
      <c r="CH33" s="768"/>
      <c r="CI33" s="769"/>
      <c r="CJ33" s="769"/>
      <c r="CK33" s="769"/>
      <c r="CL33" s="770"/>
      <c r="CM33" s="768"/>
      <c r="CN33" s="769"/>
      <c r="CO33" s="769"/>
      <c r="CP33" s="769"/>
      <c r="CQ33" s="770"/>
      <c r="CR33" s="768"/>
      <c r="CS33" s="769"/>
      <c r="CT33" s="769"/>
      <c r="CU33" s="769"/>
      <c r="CV33" s="770"/>
      <c r="CW33" s="768"/>
      <c r="CX33" s="769"/>
      <c r="CY33" s="769"/>
      <c r="CZ33" s="769"/>
      <c r="DA33" s="770"/>
      <c r="DB33" s="768"/>
      <c r="DC33" s="769"/>
      <c r="DD33" s="769"/>
      <c r="DE33" s="769"/>
      <c r="DF33" s="770"/>
      <c r="DG33" s="768"/>
      <c r="DH33" s="769"/>
      <c r="DI33" s="769"/>
      <c r="DJ33" s="769"/>
      <c r="DK33" s="770"/>
      <c r="DL33" s="768"/>
      <c r="DM33" s="769"/>
      <c r="DN33" s="769"/>
      <c r="DO33" s="769"/>
      <c r="DP33" s="770"/>
      <c r="DQ33" s="768"/>
      <c r="DR33" s="769"/>
      <c r="DS33" s="769"/>
      <c r="DT33" s="769"/>
      <c r="DU33" s="770"/>
      <c r="DV33" s="771"/>
      <c r="DW33" s="772"/>
      <c r="DX33" s="772"/>
      <c r="DY33" s="772"/>
      <c r="DZ33" s="773"/>
      <c r="EA33" s="235"/>
    </row>
    <row r="34" spans="1:131" s="236" customFormat="1" ht="26.25" customHeight="1" x14ac:dyDescent="0.2">
      <c r="A34" s="255">
        <v>7</v>
      </c>
      <c r="B34" s="742" t="s">
        <v>397</v>
      </c>
      <c r="C34" s="743"/>
      <c r="D34" s="743"/>
      <c r="E34" s="743"/>
      <c r="F34" s="743"/>
      <c r="G34" s="743"/>
      <c r="H34" s="743"/>
      <c r="I34" s="743"/>
      <c r="J34" s="743"/>
      <c r="K34" s="743"/>
      <c r="L34" s="743"/>
      <c r="M34" s="743"/>
      <c r="N34" s="743"/>
      <c r="O34" s="743"/>
      <c r="P34" s="744"/>
      <c r="Q34" s="745">
        <v>5694</v>
      </c>
      <c r="R34" s="746"/>
      <c r="S34" s="746"/>
      <c r="T34" s="746"/>
      <c r="U34" s="746"/>
      <c r="V34" s="746">
        <v>5248</v>
      </c>
      <c r="W34" s="746"/>
      <c r="X34" s="746"/>
      <c r="Y34" s="746"/>
      <c r="Z34" s="746"/>
      <c r="AA34" s="746">
        <v>446</v>
      </c>
      <c r="AB34" s="746"/>
      <c r="AC34" s="746"/>
      <c r="AD34" s="746"/>
      <c r="AE34" s="747"/>
      <c r="AF34" s="821">
        <v>18414</v>
      </c>
      <c r="AG34" s="746"/>
      <c r="AH34" s="746"/>
      <c r="AI34" s="746"/>
      <c r="AJ34" s="822"/>
      <c r="AK34" s="825" t="s">
        <v>496</v>
      </c>
      <c r="AL34" s="826"/>
      <c r="AM34" s="826"/>
      <c r="AN34" s="826"/>
      <c r="AO34" s="826"/>
      <c r="AP34" s="826" t="s">
        <v>496</v>
      </c>
      <c r="AQ34" s="826"/>
      <c r="AR34" s="826"/>
      <c r="AS34" s="826"/>
      <c r="AT34" s="826"/>
      <c r="AU34" s="826" t="s">
        <v>496</v>
      </c>
      <c r="AV34" s="826"/>
      <c r="AW34" s="826"/>
      <c r="AX34" s="826"/>
      <c r="AY34" s="826"/>
      <c r="AZ34" s="827">
        <v>61.7</v>
      </c>
      <c r="BA34" s="827"/>
      <c r="BB34" s="827"/>
      <c r="BC34" s="827"/>
      <c r="BD34" s="827"/>
      <c r="BE34" s="823" t="s">
        <v>559</v>
      </c>
      <c r="BF34" s="823"/>
      <c r="BG34" s="823"/>
      <c r="BH34" s="823"/>
      <c r="BI34" s="824"/>
      <c r="BJ34" s="241"/>
      <c r="BK34" s="241"/>
      <c r="BL34" s="241"/>
      <c r="BM34" s="241"/>
      <c r="BN34" s="241"/>
      <c r="BO34" s="254"/>
      <c r="BP34" s="254"/>
      <c r="BQ34" s="251">
        <v>28</v>
      </c>
      <c r="BR34" s="252"/>
      <c r="BS34" s="755"/>
      <c r="BT34" s="756"/>
      <c r="BU34" s="756"/>
      <c r="BV34" s="756"/>
      <c r="BW34" s="756"/>
      <c r="BX34" s="756"/>
      <c r="BY34" s="756"/>
      <c r="BZ34" s="756"/>
      <c r="CA34" s="756"/>
      <c r="CB34" s="756"/>
      <c r="CC34" s="756"/>
      <c r="CD34" s="756"/>
      <c r="CE34" s="756"/>
      <c r="CF34" s="756"/>
      <c r="CG34" s="757"/>
      <c r="CH34" s="768"/>
      <c r="CI34" s="769"/>
      <c r="CJ34" s="769"/>
      <c r="CK34" s="769"/>
      <c r="CL34" s="770"/>
      <c r="CM34" s="768"/>
      <c r="CN34" s="769"/>
      <c r="CO34" s="769"/>
      <c r="CP34" s="769"/>
      <c r="CQ34" s="770"/>
      <c r="CR34" s="768"/>
      <c r="CS34" s="769"/>
      <c r="CT34" s="769"/>
      <c r="CU34" s="769"/>
      <c r="CV34" s="770"/>
      <c r="CW34" s="768"/>
      <c r="CX34" s="769"/>
      <c r="CY34" s="769"/>
      <c r="CZ34" s="769"/>
      <c r="DA34" s="770"/>
      <c r="DB34" s="768"/>
      <c r="DC34" s="769"/>
      <c r="DD34" s="769"/>
      <c r="DE34" s="769"/>
      <c r="DF34" s="770"/>
      <c r="DG34" s="768"/>
      <c r="DH34" s="769"/>
      <c r="DI34" s="769"/>
      <c r="DJ34" s="769"/>
      <c r="DK34" s="770"/>
      <c r="DL34" s="768"/>
      <c r="DM34" s="769"/>
      <c r="DN34" s="769"/>
      <c r="DO34" s="769"/>
      <c r="DP34" s="770"/>
      <c r="DQ34" s="768"/>
      <c r="DR34" s="769"/>
      <c r="DS34" s="769"/>
      <c r="DT34" s="769"/>
      <c r="DU34" s="770"/>
      <c r="DV34" s="771"/>
      <c r="DW34" s="772"/>
      <c r="DX34" s="772"/>
      <c r="DY34" s="772"/>
      <c r="DZ34" s="773"/>
      <c r="EA34" s="235"/>
    </row>
    <row r="35" spans="1:131" s="236" customFormat="1" ht="26.25" customHeight="1" x14ac:dyDescent="0.2">
      <c r="A35" s="255">
        <v>8</v>
      </c>
      <c r="B35" s="742" t="s">
        <v>398</v>
      </c>
      <c r="C35" s="743"/>
      <c r="D35" s="743"/>
      <c r="E35" s="743"/>
      <c r="F35" s="743"/>
      <c r="G35" s="743"/>
      <c r="H35" s="743"/>
      <c r="I35" s="743"/>
      <c r="J35" s="743"/>
      <c r="K35" s="743"/>
      <c r="L35" s="743"/>
      <c r="M35" s="743"/>
      <c r="N35" s="743"/>
      <c r="O35" s="743"/>
      <c r="P35" s="744"/>
      <c r="Q35" s="745">
        <v>3957</v>
      </c>
      <c r="R35" s="746"/>
      <c r="S35" s="746"/>
      <c r="T35" s="746"/>
      <c r="U35" s="746"/>
      <c r="V35" s="746">
        <v>3597</v>
      </c>
      <c r="W35" s="746"/>
      <c r="X35" s="746"/>
      <c r="Y35" s="746"/>
      <c r="Z35" s="746"/>
      <c r="AA35" s="746">
        <v>359</v>
      </c>
      <c r="AB35" s="746"/>
      <c r="AC35" s="746"/>
      <c r="AD35" s="746"/>
      <c r="AE35" s="747"/>
      <c r="AF35" s="821">
        <v>641</v>
      </c>
      <c r="AG35" s="746"/>
      <c r="AH35" s="746"/>
      <c r="AI35" s="746"/>
      <c r="AJ35" s="822"/>
      <c r="AK35" s="825">
        <v>1906</v>
      </c>
      <c r="AL35" s="826"/>
      <c r="AM35" s="826"/>
      <c r="AN35" s="826"/>
      <c r="AO35" s="826"/>
      <c r="AP35" s="826">
        <v>19076</v>
      </c>
      <c r="AQ35" s="826"/>
      <c r="AR35" s="826"/>
      <c r="AS35" s="826"/>
      <c r="AT35" s="826"/>
      <c r="AU35" s="826">
        <v>6155</v>
      </c>
      <c r="AV35" s="826"/>
      <c r="AW35" s="826"/>
      <c r="AX35" s="826"/>
      <c r="AY35" s="826"/>
      <c r="AZ35" s="827">
        <v>18.100000000000001</v>
      </c>
      <c r="BA35" s="827"/>
      <c r="BB35" s="827"/>
      <c r="BC35" s="827"/>
      <c r="BD35" s="827"/>
      <c r="BE35" s="823" t="s">
        <v>560</v>
      </c>
      <c r="BF35" s="823"/>
      <c r="BG35" s="823"/>
      <c r="BH35" s="823"/>
      <c r="BI35" s="824"/>
      <c r="BJ35" s="241"/>
      <c r="BK35" s="241"/>
      <c r="BL35" s="241"/>
      <c r="BM35" s="241"/>
      <c r="BN35" s="241"/>
      <c r="BO35" s="254"/>
      <c r="BP35" s="254"/>
      <c r="BQ35" s="251">
        <v>29</v>
      </c>
      <c r="BR35" s="252"/>
      <c r="BS35" s="755"/>
      <c r="BT35" s="756"/>
      <c r="BU35" s="756"/>
      <c r="BV35" s="756"/>
      <c r="BW35" s="756"/>
      <c r="BX35" s="756"/>
      <c r="BY35" s="756"/>
      <c r="BZ35" s="756"/>
      <c r="CA35" s="756"/>
      <c r="CB35" s="756"/>
      <c r="CC35" s="756"/>
      <c r="CD35" s="756"/>
      <c r="CE35" s="756"/>
      <c r="CF35" s="756"/>
      <c r="CG35" s="757"/>
      <c r="CH35" s="768"/>
      <c r="CI35" s="769"/>
      <c r="CJ35" s="769"/>
      <c r="CK35" s="769"/>
      <c r="CL35" s="770"/>
      <c r="CM35" s="768"/>
      <c r="CN35" s="769"/>
      <c r="CO35" s="769"/>
      <c r="CP35" s="769"/>
      <c r="CQ35" s="770"/>
      <c r="CR35" s="768"/>
      <c r="CS35" s="769"/>
      <c r="CT35" s="769"/>
      <c r="CU35" s="769"/>
      <c r="CV35" s="770"/>
      <c r="CW35" s="768"/>
      <c r="CX35" s="769"/>
      <c r="CY35" s="769"/>
      <c r="CZ35" s="769"/>
      <c r="DA35" s="770"/>
      <c r="DB35" s="768"/>
      <c r="DC35" s="769"/>
      <c r="DD35" s="769"/>
      <c r="DE35" s="769"/>
      <c r="DF35" s="770"/>
      <c r="DG35" s="768"/>
      <c r="DH35" s="769"/>
      <c r="DI35" s="769"/>
      <c r="DJ35" s="769"/>
      <c r="DK35" s="770"/>
      <c r="DL35" s="768"/>
      <c r="DM35" s="769"/>
      <c r="DN35" s="769"/>
      <c r="DO35" s="769"/>
      <c r="DP35" s="770"/>
      <c r="DQ35" s="768"/>
      <c r="DR35" s="769"/>
      <c r="DS35" s="769"/>
      <c r="DT35" s="769"/>
      <c r="DU35" s="770"/>
      <c r="DV35" s="771"/>
      <c r="DW35" s="772"/>
      <c r="DX35" s="772"/>
      <c r="DY35" s="772"/>
      <c r="DZ35" s="773"/>
      <c r="EA35" s="235"/>
    </row>
    <row r="36" spans="1:131" s="236" customFormat="1" ht="26.25" customHeight="1" x14ac:dyDescent="0.2">
      <c r="A36" s="255">
        <v>9</v>
      </c>
      <c r="B36" s="742"/>
      <c r="C36" s="743"/>
      <c r="D36" s="743"/>
      <c r="E36" s="743"/>
      <c r="F36" s="743"/>
      <c r="G36" s="743"/>
      <c r="H36" s="743"/>
      <c r="I36" s="743"/>
      <c r="J36" s="743"/>
      <c r="K36" s="743"/>
      <c r="L36" s="743"/>
      <c r="M36" s="743"/>
      <c r="N36" s="743"/>
      <c r="O36" s="743"/>
      <c r="P36" s="744"/>
      <c r="Q36" s="745"/>
      <c r="R36" s="746"/>
      <c r="S36" s="746"/>
      <c r="T36" s="746"/>
      <c r="U36" s="746"/>
      <c r="V36" s="746"/>
      <c r="W36" s="746"/>
      <c r="X36" s="746"/>
      <c r="Y36" s="746"/>
      <c r="Z36" s="746"/>
      <c r="AA36" s="746"/>
      <c r="AB36" s="746"/>
      <c r="AC36" s="746"/>
      <c r="AD36" s="746"/>
      <c r="AE36" s="747"/>
      <c r="AF36" s="821"/>
      <c r="AG36" s="746"/>
      <c r="AH36" s="746"/>
      <c r="AI36" s="746"/>
      <c r="AJ36" s="822"/>
      <c r="AK36" s="825"/>
      <c r="AL36" s="826"/>
      <c r="AM36" s="826"/>
      <c r="AN36" s="826"/>
      <c r="AO36" s="826"/>
      <c r="AP36" s="826"/>
      <c r="AQ36" s="826"/>
      <c r="AR36" s="826"/>
      <c r="AS36" s="826"/>
      <c r="AT36" s="826"/>
      <c r="AU36" s="826"/>
      <c r="AV36" s="826"/>
      <c r="AW36" s="826"/>
      <c r="AX36" s="826"/>
      <c r="AY36" s="826"/>
      <c r="AZ36" s="827"/>
      <c r="BA36" s="827"/>
      <c r="BB36" s="827"/>
      <c r="BC36" s="827"/>
      <c r="BD36" s="827"/>
      <c r="BE36" s="823"/>
      <c r="BF36" s="823"/>
      <c r="BG36" s="823"/>
      <c r="BH36" s="823"/>
      <c r="BI36" s="824"/>
      <c r="BJ36" s="241"/>
      <c r="BK36" s="241"/>
      <c r="BL36" s="241"/>
      <c r="BM36" s="241"/>
      <c r="BN36" s="241"/>
      <c r="BO36" s="254"/>
      <c r="BP36" s="254"/>
      <c r="BQ36" s="251">
        <v>30</v>
      </c>
      <c r="BR36" s="252"/>
      <c r="BS36" s="755"/>
      <c r="BT36" s="756"/>
      <c r="BU36" s="756"/>
      <c r="BV36" s="756"/>
      <c r="BW36" s="756"/>
      <c r="BX36" s="756"/>
      <c r="BY36" s="756"/>
      <c r="BZ36" s="756"/>
      <c r="CA36" s="756"/>
      <c r="CB36" s="756"/>
      <c r="CC36" s="756"/>
      <c r="CD36" s="756"/>
      <c r="CE36" s="756"/>
      <c r="CF36" s="756"/>
      <c r="CG36" s="757"/>
      <c r="CH36" s="768"/>
      <c r="CI36" s="769"/>
      <c r="CJ36" s="769"/>
      <c r="CK36" s="769"/>
      <c r="CL36" s="770"/>
      <c r="CM36" s="768"/>
      <c r="CN36" s="769"/>
      <c r="CO36" s="769"/>
      <c r="CP36" s="769"/>
      <c r="CQ36" s="770"/>
      <c r="CR36" s="768"/>
      <c r="CS36" s="769"/>
      <c r="CT36" s="769"/>
      <c r="CU36" s="769"/>
      <c r="CV36" s="770"/>
      <c r="CW36" s="768"/>
      <c r="CX36" s="769"/>
      <c r="CY36" s="769"/>
      <c r="CZ36" s="769"/>
      <c r="DA36" s="770"/>
      <c r="DB36" s="768"/>
      <c r="DC36" s="769"/>
      <c r="DD36" s="769"/>
      <c r="DE36" s="769"/>
      <c r="DF36" s="770"/>
      <c r="DG36" s="768"/>
      <c r="DH36" s="769"/>
      <c r="DI36" s="769"/>
      <c r="DJ36" s="769"/>
      <c r="DK36" s="770"/>
      <c r="DL36" s="768"/>
      <c r="DM36" s="769"/>
      <c r="DN36" s="769"/>
      <c r="DO36" s="769"/>
      <c r="DP36" s="770"/>
      <c r="DQ36" s="768"/>
      <c r="DR36" s="769"/>
      <c r="DS36" s="769"/>
      <c r="DT36" s="769"/>
      <c r="DU36" s="770"/>
      <c r="DV36" s="771"/>
      <c r="DW36" s="772"/>
      <c r="DX36" s="772"/>
      <c r="DY36" s="772"/>
      <c r="DZ36" s="773"/>
      <c r="EA36" s="235"/>
    </row>
    <row r="37" spans="1:131" s="236" customFormat="1" ht="26.25" customHeight="1" x14ac:dyDescent="0.2">
      <c r="A37" s="255">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821"/>
      <c r="AG37" s="746"/>
      <c r="AH37" s="746"/>
      <c r="AI37" s="746"/>
      <c r="AJ37" s="822"/>
      <c r="AK37" s="825"/>
      <c r="AL37" s="826"/>
      <c r="AM37" s="826"/>
      <c r="AN37" s="826"/>
      <c r="AO37" s="826"/>
      <c r="AP37" s="826"/>
      <c r="AQ37" s="826"/>
      <c r="AR37" s="826"/>
      <c r="AS37" s="826"/>
      <c r="AT37" s="826"/>
      <c r="AU37" s="826"/>
      <c r="AV37" s="826"/>
      <c r="AW37" s="826"/>
      <c r="AX37" s="826"/>
      <c r="AY37" s="826"/>
      <c r="AZ37" s="827"/>
      <c r="BA37" s="827"/>
      <c r="BB37" s="827"/>
      <c r="BC37" s="827"/>
      <c r="BD37" s="827"/>
      <c r="BE37" s="823"/>
      <c r="BF37" s="823"/>
      <c r="BG37" s="823"/>
      <c r="BH37" s="823"/>
      <c r="BI37" s="824"/>
      <c r="BJ37" s="241"/>
      <c r="BK37" s="241"/>
      <c r="BL37" s="241"/>
      <c r="BM37" s="241"/>
      <c r="BN37" s="241"/>
      <c r="BO37" s="254"/>
      <c r="BP37" s="254"/>
      <c r="BQ37" s="251">
        <v>31</v>
      </c>
      <c r="BR37" s="252"/>
      <c r="BS37" s="755"/>
      <c r="BT37" s="756"/>
      <c r="BU37" s="756"/>
      <c r="BV37" s="756"/>
      <c r="BW37" s="756"/>
      <c r="BX37" s="756"/>
      <c r="BY37" s="756"/>
      <c r="BZ37" s="756"/>
      <c r="CA37" s="756"/>
      <c r="CB37" s="756"/>
      <c r="CC37" s="756"/>
      <c r="CD37" s="756"/>
      <c r="CE37" s="756"/>
      <c r="CF37" s="756"/>
      <c r="CG37" s="757"/>
      <c r="CH37" s="768"/>
      <c r="CI37" s="769"/>
      <c r="CJ37" s="769"/>
      <c r="CK37" s="769"/>
      <c r="CL37" s="770"/>
      <c r="CM37" s="768"/>
      <c r="CN37" s="769"/>
      <c r="CO37" s="769"/>
      <c r="CP37" s="769"/>
      <c r="CQ37" s="770"/>
      <c r="CR37" s="768"/>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235"/>
    </row>
    <row r="38" spans="1:131" s="236" customFormat="1" ht="26.25" customHeight="1" x14ac:dyDescent="0.2">
      <c r="A38" s="255">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821"/>
      <c r="AG38" s="746"/>
      <c r="AH38" s="746"/>
      <c r="AI38" s="746"/>
      <c r="AJ38" s="822"/>
      <c r="AK38" s="825"/>
      <c r="AL38" s="826"/>
      <c r="AM38" s="826"/>
      <c r="AN38" s="826"/>
      <c r="AO38" s="826"/>
      <c r="AP38" s="826"/>
      <c r="AQ38" s="826"/>
      <c r="AR38" s="826"/>
      <c r="AS38" s="826"/>
      <c r="AT38" s="826"/>
      <c r="AU38" s="826"/>
      <c r="AV38" s="826"/>
      <c r="AW38" s="826"/>
      <c r="AX38" s="826"/>
      <c r="AY38" s="826"/>
      <c r="AZ38" s="827"/>
      <c r="BA38" s="827"/>
      <c r="BB38" s="827"/>
      <c r="BC38" s="827"/>
      <c r="BD38" s="827"/>
      <c r="BE38" s="823"/>
      <c r="BF38" s="823"/>
      <c r="BG38" s="823"/>
      <c r="BH38" s="823"/>
      <c r="BI38" s="824"/>
      <c r="BJ38" s="241"/>
      <c r="BK38" s="241"/>
      <c r="BL38" s="241"/>
      <c r="BM38" s="241"/>
      <c r="BN38" s="241"/>
      <c r="BO38" s="254"/>
      <c r="BP38" s="254"/>
      <c r="BQ38" s="251">
        <v>32</v>
      </c>
      <c r="BR38" s="252"/>
      <c r="BS38" s="755"/>
      <c r="BT38" s="756"/>
      <c r="BU38" s="756"/>
      <c r="BV38" s="756"/>
      <c r="BW38" s="756"/>
      <c r="BX38" s="756"/>
      <c r="BY38" s="756"/>
      <c r="BZ38" s="756"/>
      <c r="CA38" s="756"/>
      <c r="CB38" s="756"/>
      <c r="CC38" s="756"/>
      <c r="CD38" s="756"/>
      <c r="CE38" s="756"/>
      <c r="CF38" s="756"/>
      <c r="CG38" s="757"/>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235"/>
    </row>
    <row r="39" spans="1:131" s="236" customFormat="1" ht="26.25" customHeight="1" x14ac:dyDescent="0.2">
      <c r="A39" s="255">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821"/>
      <c r="AG39" s="746"/>
      <c r="AH39" s="746"/>
      <c r="AI39" s="746"/>
      <c r="AJ39" s="822"/>
      <c r="AK39" s="825"/>
      <c r="AL39" s="826"/>
      <c r="AM39" s="826"/>
      <c r="AN39" s="826"/>
      <c r="AO39" s="826"/>
      <c r="AP39" s="826"/>
      <c r="AQ39" s="826"/>
      <c r="AR39" s="826"/>
      <c r="AS39" s="826"/>
      <c r="AT39" s="826"/>
      <c r="AU39" s="826"/>
      <c r="AV39" s="826"/>
      <c r="AW39" s="826"/>
      <c r="AX39" s="826"/>
      <c r="AY39" s="826"/>
      <c r="AZ39" s="827"/>
      <c r="BA39" s="827"/>
      <c r="BB39" s="827"/>
      <c r="BC39" s="827"/>
      <c r="BD39" s="827"/>
      <c r="BE39" s="823"/>
      <c r="BF39" s="823"/>
      <c r="BG39" s="823"/>
      <c r="BH39" s="823"/>
      <c r="BI39" s="824"/>
      <c r="BJ39" s="241"/>
      <c r="BK39" s="241"/>
      <c r="BL39" s="241"/>
      <c r="BM39" s="241"/>
      <c r="BN39" s="241"/>
      <c r="BO39" s="254"/>
      <c r="BP39" s="254"/>
      <c r="BQ39" s="251">
        <v>33</v>
      </c>
      <c r="BR39" s="252"/>
      <c r="BS39" s="755"/>
      <c r="BT39" s="756"/>
      <c r="BU39" s="756"/>
      <c r="BV39" s="756"/>
      <c r="BW39" s="756"/>
      <c r="BX39" s="756"/>
      <c r="BY39" s="756"/>
      <c r="BZ39" s="756"/>
      <c r="CA39" s="756"/>
      <c r="CB39" s="756"/>
      <c r="CC39" s="756"/>
      <c r="CD39" s="756"/>
      <c r="CE39" s="756"/>
      <c r="CF39" s="756"/>
      <c r="CG39" s="757"/>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235"/>
    </row>
    <row r="40" spans="1:131" s="236" customFormat="1" ht="26.25" customHeight="1" x14ac:dyDescent="0.2">
      <c r="A40" s="250">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821"/>
      <c r="AG40" s="746"/>
      <c r="AH40" s="746"/>
      <c r="AI40" s="746"/>
      <c r="AJ40" s="822"/>
      <c r="AK40" s="825"/>
      <c r="AL40" s="826"/>
      <c r="AM40" s="826"/>
      <c r="AN40" s="826"/>
      <c r="AO40" s="826"/>
      <c r="AP40" s="826"/>
      <c r="AQ40" s="826"/>
      <c r="AR40" s="826"/>
      <c r="AS40" s="826"/>
      <c r="AT40" s="826"/>
      <c r="AU40" s="826"/>
      <c r="AV40" s="826"/>
      <c r="AW40" s="826"/>
      <c r="AX40" s="826"/>
      <c r="AY40" s="826"/>
      <c r="AZ40" s="827"/>
      <c r="BA40" s="827"/>
      <c r="BB40" s="827"/>
      <c r="BC40" s="827"/>
      <c r="BD40" s="827"/>
      <c r="BE40" s="823"/>
      <c r="BF40" s="823"/>
      <c r="BG40" s="823"/>
      <c r="BH40" s="823"/>
      <c r="BI40" s="824"/>
      <c r="BJ40" s="241"/>
      <c r="BK40" s="241"/>
      <c r="BL40" s="241"/>
      <c r="BM40" s="241"/>
      <c r="BN40" s="241"/>
      <c r="BO40" s="254"/>
      <c r="BP40" s="254"/>
      <c r="BQ40" s="251">
        <v>34</v>
      </c>
      <c r="BR40" s="252"/>
      <c r="BS40" s="755"/>
      <c r="BT40" s="756"/>
      <c r="BU40" s="756"/>
      <c r="BV40" s="756"/>
      <c r="BW40" s="756"/>
      <c r="BX40" s="756"/>
      <c r="BY40" s="756"/>
      <c r="BZ40" s="756"/>
      <c r="CA40" s="756"/>
      <c r="CB40" s="756"/>
      <c r="CC40" s="756"/>
      <c r="CD40" s="756"/>
      <c r="CE40" s="756"/>
      <c r="CF40" s="756"/>
      <c r="CG40" s="757"/>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235"/>
    </row>
    <row r="41" spans="1:131" s="236" customFormat="1" ht="26.25" customHeight="1" x14ac:dyDescent="0.2">
      <c r="A41" s="250">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1"/>
      <c r="AG41" s="746"/>
      <c r="AH41" s="746"/>
      <c r="AI41" s="746"/>
      <c r="AJ41" s="822"/>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41"/>
      <c r="BK41" s="241"/>
      <c r="BL41" s="241"/>
      <c r="BM41" s="241"/>
      <c r="BN41" s="241"/>
      <c r="BO41" s="254"/>
      <c r="BP41" s="254"/>
      <c r="BQ41" s="251">
        <v>35</v>
      </c>
      <c r="BR41" s="252"/>
      <c r="BS41" s="755"/>
      <c r="BT41" s="756"/>
      <c r="BU41" s="756"/>
      <c r="BV41" s="756"/>
      <c r="BW41" s="756"/>
      <c r="BX41" s="756"/>
      <c r="BY41" s="756"/>
      <c r="BZ41" s="756"/>
      <c r="CA41" s="756"/>
      <c r="CB41" s="756"/>
      <c r="CC41" s="756"/>
      <c r="CD41" s="756"/>
      <c r="CE41" s="756"/>
      <c r="CF41" s="756"/>
      <c r="CG41" s="757"/>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235"/>
    </row>
    <row r="42" spans="1:131" s="236" customFormat="1" ht="26.25" customHeight="1" x14ac:dyDescent="0.2">
      <c r="A42" s="250">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1"/>
      <c r="AG42" s="746"/>
      <c r="AH42" s="746"/>
      <c r="AI42" s="746"/>
      <c r="AJ42" s="822"/>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41"/>
      <c r="BK42" s="241"/>
      <c r="BL42" s="241"/>
      <c r="BM42" s="241"/>
      <c r="BN42" s="241"/>
      <c r="BO42" s="254"/>
      <c r="BP42" s="254"/>
      <c r="BQ42" s="251">
        <v>36</v>
      </c>
      <c r="BR42" s="252"/>
      <c r="BS42" s="755"/>
      <c r="BT42" s="756"/>
      <c r="BU42" s="756"/>
      <c r="BV42" s="756"/>
      <c r="BW42" s="756"/>
      <c r="BX42" s="756"/>
      <c r="BY42" s="756"/>
      <c r="BZ42" s="756"/>
      <c r="CA42" s="756"/>
      <c r="CB42" s="756"/>
      <c r="CC42" s="756"/>
      <c r="CD42" s="756"/>
      <c r="CE42" s="756"/>
      <c r="CF42" s="756"/>
      <c r="CG42" s="757"/>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235"/>
    </row>
    <row r="43" spans="1:131" s="236" customFormat="1" ht="26.25" customHeight="1" x14ac:dyDescent="0.2">
      <c r="A43" s="250">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1"/>
      <c r="AG43" s="746"/>
      <c r="AH43" s="746"/>
      <c r="AI43" s="746"/>
      <c r="AJ43" s="822"/>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41"/>
      <c r="BK43" s="241"/>
      <c r="BL43" s="241"/>
      <c r="BM43" s="241"/>
      <c r="BN43" s="241"/>
      <c r="BO43" s="254"/>
      <c r="BP43" s="254"/>
      <c r="BQ43" s="251">
        <v>37</v>
      </c>
      <c r="BR43" s="252"/>
      <c r="BS43" s="755"/>
      <c r="BT43" s="756"/>
      <c r="BU43" s="756"/>
      <c r="BV43" s="756"/>
      <c r="BW43" s="756"/>
      <c r="BX43" s="756"/>
      <c r="BY43" s="756"/>
      <c r="BZ43" s="756"/>
      <c r="CA43" s="756"/>
      <c r="CB43" s="756"/>
      <c r="CC43" s="756"/>
      <c r="CD43" s="756"/>
      <c r="CE43" s="756"/>
      <c r="CF43" s="756"/>
      <c r="CG43" s="757"/>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235"/>
    </row>
    <row r="44" spans="1:131" s="236" customFormat="1" ht="26.25" customHeight="1" x14ac:dyDescent="0.2">
      <c r="A44" s="250">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1"/>
      <c r="AG44" s="746"/>
      <c r="AH44" s="746"/>
      <c r="AI44" s="746"/>
      <c r="AJ44" s="822"/>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41"/>
      <c r="BK44" s="241"/>
      <c r="BL44" s="241"/>
      <c r="BM44" s="241"/>
      <c r="BN44" s="241"/>
      <c r="BO44" s="254"/>
      <c r="BP44" s="254"/>
      <c r="BQ44" s="251">
        <v>38</v>
      </c>
      <c r="BR44" s="252"/>
      <c r="BS44" s="755"/>
      <c r="BT44" s="756"/>
      <c r="BU44" s="756"/>
      <c r="BV44" s="756"/>
      <c r="BW44" s="756"/>
      <c r="BX44" s="756"/>
      <c r="BY44" s="756"/>
      <c r="BZ44" s="756"/>
      <c r="CA44" s="756"/>
      <c r="CB44" s="756"/>
      <c r="CC44" s="756"/>
      <c r="CD44" s="756"/>
      <c r="CE44" s="756"/>
      <c r="CF44" s="756"/>
      <c r="CG44" s="757"/>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235"/>
    </row>
    <row r="45" spans="1:131" s="236" customFormat="1" ht="26.25" customHeight="1" x14ac:dyDescent="0.2">
      <c r="A45" s="250">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1"/>
      <c r="AG45" s="746"/>
      <c r="AH45" s="746"/>
      <c r="AI45" s="746"/>
      <c r="AJ45" s="822"/>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41"/>
      <c r="BK45" s="241"/>
      <c r="BL45" s="241"/>
      <c r="BM45" s="241"/>
      <c r="BN45" s="241"/>
      <c r="BO45" s="254"/>
      <c r="BP45" s="254"/>
      <c r="BQ45" s="251">
        <v>39</v>
      </c>
      <c r="BR45" s="252"/>
      <c r="BS45" s="755"/>
      <c r="BT45" s="756"/>
      <c r="BU45" s="756"/>
      <c r="BV45" s="756"/>
      <c r="BW45" s="756"/>
      <c r="BX45" s="756"/>
      <c r="BY45" s="756"/>
      <c r="BZ45" s="756"/>
      <c r="CA45" s="756"/>
      <c r="CB45" s="756"/>
      <c r="CC45" s="756"/>
      <c r="CD45" s="756"/>
      <c r="CE45" s="756"/>
      <c r="CF45" s="756"/>
      <c r="CG45" s="757"/>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235"/>
    </row>
    <row r="46" spans="1:131" s="236" customFormat="1" ht="26.25" customHeight="1" x14ac:dyDescent="0.2">
      <c r="A46" s="250">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1"/>
      <c r="AG46" s="746"/>
      <c r="AH46" s="746"/>
      <c r="AI46" s="746"/>
      <c r="AJ46" s="822"/>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41"/>
      <c r="BK46" s="241"/>
      <c r="BL46" s="241"/>
      <c r="BM46" s="241"/>
      <c r="BN46" s="241"/>
      <c r="BO46" s="254"/>
      <c r="BP46" s="254"/>
      <c r="BQ46" s="251">
        <v>40</v>
      </c>
      <c r="BR46" s="252"/>
      <c r="BS46" s="755"/>
      <c r="BT46" s="756"/>
      <c r="BU46" s="756"/>
      <c r="BV46" s="756"/>
      <c r="BW46" s="756"/>
      <c r="BX46" s="756"/>
      <c r="BY46" s="756"/>
      <c r="BZ46" s="756"/>
      <c r="CA46" s="756"/>
      <c r="CB46" s="756"/>
      <c r="CC46" s="756"/>
      <c r="CD46" s="756"/>
      <c r="CE46" s="756"/>
      <c r="CF46" s="756"/>
      <c r="CG46" s="757"/>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235"/>
    </row>
    <row r="47" spans="1:131" s="236" customFormat="1" ht="26.25" customHeight="1" x14ac:dyDescent="0.2">
      <c r="A47" s="250">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1"/>
      <c r="AG47" s="746"/>
      <c r="AH47" s="746"/>
      <c r="AI47" s="746"/>
      <c r="AJ47" s="822"/>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41"/>
      <c r="BK47" s="241"/>
      <c r="BL47" s="241"/>
      <c r="BM47" s="241"/>
      <c r="BN47" s="241"/>
      <c r="BO47" s="254"/>
      <c r="BP47" s="254"/>
      <c r="BQ47" s="251">
        <v>41</v>
      </c>
      <c r="BR47" s="252"/>
      <c r="BS47" s="755"/>
      <c r="BT47" s="756"/>
      <c r="BU47" s="756"/>
      <c r="BV47" s="756"/>
      <c r="BW47" s="756"/>
      <c r="BX47" s="756"/>
      <c r="BY47" s="756"/>
      <c r="BZ47" s="756"/>
      <c r="CA47" s="756"/>
      <c r="CB47" s="756"/>
      <c r="CC47" s="756"/>
      <c r="CD47" s="756"/>
      <c r="CE47" s="756"/>
      <c r="CF47" s="756"/>
      <c r="CG47" s="757"/>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235"/>
    </row>
    <row r="48" spans="1:131" s="236" customFormat="1" ht="26.25" customHeight="1" x14ac:dyDescent="0.2">
      <c r="A48" s="250">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1"/>
      <c r="AG48" s="746"/>
      <c r="AH48" s="746"/>
      <c r="AI48" s="746"/>
      <c r="AJ48" s="822"/>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41"/>
      <c r="BK48" s="241"/>
      <c r="BL48" s="241"/>
      <c r="BM48" s="241"/>
      <c r="BN48" s="241"/>
      <c r="BO48" s="254"/>
      <c r="BP48" s="254"/>
      <c r="BQ48" s="251">
        <v>42</v>
      </c>
      <c r="BR48" s="252"/>
      <c r="BS48" s="755"/>
      <c r="BT48" s="756"/>
      <c r="BU48" s="756"/>
      <c r="BV48" s="756"/>
      <c r="BW48" s="756"/>
      <c r="BX48" s="756"/>
      <c r="BY48" s="756"/>
      <c r="BZ48" s="756"/>
      <c r="CA48" s="756"/>
      <c r="CB48" s="756"/>
      <c r="CC48" s="756"/>
      <c r="CD48" s="756"/>
      <c r="CE48" s="756"/>
      <c r="CF48" s="756"/>
      <c r="CG48" s="757"/>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235"/>
    </row>
    <row r="49" spans="1:131" s="236" customFormat="1" ht="26.25" customHeight="1" x14ac:dyDescent="0.2">
      <c r="A49" s="250">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1"/>
      <c r="AG49" s="746"/>
      <c r="AH49" s="746"/>
      <c r="AI49" s="746"/>
      <c r="AJ49" s="822"/>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41"/>
      <c r="BK49" s="241"/>
      <c r="BL49" s="241"/>
      <c r="BM49" s="241"/>
      <c r="BN49" s="241"/>
      <c r="BO49" s="254"/>
      <c r="BP49" s="254"/>
      <c r="BQ49" s="251">
        <v>43</v>
      </c>
      <c r="BR49" s="252"/>
      <c r="BS49" s="755"/>
      <c r="BT49" s="756"/>
      <c r="BU49" s="756"/>
      <c r="BV49" s="756"/>
      <c r="BW49" s="756"/>
      <c r="BX49" s="756"/>
      <c r="BY49" s="756"/>
      <c r="BZ49" s="756"/>
      <c r="CA49" s="756"/>
      <c r="CB49" s="756"/>
      <c r="CC49" s="756"/>
      <c r="CD49" s="756"/>
      <c r="CE49" s="756"/>
      <c r="CF49" s="756"/>
      <c r="CG49" s="757"/>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235"/>
    </row>
    <row r="50" spans="1:131" s="236" customFormat="1" ht="26.25" customHeight="1" x14ac:dyDescent="0.2">
      <c r="A50" s="250">
        <v>23</v>
      </c>
      <c r="B50" s="742"/>
      <c r="C50" s="743"/>
      <c r="D50" s="743"/>
      <c r="E50" s="743"/>
      <c r="F50" s="743"/>
      <c r="G50" s="743"/>
      <c r="H50" s="743"/>
      <c r="I50" s="743"/>
      <c r="J50" s="743"/>
      <c r="K50" s="743"/>
      <c r="L50" s="743"/>
      <c r="M50" s="743"/>
      <c r="N50" s="743"/>
      <c r="O50" s="743"/>
      <c r="P50" s="744"/>
      <c r="Q50" s="828"/>
      <c r="R50" s="829"/>
      <c r="S50" s="829"/>
      <c r="T50" s="829"/>
      <c r="U50" s="829"/>
      <c r="V50" s="829"/>
      <c r="W50" s="829"/>
      <c r="X50" s="829"/>
      <c r="Y50" s="829"/>
      <c r="Z50" s="829"/>
      <c r="AA50" s="829"/>
      <c r="AB50" s="829"/>
      <c r="AC50" s="829"/>
      <c r="AD50" s="829"/>
      <c r="AE50" s="830"/>
      <c r="AF50" s="821"/>
      <c r="AG50" s="746"/>
      <c r="AH50" s="746"/>
      <c r="AI50" s="746"/>
      <c r="AJ50" s="822"/>
      <c r="AK50" s="831"/>
      <c r="AL50" s="829"/>
      <c r="AM50" s="829"/>
      <c r="AN50" s="829"/>
      <c r="AO50" s="829"/>
      <c r="AP50" s="829"/>
      <c r="AQ50" s="829"/>
      <c r="AR50" s="829"/>
      <c r="AS50" s="829"/>
      <c r="AT50" s="829"/>
      <c r="AU50" s="829"/>
      <c r="AV50" s="829"/>
      <c r="AW50" s="829"/>
      <c r="AX50" s="829"/>
      <c r="AY50" s="829"/>
      <c r="AZ50" s="832"/>
      <c r="BA50" s="832"/>
      <c r="BB50" s="832"/>
      <c r="BC50" s="832"/>
      <c r="BD50" s="832"/>
      <c r="BE50" s="823"/>
      <c r="BF50" s="823"/>
      <c r="BG50" s="823"/>
      <c r="BH50" s="823"/>
      <c r="BI50" s="824"/>
      <c r="BJ50" s="241"/>
      <c r="BK50" s="241"/>
      <c r="BL50" s="241"/>
      <c r="BM50" s="241"/>
      <c r="BN50" s="241"/>
      <c r="BO50" s="254"/>
      <c r="BP50" s="254"/>
      <c r="BQ50" s="251">
        <v>44</v>
      </c>
      <c r="BR50" s="252"/>
      <c r="BS50" s="755"/>
      <c r="BT50" s="756"/>
      <c r="BU50" s="756"/>
      <c r="BV50" s="756"/>
      <c r="BW50" s="756"/>
      <c r="BX50" s="756"/>
      <c r="BY50" s="756"/>
      <c r="BZ50" s="756"/>
      <c r="CA50" s="756"/>
      <c r="CB50" s="756"/>
      <c r="CC50" s="756"/>
      <c r="CD50" s="756"/>
      <c r="CE50" s="756"/>
      <c r="CF50" s="756"/>
      <c r="CG50" s="757"/>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235"/>
    </row>
    <row r="51" spans="1:131" s="236" customFormat="1" ht="26.25" customHeight="1" x14ac:dyDescent="0.2">
      <c r="A51" s="250">
        <v>24</v>
      </c>
      <c r="B51" s="742"/>
      <c r="C51" s="743"/>
      <c r="D51" s="743"/>
      <c r="E51" s="743"/>
      <c r="F51" s="743"/>
      <c r="G51" s="743"/>
      <c r="H51" s="743"/>
      <c r="I51" s="743"/>
      <c r="J51" s="743"/>
      <c r="K51" s="743"/>
      <c r="L51" s="743"/>
      <c r="M51" s="743"/>
      <c r="N51" s="743"/>
      <c r="O51" s="743"/>
      <c r="P51" s="744"/>
      <c r="Q51" s="828"/>
      <c r="R51" s="829"/>
      <c r="S51" s="829"/>
      <c r="T51" s="829"/>
      <c r="U51" s="829"/>
      <c r="V51" s="829"/>
      <c r="W51" s="829"/>
      <c r="X51" s="829"/>
      <c r="Y51" s="829"/>
      <c r="Z51" s="829"/>
      <c r="AA51" s="829"/>
      <c r="AB51" s="829"/>
      <c r="AC51" s="829"/>
      <c r="AD51" s="829"/>
      <c r="AE51" s="830"/>
      <c r="AF51" s="821"/>
      <c r="AG51" s="746"/>
      <c r="AH51" s="746"/>
      <c r="AI51" s="746"/>
      <c r="AJ51" s="822"/>
      <c r="AK51" s="831"/>
      <c r="AL51" s="829"/>
      <c r="AM51" s="829"/>
      <c r="AN51" s="829"/>
      <c r="AO51" s="829"/>
      <c r="AP51" s="829"/>
      <c r="AQ51" s="829"/>
      <c r="AR51" s="829"/>
      <c r="AS51" s="829"/>
      <c r="AT51" s="829"/>
      <c r="AU51" s="829"/>
      <c r="AV51" s="829"/>
      <c r="AW51" s="829"/>
      <c r="AX51" s="829"/>
      <c r="AY51" s="829"/>
      <c r="AZ51" s="832"/>
      <c r="BA51" s="832"/>
      <c r="BB51" s="832"/>
      <c r="BC51" s="832"/>
      <c r="BD51" s="832"/>
      <c r="BE51" s="823"/>
      <c r="BF51" s="823"/>
      <c r="BG51" s="823"/>
      <c r="BH51" s="823"/>
      <c r="BI51" s="824"/>
      <c r="BJ51" s="241"/>
      <c r="BK51" s="241"/>
      <c r="BL51" s="241"/>
      <c r="BM51" s="241"/>
      <c r="BN51" s="241"/>
      <c r="BO51" s="254"/>
      <c r="BP51" s="254"/>
      <c r="BQ51" s="251">
        <v>45</v>
      </c>
      <c r="BR51" s="252"/>
      <c r="BS51" s="755"/>
      <c r="BT51" s="756"/>
      <c r="BU51" s="756"/>
      <c r="BV51" s="756"/>
      <c r="BW51" s="756"/>
      <c r="BX51" s="756"/>
      <c r="BY51" s="756"/>
      <c r="BZ51" s="756"/>
      <c r="CA51" s="756"/>
      <c r="CB51" s="756"/>
      <c r="CC51" s="756"/>
      <c r="CD51" s="756"/>
      <c r="CE51" s="756"/>
      <c r="CF51" s="756"/>
      <c r="CG51" s="757"/>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235"/>
    </row>
    <row r="52" spans="1:131" s="236" customFormat="1" ht="26.25" customHeight="1" x14ac:dyDescent="0.2">
      <c r="A52" s="250">
        <v>25</v>
      </c>
      <c r="B52" s="742"/>
      <c r="C52" s="743"/>
      <c r="D52" s="743"/>
      <c r="E52" s="743"/>
      <c r="F52" s="743"/>
      <c r="G52" s="743"/>
      <c r="H52" s="743"/>
      <c r="I52" s="743"/>
      <c r="J52" s="743"/>
      <c r="K52" s="743"/>
      <c r="L52" s="743"/>
      <c r="M52" s="743"/>
      <c r="N52" s="743"/>
      <c r="O52" s="743"/>
      <c r="P52" s="744"/>
      <c r="Q52" s="828"/>
      <c r="R52" s="829"/>
      <c r="S52" s="829"/>
      <c r="T52" s="829"/>
      <c r="U52" s="829"/>
      <c r="V52" s="829"/>
      <c r="W52" s="829"/>
      <c r="X52" s="829"/>
      <c r="Y52" s="829"/>
      <c r="Z52" s="829"/>
      <c r="AA52" s="829"/>
      <c r="AB52" s="829"/>
      <c r="AC52" s="829"/>
      <c r="AD52" s="829"/>
      <c r="AE52" s="830"/>
      <c r="AF52" s="821"/>
      <c r="AG52" s="746"/>
      <c r="AH52" s="746"/>
      <c r="AI52" s="746"/>
      <c r="AJ52" s="822"/>
      <c r="AK52" s="831"/>
      <c r="AL52" s="829"/>
      <c r="AM52" s="829"/>
      <c r="AN52" s="829"/>
      <c r="AO52" s="829"/>
      <c r="AP52" s="829"/>
      <c r="AQ52" s="829"/>
      <c r="AR52" s="829"/>
      <c r="AS52" s="829"/>
      <c r="AT52" s="829"/>
      <c r="AU52" s="829"/>
      <c r="AV52" s="829"/>
      <c r="AW52" s="829"/>
      <c r="AX52" s="829"/>
      <c r="AY52" s="829"/>
      <c r="AZ52" s="832"/>
      <c r="BA52" s="832"/>
      <c r="BB52" s="832"/>
      <c r="BC52" s="832"/>
      <c r="BD52" s="832"/>
      <c r="BE52" s="823"/>
      <c r="BF52" s="823"/>
      <c r="BG52" s="823"/>
      <c r="BH52" s="823"/>
      <c r="BI52" s="824"/>
      <c r="BJ52" s="241"/>
      <c r="BK52" s="241"/>
      <c r="BL52" s="241"/>
      <c r="BM52" s="241"/>
      <c r="BN52" s="241"/>
      <c r="BO52" s="254"/>
      <c r="BP52" s="254"/>
      <c r="BQ52" s="251">
        <v>46</v>
      </c>
      <c r="BR52" s="252"/>
      <c r="BS52" s="755"/>
      <c r="BT52" s="756"/>
      <c r="BU52" s="756"/>
      <c r="BV52" s="756"/>
      <c r="BW52" s="756"/>
      <c r="BX52" s="756"/>
      <c r="BY52" s="756"/>
      <c r="BZ52" s="756"/>
      <c r="CA52" s="756"/>
      <c r="CB52" s="756"/>
      <c r="CC52" s="756"/>
      <c r="CD52" s="756"/>
      <c r="CE52" s="756"/>
      <c r="CF52" s="756"/>
      <c r="CG52" s="757"/>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235"/>
    </row>
    <row r="53" spans="1:131" s="236" customFormat="1" ht="26.25" customHeight="1" x14ac:dyDescent="0.2">
      <c r="A53" s="250">
        <v>26</v>
      </c>
      <c r="B53" s="742"/>
      <c r="C53" s="743"/>
      <c r="D53" s="743"/>
      <c r="E53" s="743"/>
      <c r="F53" s="743"/>
      <c r="G53" s="743"/>
      <c r="H53" s="743"/>
      <c r="I53" s="743"/>
      <c r="J53" s="743"/>
      <c r="K53" s="743"/>
      <c r="L53" s="743"/>
      <c r="M53" s="743"/>
      <c r="N53" s="743"/>
      <c r="O53" s="743"/>
      <c r="P53" s="744"/>
      <c r="Q53" s="828"/>
      <c r="R53" s="829"/>
      <c r="S53" s="829"/>
      <c r="T53" s="829"/>
      <c r="U53" s="829"/>
      <c r="V53" s="829"/>
      <c r="W53" s="829"/>
      <c r="X53" s="829"/>
      <c r="Y53" s="829"/>
      <c r="Z53" s="829"/>
      <c r="AA53" s="829"/>
      <c r="AB53" s="829"/>
      <c r="AC53" s="829"/>
      <c r="AD53" s="829"/>
      <c r="AE53" s="830"/>
      <c r="AF53" s="821"/>
      <c r="AG53" s="746"/>
      <c r="AH53" s="746"/>
      <c r="AI53" s="746"/>
      <c r="AJ53" s="822"/>
      <c r="AK53" s="831"/>
      <c r="AL53" s="829"/>
      <c r="AM53" s="829"/>
      <c r="AN53" s="829"/>
      <c r="AO53" s="829"/>
      <c r="AP53" s="829"/>
      <c r="AQ53" s="829"/>
      <c r="AR53" s="829"/>
      <c r="AS53" s="829"/>
      <c r="AT53" s="829"/>
      <c r="AU53" s="829"/>
      <c r="AV53" s="829"/>
      <c r="AW53" s="829"/>
      <c r="AX53" s="829"/>
      <c r="AY53" s="829"/>
      <c r="AZ53" s="832"/>
      <c r="BA53" s="832"/>
      <c r="BB53" s="832"/>
      <c r="BC53" s="832"/>
      <c r="BD53" s="832"/>
      <c r="BE53" s="823"/>
      <c r="BF53" s="823"/>
      <c r="BG53" s="823"/>
      <c r="BH53" s="823"/>
      <c r="BI53" s="824"/>
      <c r="BJ53" s="241"/>
      <c r="BK53" s="241"/>
      <c r="BL53" s="241"/>
      <c r="BM53" s="241"/>
      <c r="BN53" s="241"/>
      <c r="BO53" s="254"/>
      <c r="BP53" s="254"/>
      <c r="BQ53" s="251">
        <v>47</v>
      </c>
      <c r="BR53" s="252"/>
      <c r="BS53" s="755"/>
      <c r="BT53" s="756"/>
      <c r="BU53" s="756"/>
      <c r="BV53" s="756"/>
      <c r="BW53" s="756"/>
      <c r="BX53" s="756"/>
      <c r="BY53" s="756"/>
      <c r="BZ53" s="756"/>
      <c r="CA53" s="756"/>
      <c r="CB53" s="756"/>
      <c r="CC53" s="756"/>
      <c r="CD53" s="756"/>
      <c r="CE53" s="756"/>
      <c r="CF53" s="756"/>
      <c r="CG53" s="757"/>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235"/>
    </row>
    <row r="54" spans="1:131" s="236" customFormat="1" ht="26.25" customHeight="1" x14ac:dyDescent="0.2">
      <c r="A54" s="250">
        <v>27</v>
      </c>
      <c r="B54" s="742"/>
      <c r="C54" s="743"/>
      <c r="D54" s="743"/>
      <c r="E54" s="743"/>
      <c r="F54" s="743"/>
      <c r="G54" s="743"/>
      <c r="H54" s="743"/>
      <c r="I54" s="743"/>
      <c r="J54" s="743"/>
      <c r="K54" s="743"/>
      <c r="L54" s="743"/>
      <c r="M54" s="743"/>
      <c r="N54" s="743"/>
      <c r="O54" s="743"/>
      <c r="P54" s="744"/>
      <c r="Q54" s="828"/>
      <c r="R54" s="829"/>
      <c r="S54" s="829"/>
      <c r="T54" s="829"/>
      <c r="U54" s="829"/>
      <c r="V54" s="829"/>
      <c r="W54" s="829"/>
      <c r="X54" s="829"/>
      <c r="Y54" s="829"/>
      <c r="Z54" s="829"/>
      <c r="AA54" s="829"/>
      <c r="AB54" s="829"/>
      <c r="AC54" s="829"/>
      <c r="AD54" s="829"/>
      <c r="AE54" s="830"/>
      <c r="AF54" s="821"/>
      <c r="AG54" s="746"/>
      <c r="AH54" s="746"/>
      <c r="AI54" s="746"/>
      <c r="AJ54" s="822"/>
      <c r="AK54" s="831"/>
      <c r="AL54" s="829"/>
      <c r="AM54" s="829"/>
      <c r="AN54" s="829"/>
      <c r="AO54" s="829"/>
      <c r="AP54" s="829"/>
      <c r="AQ54" s="829"/>
      <c r="AR54" s="829"/>
      <c r="AS54" s="829"/>
      <c r="AT54" s="829"/>
      <c r="AU54" s="829"/>
      <c r="AV54" s="829"/>
      <c r="AW54" s="829"/>
      <c r="AX54" s="829"/>
      <c r="AY54" s="829"/>
      <c r="AZ54" s="832"/>
      <c r="BA54" s="832"/>
      <c r="BB54" s="832"/>
      <c r="BC54" s="832"/>
      <c r="BD54" s="832"/>
      <c r="BE54" s="823"/>
      <c r="BF54" s="823"/>
      <c r="BG54" s="823"/>
      <c r="BH54" s="823"/>
      <c r="BI54" s="824"/>
      <c r="BJ54" s="241"/>
      <c r="BK54" s="241"/>
      <c r="BL54" s="241"/>
      <c r="BM54" s="241"/>
      <c r="BN54" s="241"/>
      <c r="BO54" s="254"/>
      <c r="BP54" s="254"/>
      <c r="BQ54" s="251">
        <v>48</v>
      </c>
      <c r="BR54" s="252"/>
      <c r="BS54" s="755"/>
      <c r="BT54" s="756"/>
      <c r="BU54" s="756"/>
      <c r="BV54" s="756"/>
      <c r="BW54" s="756"/>
      <c r="BX54" s="756"/>
      <c r="BY54" s="756"/>
      <c r="BZ54" s="756"/>
      <c r="CA54" s="756"/>
      <c r="CB54" s="756"/>
      <c r="CC54" s="756"/>
      <c r="CD54" s="756"/>
      <c r="CE54" s="756"/>
      <c r="CF54" s="756"/>
      <c r="CG54" s="757"/>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235"/>
    </row>
    <row r="55" spans="1:131" s="236" customFormat="1" ht="26.25" customHeight="1" x14ac:dyDescent="0.2">
      <c r="A55" s="250">
        <v>28</v>
      </c>
      <c r="B55" s="742"/>
      <c r="C55" s="743"/>
      <c r="D55" s="743"/>
      <c r="E55" s="743"/>
      <c r="F55" s="743"/>
      <c r="G55" s="743"/>
      <c r="H55" s="743"/>
      <c r="I55" s="743"/>
      <c r="J55" s="743"/>
      <c r="K55" s="743"/>
      <c r="L55" s="743"/>
      <c r="M55" s="743"/>
      <c r="N55" s="743"/>
      <c r="O55" s="743"/>
      <c r="P55" s="744"/>
      <c r="Q55" s="828"/>
      <c r="R55" s="829"/>
      <c r="S55" s="829"/>
      <c r="T55" s="829"/>
      <c r="U55" s="829"/>
      <c r="V55" s="829"/>
      <c r="W55" s="829"/>
      <c r="X55" s="829"/>
      <c r="Y55" s="829"/>
      <c r="Z55" s="829"/>
      <c r="AA55" s="829"/>
      <c r="AB55" s="829"/>
      <c r="AC55" s="829"/>
      <c r="AD55" s="829"/>
      <c r="AE55" s="830"/>
      <c r="AF55" s="821"/>
      <c r="AG55" s="746"/>
      <c r="AH55" s="746"/>
      <c r="AI55" s="746"/>
      <c r="AJ55" s="822"/>
      <c r="AK55" s="831"/>
      <c r="AL55" s="829"/>
      <c r="AM55" s="829"/>
      <c r="AN55" s="829"/>
      <c r="AO55" s="829"/>
      <c r="AP55" s="829"/>
      <c r="AQ55" s="829"/>
      <c r="AR55" s="829"/>
      <c r="AS55" s="829"/>
      <c r="AT55" s="829"/>
      <c r="AU55" s="829"/>
      <c r="AV55" s="829"/>
      <c r="AW55" s="829"/>
      <c r="AX55" s="829"/>
      <c r="AY55" s="829"/>
      <c r="AZ55" s="832"/>
      <c r="BA55" s="832"/>
      <c r="BB55" s="832"/>
      <c r="BC55" s="832"/>
      <c r="BD55" s="832"/>
      <c r="BE55" s="823"/>
      <c r="BF55" s="823"/>
      <c r="BG55" s="823"/>
      <c r="BH55" s="823"/>
      <c r="BI55" s="824"/>
      <c r="BJ55" s="241"/>
      <c r="BK55" s="241"/>
      <c r="BL55" s="241"/>
      <c r="BM55" s="241"/>
      <c r="BN55" s="241"/>
      <c r="BO55" s="254"/>
      <c r="BP55" s="254"/>
      <c r="BQ55" s="251">
        <v>49</v>
      </c>
      <c r="BR55" s="252"/>
      <c r="BS55" s="755"/>
      <c r="BT55" s="756"/>
      <c r="BU55" s="756"/>
      <c r="BV55" s="756"/>
      <c r="BW55" s="756"/>
      <c r="BX55" s="756"/>
      <c r="BY55" s="756"/>
      <c r="BZ55" s="756"/>
      <c r="CA55" s="756"/>
      <c r="CB55" s="756"/>
      <c r="CC55" s="756"/>
      <c r="CD55" s="756"/>
      <c r="CE55" s="756"/>
      <c r="CF55" s="756"/>
      <c r="CG55" s="757"/>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235"/>
    </row>
    <row r="56" spans="1:131" s="236" customFormat="1" ht="26.25" customHeight="1" x14ac:dyDescent="0.2">
      <c r="A56" s="250">
        <v>29</v>
      </c>
      <c r="B56" s="742"/>
      <c r="C56" s="743"/>
      <c r="D56" s="743"/>
      <c r="E56" s="743"/>
      <c r="F56" s="743"/>
      <c r="G56" s="743"/>
      <c r="H56" s="743"/>
      <c r="I56" s="743"/>
      <c r="J56" s="743"/>
      <c r="K56" s="743"/>
      <c r="L56" s="743"/>
      <c r="M56" s="743"/>
      <c r="N56" s="743"/>
      <c r="O56" s="743"/>
      <c r="P56" s="744"/>
      <c r="Q56" s="828"/>
      <c r="R56" s="829"/>
      <c r="S56" s="829"/>
      <c r="T56" s="829"/>
      <c r="U56" s="829"/>
      <c r="V56" s="829"/>
      <c r="W56" s="829"/>
      <c r="X56" s="829"/>
      <c r="Y56" s="829"/>
      <c r="Z56" s="829"/>
      <c r="AA56" s="829"/>
      <c r="AB56" s="829"/>
      <c r="AC56" s="829"/>
      <c r="AD56" s="829"/>
      <c r="AE56" s="830"/>
      <c r="AF56" s="821"/>
      <c r="AG56" s="746"/>
      <c r="AH56" s="746"/>
      <c r="AI56" s="746"/>
      <c r="AJ56" s="822"/>
      <c r="AK56" s="831"/>
      <c r="AL56" s="829"/>
      <c r="AM56" s="829"/>
      <c r="AN56" s="829"/>
      <c r="AO56" s="829"/>
      <c r="AP56" s="829"/>
      <c r="AQ56" s="829"/>
      <c r="AR56" s="829"/>
      <c r="AS56" s="829"/>
      <c r="AT56" s="829"/>
      <c r="AU56" s="829"/>
      <c r="AV56" s="829"/>
      <c r="AW56" s="829"/>
      <c r="AX56" s="829"/>
      <c r="AY56" s="829"/>
      <c r="AZ56" s="832"/>
      <c r="BA56" s="832"/>
      <c r="BB56" s="832"/>
      <c r="BC56" s="832"/>
      <c r="BD56" s="832"/>
      <c r="BE56" s="823"/>
      <c r="BF56" s="823"/>
      <c r="BG56" s="823"/>
      <c r="BH56" s="823"/>
      <c r="BI56" s="824"/>
      <c r="BJ56" s="241"/>
      <c r="BK56" s="241"/>
      <c r="BL56" s="241"/>
      <c r="BM56" s="241"/>
      <c r="BN56" s="241"/>
      <c r="BO56" s="254"/>
      <c r="BP56" s="254"/>
      <c r="BQ56" s="251">
        <v>50</v>
      </c>
      <c r="BR56" s="252"/>
      <c r="BS56" s="755"/>
      <c r="BT56" s="756"/>
      <c r="BU56" s="756"/>
      <c r="BV56" s="756"/>
      <c r="BW56" s="756"/>
      <c r="BX56" s="756"/>
      <c r="BY56" s="756"/>
      <c r="BZ56" s="756"/>
      <c r="CA56" s="756"/>
      <c r="CB56" s="756"/>
      <c r="CC56" s="756"/>
      <c r="CD56" s="756"/>
      <c r="CE56" s="756"/>
      <c r="CF56" s="756"/>
      <c r="CG56" s="757"/>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235"/>
    </row>
    <row r="57" spans="1:131" s="236" customFormat="1" ht="26.25" customHeight="1" x14ac:dyDescent="0.2">
      <c r="A57" s="250">
        <v>30</v>
      </c>
      <c r="B57" s="742"/>
      <c r="C57" s="743"/>
      <c r="D57" s="743"/>
      <c r="E57" s="743"/>
      <c r="F57" s="743"/>
      <c r="G57" s="743"/>
      <c r="H57" s="743"/>
      <c r="I57" s="743"/>
      <c r="J57" s="743"/>
      <c r="K57" s="743"/>
      <c r="L57" s="743"/>
      <c r="M57" s="743"/>
      <c r="N57" s="743"/>
      <c r="O57" s="743"/>
      <c r="P57" s="744"/>
      <c r="Q57" s="828"/>
      <c r="R57" s="829"/>
      <c r="S57" s="829"/>
      <c r="T57" s="829"/>
      <c r="U57" s="829"/>
      <c r="V57" s="829"/>
      <c r="W57" s="829"/>
      <c r="X57" s="829"/>
      <c r="Y57" s="829"/>
      <c r="Z57" s="829"/>
      <c r="AA57" s="829"/>
      <c r="AB57" s="829"/>
      <c r="AC57" s="829"/>
      <c r="AD57" s="829"/>
      <c r="AE57" s="830"/>
      <c r="AF57" s="821"/>
      <c r="AG57" s="746"/>
      <c r="AH57" s="746"/>
      <c r="AI57" s="746"/>
      <c r="AJ57" s="822"/>
      <c r="AK57" s="831"/>
      <c r="AL57" s="829"/>
      <c r="AM57" s="829"/>
      <c r="AN57" s="829"/>
      <c r="AO57" s="829"/>
      <c r="AP57" s="829"/>
      <c r="AQ57" s="829"/>
      <c r="AR57" s="829"/>
      <c r="AS57" s="829"/>
      <c r="AT57" s="829"/>
      <c r="AU57" s="829"/>
      <c r="AV57" s="829"/>
      <c r="AW57" s="829"/>
      <c r="AX57" s="829"/>
      <c r="AY57" s="829"/>
      <c r="AZ57" s="832"/>
      <c r="BA57" s="832"/>
      <c r="BB57" s="832"/>
      <c r="BC57" s="832"/>
      <c r="BD57" s="832"/>
      <c r="BE57" s="823"/>
      <c r="BF57" s="823"/>
      <c r="BG57" s="823"/>
      <c r="BH57" s="823"/>
      <c r="BI57" s="824"/>
      <c r="BJ57" s="241"/>
      <c r="BK57" s="241"/>
      <c r="BL57" s="241"/>
      <c r="BM57" s="241"/>
      <c r="BN57" s="241"/>
      <c r="BO57" s="254"/>
      <c r="BP57" s="254"/>
      <c r="BQ57" s="251">
        <v>51</v>
      </c>
      <c r="BR57" s="252"/>
      <c r="BS57" s="755"/>
      <c r="BT57" s="756"/>
      <c r="BU57" s="756"/>
      <c r="BV57" s="756"/>
      <c r="BW57" s="756"/>
      <c r="BX57" s="756"/>
      <c r="BY57" s="756"/>
      <c r="BZ57" s="756"/>
      <c r="CA57" s="756"/>
      <c r="CB57" s="756"/>
      <c r="CC57" s="756"/>
      <c r="CD57" s="756"/>
      <c r="CE57" s="756"/>
      <c r="CF57" s="756"/>
      <c r="CG57" s="757"/>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235"/>
    </row>
    <row r="58" spans="1:131" s="236" customFormat="1" ht="26.25" customHeight="1" x14ac:dyDescent="0.2">
      <c r="A58" s="250">
        <v>31</v>
      </c>
      <c r="B58" s="742"/>
      <c r="C58" s="743"/>
      <c r="D58" s="743"/>
      <c r="E58" s="743"/>
      <c r="F58" s="743"/>
      <c r="G58" s="743"/>
      <c r="H58" s="743"/>
      <c r="I58" s="743"/>
      <c r="J58" s="743"/>
      <c r="K58" s="743"/>
      <c r="L58" s="743"/>
      <c r="M58" s="743"/>
      <c r="N58" s="743"/>
      <c r="O58" s="743"/>
      <c r="P58" s="744"/>
      <c r="Q58" s="828"/>
      <c r="R58" s="829"/>
      <c r="S58" s="829"/>
      <c r="T58" s="829"/>
      <c r="U58" s="829"/>
      <c r="V58" s="829"/>
      <c r="W58" s="829"/>
      <c r="X58" s="829"/>
      <c r="Y58" s="829"/>
      <c r="Z58" s="829"/>
      <c r="AA58" s="829"/>
      <c r="AB58" s="829"/>
      <c r="AC58" s="829"/>
      <c r="AD58" s="829"/>
      <c r="AE58" s="830"/>
      <c r="AF58" s="821"/>
      <c r="AG58" s="746"/>
      <c r="AH58" s="746"/>
      <c r="AI58" s="746"/>
      <c r="AJ58" s="822"/>
      <c r="AK58" s="831"/>
      <c r="AL58" s="829"/>
      <c r="AM58" s="829"/>
      <c r="AN58" s="829"/>
      <c r="AO58" s="829"/>
      <c r="AP58" s="829"/>
      <c r="AQ58" s="829"/>
      <c r="AR58" s="829"/>
      <c r="AS58" s="829"/>
      <c r="AT58" s="829"/>
      <c r="AU58" s="829"/>
      <c r="AV58" s="829"/>
      <c r="AW58" s="829"/>
      <c r="AX58" s="829"/>
      <c r="AY58" s="829"/>
      <c r="AZ58" s="832"/>
      <c r="BA58" s="832"/>
      <c r="BB58" s="832"/>
      <c r="BC58" s="832"/>
      <c r="BD58" s="832"/>
      <c r="BE58" s="823"/>
      <c r="BF58" s="823"/>
      <c r="BG58" s="823"/>
      <c r="BH58" s="823"/>
      <c r="BI58" s="824"/>
      <c r="BJ58" s="241"/>
      <c r="BK58" s="241"/>
      <c r="BL58" s="241"/>
      <c r="BM58" s="241"/>
      <c r="BN58" s="241"/>
      <c r="BO58" s="254"/>
      <c r="BP58" s="254"/>
      <c r="BQ58" s="251">
        <v>52</v>
      </c>
      <c r="BR58" s="252"/>
      <c r="BS58" s="755"/>
      <c r="BT58" s="756"/>
      <c r="BU58" s="756"/>
      <c r="BV58" s="756"/>
      <c r="BW58" s="756"/>
      <c r="BX58" s="756"/>
      <c r="BY58" s="756"/>
      <c r="BZ58" s="756"/>
      <c r="CA58" s="756"/>
      <c r="CB58" s="756"/>
      <c r="CC58" s="756"/>
      <c r="CD58" s="756"/>
      <c r="CE58" s="756"/>
      <c r="CF58" s="756"/>
      <c r="CG58" s="757"/>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235"/>
    </row>
    <row r="59" spans="1:131" s="236" customFormat="1" ht="26.25" customHeight="1" x14ac:dyDescent="0.2">
      <c r="A59" s="250">
        <v>32</v>
      </c>
      <c r="B59" s="742"/>
      <c r="C59" s="743"/>
      <c r="D59" s="743"/>
      <c r="E59" s="743"/>
      <c r="F59" s="743"/>
      <c r="G59" s="743"/>
      <c r="H59" s="743"/>
      <c r="I59" s="743"/>
      <c r="J59" s="743"/>
      <c r="K59" s="743"/>
      <c r="L59" s="743"/>
      <c r="M59" s="743"/>
      <c r="N59" s="743"/>
      <c r="O59" s="743"/>
      <c r="P59" s="744"/>
      <c r="Q59" s="828"/>
      <c r="R59" s="829"/>
      <c r="S59" s="829"/>
      <c r="T59" s="829"/>
      <c r="U59" s="829"/>
      <c r="V59" s="829"/>
      <c r="W59" s="829"/>
      <c r="X59" s="829"/>
      <c r="Y59" s="829"/>
      <c r="Z59" s="829"/>
      <c r="AA59" s="829"/>
      <c r="AB59" s="829"/>
      <c r="AC59" s="829"/>
      <c r="AD59" s="829"/>
      <c r="AE59" s="830"/>
      <c r="AF59" s="821"/>
      <c r="AG59" s="746"/>
      <c r="AH59" s="746"/>
      <c r="AI59" s="746"/>
      <c r="AJ59" s="822"/>
      <c r="AK59" s="831"/>
      <c r="AL59" s="829"/>
      <c r="AM59" s="829"/>
      <c r="AN59" s="829"/>
      <c r="AO59" s="829"/>
      <c r="AP59" s="829"/>
      <c r="AQ59" s="829"/>
      <c r="AR59" s="829"/>
      <c r="AS59" s="829"/>
      <c r="AT59" s="829"/>
      <c r="AU59" s="829"/>
      <c r="AV59" s="829"/>
      <c r="AW59" s="829"/>
      <c r="AX59" s="829"/>
      <c r="AY59" s="829"/>
      <c r="AZ59" s="832"/>
      <c r="BA59" s="832"/>
      <c r="BB59" s="832"/>
      <c r="BC59" s="832"/>
      <c r="BD59" s="832"/>
      <c r="BE59" s="823"/>
      <c r="BF59" s="823"/>
      <c r="BG59" s="823"/>
      <c r="BH59" s="823"/>
      <c r="BI59" s="824"/>
      <c r="BJ59" s="241"/>
      <c r="BK59" s="241"/>
      <c r="BL59" s="241"/>
      <c r="BM59" s="241"/>
      <c r="BN59" s="241"/>
      <c r="BO59" s="254"/>
      <c r="BP59" s="254"/>
      <c r="BQ59" s="251">
        <v>53</v>
      </c>
      <c r="BR59" s="252"/>
      <c r="BS59" s="755"/>
      <c r="BT59" s="756"/>
      <c r="BU59" s="756"/>
      <c r="BV59" s="756"/>
      <c r="BW59" s="756"/>
      <c r="BX59" s="756"/>
      <c r="BY59" s="756"/>
      <c r="BZ59" s="756"/>
      <c r="CA59" s="756"/>
      <c r="CB59" s="756"/>
      <c r="CC59" s="756"/>
      <c r="CD59" s="756"/>
      <c r="CE59" s="756"/>
      <c r="CF59" s="756"/>
      <c r="CG59" s="757"/>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235"/>
    </row>
    <row r="60" spans="1:131" s="236" customFormat="1" ht="26.25" customHeight="1" x14ac:dyDescent="0.2">
      <c r="A60" s="250">
        <v>33</v>
      </c>
      <c r="B60" s="742"/>
      <c r="C60" s="743"/>
      <c r="D60" s="743"/>
      <c r="E60" s="743"/>
      <c r="F60" s="743"/>
      <c r="G60" s="743"/>
      <c r="H60" s="743"/>
      <c r="I60" s="743"/>
      <c r="J60" s="743"/>
      <c r="K60" s="743"/>
      <c r="L60" s="743"/>
      <c r="M60" s="743"/>
      <c r="N60" s="743"/>
      <c r="O60" s="743"/>
      <c r="P60" s="744"/>
      <c r="Q60" s="828"/>
      <c r="R60" s="829"/>
      <c r="S60" s="829"/>
      <c r="T60" s="829"/>
      <c r="U60" s="829"/>
      <c r="V60" s="829"/>
      <c r="W60" s="829"/>
      <c r="X60" s="829"/>
      <c r="Y60" s="829"/>
      <c r="Z60" s="829"/>
      <c r="AA60" s="829"/>
      <c r="AB60" s="829"/>
      <c r="AC60" s="829"/>
      <c r="AD60" s="829"/>
      <c r="AE60" s="830"/>
      <c r="AF60" s="821"/>
      <c r="AG60" s="746"/>
      <c r="AH60" s="746"/>
      <c r="AI60" s="746"/>
      <c r="AJ60" s="822"/>
      <c r="AK60" s="831"/>
      <c r="AL60" s="829"/>
      <c r="AM60" s="829"/>
      <c r="AN60" s="829"/>
      <c r="AO60" s="829"/>
      <c r="AP60" s="829"/>
      <c r="AQ60" s="829"/>
      <c r="AR60" s="829"/>
      <c r="AS60" s="829"/>
      <c r="AT60" s="829"/>
      <c r="AU60" s="829"/>
      <c r="AV60" s="829"/>
      <c r="AW60" s="829"/>
      <c r="AX60" s="829"/>
      <c r="AY60" s="829"/>
      <c r="AZ60" s="832"/>
      <c r="BA60" s="832"/>
      <c r="BB60" s="832"/>
      <c r="BC60" s="832"/>
      <c r="BD60" s="832"/>
      <c r="BE60" s="823"/>
      <c r="BF60" s="823"/>
      <c r="BG60" s="823"/>
      <c r="BH60" s="823"/>
      <c r="BI60" s="824"/>
      <c r="BJ60" s="241"/>
      <c r="BK60" s="241"/>
      <c r="BL60" s="241"/>
      <c r="BM60" s="241"/>
      <c r="BN60" s="241"/>
      <c r="BO60" s="254"/>
      <c r="BP60" s="254"/>
      <c r="BQ60" s="251">
        <v>54</v>
      </c>
      <c r="BR60" s="252"/>
      <c r="BS60" s="755"/>
      <c r="BT60" s="756"/>
      <c r="BU60" s="756"/>
      <c r="BV60" s="756"/>
      <c r="BW60" s="756"/>
      <c r="BX60" s="756"/>
      <c r="BY60" s="756"/>
      <c r="BZ60" s="756"/>
      <c r="CA60" s="756"/>
      <c r="CB60" s="756"/>
      <c r="CC60" s="756"/>
      <c r="CD60" s="756"/>
      <c r="CE60" s="756"/>
      <c r="CF60" s="756"/>
      <c r="CG60" s="757"/>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235"/>
    </row>
    <row r="61" spans="1:131" s="236" customFormat="1" ht="26.25" customHeight="1" thickBot="1" x14ac:dyDescent="0.25">
      <c r="A61" s="250">
        <v>34</v>
      </c>
      <c r="B61" s="742"/>
      <c r="C61" s="743"/>
      <c r="D61" s="743"/>
      <c r="E61" s="743"/>
      <c r="F61" s="743"/>
      <c r="G61" s="743"/>
      <c r="H61" s="743"/>
      <c r="I61" s="743"/>
      <c r="J61" s="743"/>
      <c r="K61" s="743"/>
      <c r="L61" s="743"/>
      <c r="M61" s="743"/>
      <c r="N61" s="743"/>
      <c r="O61" s="743"/>
      <c r="P61" s="744"/>
      <c r="Q61" s="828"/>
      <c r="R61" s="829"/>
      <c r="S61" s="829"/>
      <c r="T61" s="829"/>
      <c r="U61" s="829"/>
      <c r="V61" s="829"/>
      <c r="W61" s="829"/>
      <c r="X61" s="829"/>
      <c r="Y61" s="829"/>
      <c r="Z61" s="829"/>
      <c r="AA61" s="829"/>
      <c r="AB61" s="829"/>
      <c r="AC61" s="829"/>
      <c r="AD61" s="829"/>
      <c r="AE61" s="830"/>
      <c r="AF61" s="821"/>
      <c r="AG61" s="746"/>
      <c r="AH61" s="746"/>
      <c r="AI61" s="746"/>
      <c r="AJ61" s="822"/>
      <c r="AK61" s="831"/>
      <c r="AL61" s="829"/>
      <c r="AM61" s="829"/>
      <c r="AN61" s="829"/>
      <c r="AO61" s="829"/>
      <c r="AP61" s="829"/>
      <c r="AQ61" s="829"/>
      <c r="AR61" s="829"/>
      <c r="AS61" s="829"/>
      <c r="AT61" s="829"/>
      <c r="AU61" s="829"/>
      <c r="AV61" s="829"/>
      <c r="AW61" s="829"/>
      <c r="AX61" s="829"/>
      <c r="AY61" s="829"/>
      <c r="AZ61" s="832"/>
      <c r="BA61" s="832"/>
      <c r="BB61" s="832"/>
      <c r="BC61" s="832"/>
      <c r="BD61" s="832"/>
      <c r="BE61" s="823"/>
      <c r="BF61" s="823"/>
      <c r="BG61" s="823"/>
      <c r="BH61" s="823"/>
      <c r="BI61" s="824"/>
      <c r="BJ61" s="241"/>
      <c r="BK61" s="241"/>
      <c r="BL61" s="241"/>
      <c r="BM61" s="241"/>
      <c r="BN61" s="241"/>
      <c r="BO61" s="254"/>
      <c r="BP61" s="254"/>
      <c r="BQ61" s="251">
        <v>55</v>
      </c>
      <c r="BR61" s="252"/>
      <c r="BS61" s="755"/>
      <c r="BT61" s="756"/>
      <c r="BU61" s="756"/>
      <c r="BV61" s="756"/>
      <c r="BW61" s="756"/>
      <c r="BX61" s="756"/>
      <c r="BY61" s="756"/>
      <c r="BZ61" s="756"/>
      <c r="CA61" s="756"/>
      <c r="CB61" s="756"/>
      <c r="CC61" s="756"/>
      <c r="CD61" s="756"/>
      <c r="CE61" s="756"/>
      <c r="CF61" s="756"/>
      <c r="CG61" s="757"/>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235"/>
    </row>
    <row r="62" spans="1:131" s="236" customFormat="1" ht="26.25" customHeight="1" x14ac:dyDescent="0.2">
      <c r="A62" s="250">
        <v>35</v>
      </c>
      <c r="B62" s="833"/>
      <c r="C62" s="834"/>
      <c r="D62" s="834"/>
      <c r="E62" s="834"/>
      <c r="F62" s="834"/>
      <c r="G62" s="834"/>
      <c r="H62" s="834"/>
      <c r="I62" s="834"/>
      <c r="J62" s="834"/>
      <c r="K62" s="834"/>
      <c r="L62" s="834"/>
      <c r="M62" s="834"/>
      <c r="N62" s="834"/>
      <c r="O62" s="834"/>
      <c r="P62" s="835"/>
      <c r="Q62" s="828"/>
      <c r="R62" s="829"/>
      <c r="S62" s="829"/>
      <c r="T62" s="829"/>
      <c r="U62" s="829"/>
      <c r="V62" s="829"/>
      <c r="W62" s="829"/>
      <c r="X62" s="829"/>
      <c r="Y62" s="829"/>
      <c r="Z62" s="829"/>
      <c r="AA62" s="829"/>
      <c r="AB62" s="829"/>
      <c r="AC62" s="829"/>
      <c r="AD62" s="829"/>
      <c r="AE62" s="830"/>
      <c r="AF62" s="836"/>
      <c r="AG62" s="829"/>
      <c r="AH62" s="829"/>
      <c r="AI62" s="829"/>
      <c r="AJ62" s="837"/>
      <c r="AK62" s="831"/>
      <c r="AL62" s="829"/>
      <c r="AM62" s="829"/>
      <c r="AN62" s="829"/>
      <c r="AO62" s="829"/>
      <c r="AP62" s="829"/>
      <c r="AQ62" s="829"/>
      <c r="AR62" s="829"/>
      <c r="AS62" s="829"/>
      <c r="AT62" s="829"/>
      <c r="AU62" s="829"/>
      <c r="AV62" s="829"/>
      <c r="AW62" s="829"/>
      <c r="AX62" s="829"/>
      <c r="AY62" s="829"/>
      <c r="AZ62" s="832"/>
      <c r="BA62" s="832"/>
      <c r="BB62" s="832"/>
      <c r="BC62" s="832"/>
      <c r="BD62" s="832"/>
      <c r="BE62" s="845"/>
      <c r="BF62" s="845"/>
      <c r="BG62" s="845"/>
      <c r="BH62" s="845"/>
      <c r="BI62" s="846"/>
      <c r="BJ62" s="847" t="s">
        <v>399</v>
      </c>
      <c r="BK62" s="799"/>
      <c r="BL62" s="799"/>
      <c r="BM62" s="799"/>
      <c r="BN62" s="800"/>
      <c r="BO62" s="254"/>
      <c r="BP62" s="254"/>
      <c r="BQ62" s="251">
        <v>56</v>
      </c>
      <c r="BR62" s="252"/>
      <c r="BS62" s="755"/>
      <c r="BT62" s="756"/>
      <c r="BU62" s="756"/>
      <c r="BV62" s="756"/>
      <c r="BW62" s="756"/>
      <c r="BX62" s="756"/>
      <c r="BY62" s="756"/>
      <c r="BZ62" s="756"/>
      <c r="CA62" s="756"/>
      <c r="CB62" s="756"/>
      <c r="CC62" s="756"/>
      <c r="CD62" s="756"/>
      <c r="CE62" s="756"/>
      <c r="CF62" s="756"/>
      <c r="CG62" s="757"/>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235"/>
    </row>
    <row r="63" spans="1:131" s="236" customFormat="1" ht="26.25" customHeight="1" thickBot="1" x14ac:dyDescent="0.25">
      <c r="A63" s="253" t="s">
        <v>379</v>
      </c>
      <c r="B63" s="783" t="s">
        <v>400</v>
      </c>
      <c r="C63" s="784"/>
      <c r="D63" s="784"/>
      <c r="E63" s="784"/>
      <c r="F63" s="784"/>
      <c r="G63" s="784"/>
      <c r="H63" s="784"/>
      <c r="I63" s="784"/>
      <c r="J63" s="784"/>
      <c r="K63" s="784"/>
      <c r="L63" s="784"/>
      <c r="M63" s="784"/>
      <c r="N63" s="784"/>
      <c r="O63" s="784"/>
      <c r="P63" s="785"/>
      <c r="Q63" s="838"/>
      <c r="R63" s="839"/>
      <c r="S63" s="839"/>
      <c r="T63" s="839"/>
      <c r="U63" s="839"/>
      <c r="V63" s="839"/>
      <c r="W63" s="839"/>
      <c r="X63" s="839"/>
      <c r="Y63" s="839"/>
      <c r="Z63" s="839"/>
      <c r="AA63" s="839"/>
      <c r="AB63" s="839"/>
      <c r="AC63" s="839"/>
      <c r="AD63" s="839"/>
      <c r="AE63" s="840"/>
      <c r="AF63" s="841">
        <v>85997</v>
      </c>
      <c r="AG63" s="842"/>
      <c r="AH63" s="842"/>
      <c r="AI63" s="842"/>
      <c r="AJ63" s="843"/>
      <c r="AK63" s="844"/>
      <c r="AL63" s="839"/>
      <c r="AM63" s="839"/>
      <c r="AN63" s="839"/>
      <c r="AO63" s="839"/>
      <c r="AP63" s="842">
        <v>56311</v>
      </c>
      <c r="AQ63" s="842"/>
      <c r="AR63" s="842"/>
      <c r="AS63" s="842"/>
      <c r="AT63" s="842"/>
      <c r="AU63" s="842">
        <v>15677</v>
      </c>
      <c r="AV63" s="842"/>
      <c r="AW63" s="842"/>
      <c r="AX63" s="842"/>
      <c r="AY63" s="842"/>
      <c r="AZ63" s="848"/>
      <c r="BA63" s="848"/>
      <c r="BB63" s="848"/>
      <c r="BC63" s="848"/>
      <c r="BD63" s="848"/>
      <c r="BE63" s="849"/>
      <c r="BF63" s="849"/>
      <c r="BG63" s="849"/>
      <c r="BH63" s="849"/>
      <c r="BI63" s="850"/>
      <c r="BJ63" s="851" t="s">
        <v>164</v>
      </c>
      <c r="BK63" s="852"/>
      <c r="BL63" s="852"/>
      <c r="BM63" s="852"/>
      <c r="BN63" s="853"/>
      <c r="BO63" s="254"/>
      <c r="BP63" s="254"/>
      <c r="BQ63" s="251">
        <v>57</v>
      </c>
      <c r="BR63" s="252"/>
      <c r="BS63" s="755"/>
      <c r="BT63" s="756"/>
      <c r="BU63" s="756"/>
      <c r="BV63" s="756"/>
      <c r="BW63" s="756"/>
      <c r="BX63" s="756"/>
      <c r="BY63" s="756"/>
      <c r="BZ63" s="756"/>
      <c r="CA63" s="756"/>
      <c r="CB63" s="756"/>
      <c r="CC63" s="756"/>
      <c r="CD63" s="756"/>
      <c r="CE63" s="756"/>
      <c r="CF63" s="756"/>
      <c r="CG63" s="757"/>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5"/>
      <c r="BT64" s="756"/>
      <c r="BU64" s="756"/>
      <c r="BV64" s="756"/>
      <c r="BW64" s="756"/>
      <c r="BX64" s="756"/>
      <c r="BY64" s="756"/>
      <c r="BZ64" s="756"/>
      <c r="CA64" s="756"/>
      <c r="CB64" s="756"/>
      <c r="CC64" s="756"/>
      <c r="CD64" s="756"/>
      <c r="CE64" s="756"/>
      <c r="CF64" s="756"/>
      <c r="CG64" s="757"/>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235"/>
    </row>
    <row r="65" spans="1:131" s="236" customFormat="1" ht="26.25" customHeight="1" thickBot="1" x14ac:dyDescent="0.25">
      <c r="A65" s="241" t="s">
        <v>401</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5"/>
      <c r="BT65" s="756"/>
      <c r="BU65" s="756"/>
      <c r="BV65" s="756"/>
      <c r="BW65" s="756"/>
      <c r="BX65" s="756"/>
      <c r="BY65" s="756"/>
      <c r="BZ65" s="756"/>
      <c r="CA65" s="756"/>
      <c r="CB65" s="756"/>
      <c r="CC65" s="756"/>
      <c r="CD65" s="756"/>
      <c r="CE65" s="756"/>
      <c r="CF65" s="756"/>
      <c r="CG65" s="757"/>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235"/>
    </row>
    <row r="66" spans="1:131" s="236" customFormat="1" ht="26.25" customHeight="1" x14ac:dyDescent="0.2">
      <c r="A66" s="727" t="s">
        <v>402</v>
      </c>
      <c r="B66" s="728"/>
      <c r="C66" s="728"/>
      <c r="D66" s="728"/>
      <c r="E66" s="728"/>
      <c r="F66" s="728"/>
      <c r="G66" s="728"/>
      <c r="H66" s="728"/>
      <c r="I66" s="728"/>
      <c r="J66" s="728"/>
      <c r="K66" s="728"/>
      <c r="L66" s="728"/>
      <c r="M66" s="728"/>
      <c r="N66" s="728"/>
      <c r="O66" s="728"/>
      <c r="P66" s="729"/>
      <c r="Q66" s="704" t="s">
        <v>383</v>
      </c>
      <c r="R66" s="705"/>
      <c r="S66" s="705"/>
      <c r="T66" s="705"/>
      <c r="U66" s="706"/>
      <c r="V66" s="704" t="s">
        <v>384</v>
      </c>
      <c r="W66" s="705"/>
      <c r="X66" s="705"/>
      <c r="Y66" s="705"/>
      <c r="Z66" s="706"/>
      <c r="AA66" s="704" t="s">
        <v>385</v>
      </c>
      <c r="AB66" s="705"/>
      <c r="AC66" s="705"/>
      <c r="AD66" s="705"/>
      <c r="AE66" s="706"/>
      <c r="AF66" s="854" t="s">
        <v>386</v>
      </c>
      <c r="AG66" s="806"/>
      <c r="AH66" s="806"/>
      <c r="AI66" s="806"/>
      <c r="AJ66" s="855"/>
      <c r="AK66" s="704" t="s">
        <v>403</v>
      </c>
      <c r="AL66" s="728"/>
      <c r="AM66" s="728"/>
      <c r="AN66" s="728"/>
      <c r="AO66" s="729"/>
      <c r="AP66" s="704" t="s">
        <v>388</v>
      </c>
      <c r="AQ66" s="705"/>
      <c r="AR66" s="705"/>
      <c r="AS66" s="705"/>
      <c r="AT66" s="706"/>
      <c r="AU66" s="704" t="s">
        <v>404</v>
      </c>
      <c r="AV66" s="705"/>
      <c r="AW66" s="705"/>
      <c r="AX66" s="705"/>
      <c r="AY66" s="706"/>
      <c r="AZ66" s="704" t="s">
        <v>357</v>
      </c>
      <c r="BA66" s="705"/>
      <c r="BB66" s="705"/>
      <c r="BC66" s="705"/>
      <c r="BD66" s="716"/>
      <c r="BE66" s="254"/>
      <c r="BF66" s="254"/>
      <c r="BG66" s="254"/>
      <c r="BH66" s="254"/>
      <c r="BI66" s="254"/>
      <c r="BJ66" s="254"/>
      <c r="BK66" s="254"/>
      <c r="BL66" s="254"/>
      <c r="BM66" s="254"/>
      <c r="BN66" s="254"/>
      <c r="BO66" s="254"/>
      <c r="BP66" s="254"/>
      <c r="BQ66" s="251">
        <v>60</v>
      </c>
      <c r="BR66" s="256"/>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5"/>
    </row>
    <row r="67" spans="1:131" s="236" customFormat="1" ht="26.25" customHeight="1" thickBot="1" x14ac:dyDescent="0.25">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56"/>
      <c r="AG67" s="809"/>
      <c r="AH67" s="809"/>
      <c r="AI67" s="809"/>
      <c r="AJ67" s="857"/>
      <c r="AK67" s="858"/>
      <c r="AL67" s="731"/>
      <c r="AM67" s="731"/>
      <c r="AN67" s="731"/>
      <c r="AO67" s="732"/>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5"/>
    </row>
    <row r="68" spans="1:131" s="236" customFormat="1" ht="26.25" customHeight="1" thickTop="1" x14ac:dyDescent="0.2">
      <c r="A68" s="247">
        <v>1</v>
      </c>
      <c r="B68" s="871" t="s">
        <v>561</v>
      </c>
      <c r="C68" s="872"/>
      <c r="D68" s="872"/>
      <c r="E68" s="872"/>
      <c r="F68" s="872"/>
      <c r="G68" s="872"/>
      <c r="H68" s="872"/>
      <c r="I68" s="872"/>
      <c r="J68" s="872"/>
      <c r="K68" s="872"/>
      <c r="L68" s="872"/>
      <c r="M68" s="872"/>
      <c r="N68" s="872"/>
      <c r="O68" s="872"/>
      <c r="P68" s="873"/>
      <c r="Q68" s="874">
        <v>9163</v>
      </c>
      <c r="R68" s="868"/>
      <c r="S68" s="868"/>
      <c r="T68" s="868"/>
      <c r="U68" s="868"/>
      <c r="V68" s="868">
        <v>8047</v>
      </c>
      <c r="W68" s="868"/>
      <c r="X68" s="868"/>
      <c r="Y68" s="868"/>
      <c r="Z68" s="868"/>
      <c r="AA68" s="868">
        <v>1115</v>
      </c>
      <c r="AB68" s="868"/>
      <c r="AC68" s="868"/>
      <c r="AD68" s="868"/>
      <c r="AE68" s="868"/>
      <c r="AF68" s="868">
        <v>1097</v>
      </c>
      <c r="AG68" s="868"/>
      <c r="AH68" s="868"/>
      <c r="AI68" s="868"/>
      <c r="AJ68" s="868"/>
      <c r="AK68" s="868" t="s">
        <v>496</v>
      </c>
      <c r="AL68" s="868"/>
      <c r="AM68" s="868"/>
      <c r="AN68" s="868"/>
      <c r="AO68" s="868"/>
      <c r="AP68" s="868">
        <v>7394</v>
      </c>
      <c r="AQ68" s="868"/>
      <c r="AR68" s="868"/>
      <c r="AS68" s="868"/>
      <c r="AT68" s="868"/>
      <c r="AU68" s="868" t="s">
        <v>496</v>
      </c>
      <c r="AV68" s="868"/>
      <c r="AW68" s="868"/>
      <c r="AX68" s="868"/>
      <c r="AY68" s="868"/>
      <c r="AZ68" s="869"/>
      <c r="BA68" s="869"/>
      <c r="BB68" s="869"/>
      <c r="BC68" s="869"/>
      <c r="BD68" s="870"/>
      <c r="BE68" s="254"/>
      <c r="BF68" s="254"/>
      <c r="BG68" s="254"/>
      <c r="BH68" s="254"/>
      <c r="BI68" s="254"/>
      <c r="BJ68" s="254"/>
      <c r="BK68" s="254"/>
      <c r="BL68" s="254"/>
      <c r="BM68" s="254"/>
      <c r="BN68" s="254"/>
      <c r="BO68" s="254"/>
      <c r="BP68" s="254"/>
      <c r="BQ68" s="251">
        <v>62</v>
      </c>
      <c r="BR68" s="256"/>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5"/>
    </row>
    <row r="69" spans="1:131" s="236" customFormat="1" ht="26.25" customHeight="1" x14ac:dyDescent="0.2">
      <c r="A69" s="250">
        <v>2</v>
      </c>
      <c r="B69" s="875"/>
      <c r="C69" s="876"/>
      <c r="D69" s="876"/>
      <c r="E69" s="876"/>
      <c r="F69" s="876"/>
      <c r="G69" s="876"/>
      <c r="H69" s="876"/>
      <c r="I69" s="876"/>
      <c r="J69" s="876"/>
      <c r="K69" s="876"/>
      <c r="L69" s="876"/>
      <c r="M69" s="876"/>
      <c r="N69" s="876"/>
      <c r="O69" s="876"/>
      <c r="P69" s="877"/>
      <c r="Q69" s="878"/>
      <c r="R69" s="826"/>
      <c r="S69" s="826"/>
      <c r="T69" s="826"/>
      <c r="U69" s="826"/>
      <c r="V69" s="826"/>
      <c r="W69" s="826"/>
      <c r="X69" s="826"/>
      <c r="Y69" s="826"/>
      <c r="Z69" s="826"/>
      <c r="AA69" s="826"/>
      <c r="AB69" s="826"/>
      <c r="AC69" s="826"/>
      <c r="AD69" s="826"/>
      <c r="AE69" s="826"/>
      <c r="AF69" s="826"/>
      <c r="AG69" s="826"/>
      <c r="AH69" s="826"/>
      <c r="AI69" s="826"/>
      <c r="AJ69" s="826"/>
      <c r="AK69" s="826"/>
      <c r="AL69" s="826"/>
      <c r="AM69" s="826"/>
      <c r="AN69" s="826"/>
      <c r="AO69" s="826"/>
      <c r="AP69" s="826"/>
      <c r="AQ69" s="826"/>
      <c r="AR69" s="826"/>
      <c r="AS69" s="826"/>
      <c r="AT69" s="826"/>
      <c r="AU69" s="826"/>
      <c r="AV69" s="826"/>
      <c r="AW69" s="826"/>
      <c r="AX69" s="826"/>
      <c r="AY69" s="826"/>
      <c r="AZ69" s="879"/>
      <c r="BA69" s="879"/>
      <c r="BB69" s="879"/>
      <c r="BC69" s="879"/>
      <c r="BD69" s="880"/>
      <c r="BE69" s="254"/>
      <c r="BF69" s="254"/>
      <c r="BG69" s="254"/>
      <c r="BH69" s="254"/>
      <c r="BI69" s="254"/>
      <c r="BJ69" s="254"/>
      <c r="BK69" s="254"/>
      <c r="BL69" s="254"/>
      <c r="BM69" s="254"/>
      <c r="BN69" s="254"/>
      <c r="BO69" s="254"/>
      <c r="BP69" s="254"/>
      <c r="BQ69" s="251">
        <v>63</v>
      </c>
      <c r="BR69" s="256"/>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5"/>
    </row>
    <row r="70" spans="1:131" s="236" customFormat="1" ht="26.25" customHeight="1" x14ac:dyDescent="0.2">
      <c r="A70" s="250">
        <v>3</v>
      </c>
      <c r="B70" s="875"/>
      <c r="C70" s="876"/>
      <c r="D70" s="876"/>
      <c r="E70" s="876"/>
      <c r="F70" s="876"/>
      <c r="G70" s="876"/>
      <c r="H70" s="876"/>
      <c r="I70" s="876"/>
      <c r="J70" s="876"/>
      <c r="K70" s="876"/>
      <c r="L70" s="876"/>
      <c r="M70" s="876"/>
      <c r="N70" s="876"/>
      <c r="O70" s="876"/>
      <c r="P70" s="877"/>
      <c r="Q70" s="878"/>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879"/>
      <c r="BA70" s="879"/>
      <c r="BB70" s="879"/>
      <c r="BC70" s="879"/>
      <c r="BD70" s="880"/>
      <c r="BE70" s="254"/>
      <c r="BF70" s="254"/>
      <c r="BG70" s="254"/>
      <c r="BH70" s="254"/>
      <c r="BI70" s="254"/>
      <c r="BJ70" s="254"/>
      <c r="BK70" s="254"/>
      <c r="BL70" s="254"/>
      <c r="BM70" s="254"/>
      <c r="BN70" s="254"/>
      <c r="BO70" s="254"/>
      <c r="BP70" s="254"/>
      <c r="BQ70" s="251">
        <v>64</v>
      </c>
      <c r="BR70" s="256"/>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5"/>
    </row>
    <row r="71" spans="1:131" s="236" customFormat="1" ht="26.25" customHeight="1" x14ac:dyDescent="0.2">
      <c r="A71" s="250">
        <v>4</v>
      </c>
      <c r="B71" s="875"/>
      <c r="C71" s="876"/>
      <c r="D71" s="876"/>
      <c r="E71" s="876"/>
      <c r="F71" s="876"/>
      <c r="G71" s="876"/>
      <c r="H71" s="876"/>
      <c r="I71" s="876"/>
      <c r="J71" s="876"/>
      <c r="K71" s="876"/>
      <c r="L71" s="876"/>
      <c r="M71" s="876"/>
      <c r="N71" s="876"/>
      <c r="O71" s="876"/>
      <c r="P71" s="877"/>
      <c r="Q71" s="878"/>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6"/>
      <c r="AY71" s="826"/>
      <c r="AZ71" s="879"/>
      <c r="BA71" s="879"/>
      <c r="BB71" s="879"/>
      <c r="BC71" s="879"/>
      <c r="BD71" s="880"/>
      <c r="BE71" s="254"/>
      <c r="BF71" s="254"/>
      <c r="BG71" s="254"/>
      <c r="BH71" s="254"/>
      <c r="BI71" s="254"/>
      <c r="BJ71" s="254"/>
      <c r="BK71" s="254"/>
      <c r="BL71" s="254"/>
      <c r="BM71" s="254"/>
      <c r="BN71" s="254"/>
      <c r="BO71" s="254"/>
      <c r="BP71" s="254"/>
      <c r="BQ71" s="251">
        <v>65</v>
      </c>
      <c r="BR71" s="256"/>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5"/>
    </row>
    <row r="72" spans="1:131" s="236" customFormat="1" ht="26.25" customHeight="1" x14ac:dyDescent="0.2">
      <c r="A72" s="250">
        <v>5</v>
      </c>
      <c r="B72" s="875"/>
      <c r="C72" s="876"/>
      <c r="D72" s="876"/>
      <c r="E72" s="876"/>
      <c r="F72" s="876"/>
      <c r="G72" s="876"/>
      <c r="H72" s="876"/>
      <c r="I72" s="876"/>
      <c r="J72" s="876"/>
      <c r="K72" s="876"/>
      <c r="L72" s="876"/>
      <c r="M72" s="876"/>
      <c r="N72" s="876"/>
      <c r="O72" s="876"/>
      <c r="P72" s="877"/>
      <c r="Q72" s="878"/>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79"/>
      <c r="BA72" s="879"/>
      <c r="BB72" s="879"/>
      <c r="BC72" s="879"/>
      <c r="BD72" s="880"/>
      <c r="BE72" s="254"/>
      <c r="BF72" s="254"/>
      <c r="BG72" s="254"/>
      <c r="BH72" s="254"/>
      <c r="BI72" s="254"/>
      <c r="BJ72" s="254"/>
      <c r="BK72" s="254"/>
      <c r="BL72" s="254"/>
      <c r="BM72" s="254"/>
      <c r="BN72" s="254"/>
      <c r="BO72" s="254"/>
      <c r="BP72" s="254"/>
      <c r="BQ72" s="251">
        <v>66</v>
      </c>
      <c r="BR72" s="256"/>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5"/>
    </row>
    <row r="73" spans="1:131" s="236" customFormat="1" ht="26.25" customHeight="1" x14ac:dyDescent="0.2">
      <c r="A73" s="250">
        <v>6</v>
      </c>
      <c r="B73" s="875"/>
      <c r="C73" s="876"/>
      <c r="D73" s="876"/>
      <c r="E73" s="876"/>
      <c r="F73" s="876"/>
      <c r="G73" s="876"/>
      <c r="H73" s="876"/>
      <c r="I73" s="876"/>
      <c r="J73" s="876"/>
      <c r="K73" s="876"/>
      <c r="L73" s="876"/>
      <c r="M73" s="876"/>
      <c r="N73" s="876"/>
      <c r="O73" s="876"/>
      <c r="P73" s="877"/>
      <c r="Q73" s="878"/>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79"/>
      <c r="BA73" s="879"/>
      <c r="BB73" s="879"/>
      <c r="BC73" s="879"/>
      <c r="BD73" s="880"/>
      <c r="BE73" s="254"/>
      <c r="BF73" s="254"/>
      <c r="BG73" s="254"/>
      <c r="BH73" s="254"/>
      <c r="BI73" s="254"/>
      <c r="BJ73" s="254"/>
      <c r="BK73" s="254"/>
      <c r="BL73" s="254"/>
      <c r="BM73" s="254"/>
      <c r="BN73" s="254"/>
      <c r="BO73" s="254"/>
      <c r="BP73" s="254"/>
      <c r="BQ73" s="251">
        <v>67</v>
      </c>
      <c r="BR73" s="256"/>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5"/>
    </row>
    <row r="74" spans="1:131" s="236" customFormat="1" ht="26.25" customHeight="1" x14ac:dyDescent="0.2">
      <c r="A74" s="250">
        <v>7</v>
      </c>
      <c r="B74" s="875"/>
      <c r="C74" s="876"/>
      <c r="D74" s="876"/>
      <c r="E74" s="876"/>
      <c r="F74" s="876"/>
      <c r="G74" s="876"/>
      <c r="H74" s="876"/>
      <c r="I74" s="876"/>
      <c r="J74" s="876"/>
      <c r="K74" s="876"/>
      <c r="L74" s="876"/>
      <c r="M74" s="876"/>
      <c r="N74" s="876"/>
      <c r="O74" s="876"/>
      <c r="P74" s="877"/>
      <c r="Q74" s="878"/>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79"/>
      <c r="BA74" s="879"/>
      <c r="BB74" s="879"/>
      <c r="BC74" s="879"/>
      <c r="BD74" s="880"/>
      <c r="BE74" s="254"/>
      <c r="BF74" s="254"/>
      <c r="BG74" s="254"/>
      <c r="BH74" s="254"/>
      <c r="BI74" s="254"/>
      <c r="BJ74" s="254"/>
      <c r="BK74" s="254"/>
      <c r="BL74" s="254"/>
      <c r="BM74" s="254"/>
      <c r="BN74" s="254"/>
      <c r="BO74" s="254"/>
      <c r="BP74" s="254"/>
      <c r="BQ74" s="251">
        <v>68</v>
      </c>
      <c r="BR74" s="256"/>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5"/>
    </row>
    <row r="75" spans="1:131" s="236" customFormat="1" ht="26.25" customHeight="1" x14ac:dyDescent="0.2">
      <c r="A75" s="250">
        <v>8</v>
      </c>
      <c r="B75" s="875"/>
      <c r="C75" s="876"/>
      <c r="D75" s="876"/>
      <c r="E75" s="876"/>
      <c r="F75" s="876"/>
      <c r="G75" s="876"/>
      <c r="H75" s="876"/>
      <c r="I75" s="876"/>
      <c r="J75" s="876"/>
      <c r="K75" s="876"/>
      <c r="L75" s="876"/>
      <c r="M75" s="876"/>
      <c r="N75" s="876"/>
      <c r="O75" s="876"/>
      <c r="P75" s="877"/>
      <c r="Q75" s="881"/>
      <c r="R75" s="882"/>
      <c r="S75" s="882"/>
      <c r="T75" s="882"/>
      <c r="U75" s="825"/>
      <c r="V75" s="883"/>
      <c r="W75" s="882"/>
      <c r="X75" s="882"/>
      <c r="Y75" s="882"/>
      <c r="Z75" s="825"/>
      <c r="AA75" s="883"/>
      <c r="AB75" s="882"/>
      <c r="AC75" s="882"/>
      <c r="AD75" s="882"/>
      <c r="AE75" s="825"/>
      <c r="AF75" s="883"/>
      <c r="AG75" s="882"/>
      <c r="AH75" s="882"/>
      <c r="AI75" s="882"/>
      <c r="AJ75" s="825"/>
      <c r="AK75" s="883"/>
      <c r="AL75" s="882"/>
      <c r="AM75" s="882"/>
      <c r="AN75" s="882"/>
      <c r="AO75" s="825"/>
      <c r="AP75" s="883"/>
      <c r="AQ75" s="882"/>
      <c r="AR75" s="882"/>
      <c r="AS75" s="882"/>
      <c r="AT75" s="825"/>
      <c r="AU75" s="883"/>
      <c r="AV75" s="882"/>
      <c r="AW75" s="882"/>
      <c r="AX75" s="882"/>
      <c r="AY75" s="825"/>
      <c r="AZ75" s="879"/>
      <c r="BA75" s="879"/>
      <c r="BB75" s="879"/>
      <c r="BC75" s="879"/>
      <c r="BD75" s="880"/>
      <c r="BE75" s="254"/>
      <c r="BF75" s="254"/>
      <c r="BG75" s="254"/>
      <c r="BH75" s="254"/>
      <c r="BI75" s="254"/>
      <c r="BJ75" s="254"/>
      <c r="BK75" s="254"/>
      <c r="BL75" s="254"/>
      <c r="BM75" s="254"/>
      <c r="BN75" s="254"/>
      <c r="BO75" s="254"/>
      <c r="BP75" s="254"/>
      <c r="BQ75" s="251">
        <v>69</v>
      </c>
      <c r="BR75" s="256"/>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5"/>
    </row>
    <row r="76" spans="1:131" s="236" customFormat="1" ht="26.25" customHeight="1" x14ac:dyDescent="0.2">
      <c r="A76" s="250">
        <v>9</v>
      </c>
      <c r="B76" s="875"/>
      <c r="C76" s="876"/>
      <c r="D76" s="876"/>
      <c r="E76" s="876"/>
      <c r="F76" s="876"/>
      <c r="G76" s="876"/>
      <c r="H76" s="876"/>
      <c r="I76" s="876"/>
      <c r="J76" s="876"/>
      <c r="K76" s="876"/>
      <c r="L76" s="876"/>
      <c r="M76" s="876"/>
      <c r="N76" s="876"/>
      <c r="O76" s="876"/>
      <c r="P76" s="877"/>
      <c r="Q76" s="881"/>
      <c r="R76" s="882"/>
      <c r="S76" s="882"/>
      <c r="T76" s="882"/>
      <c r="U76" s="825"/>
      <c r="V76" s="883"/>
      <c r="W76" s="882"/>
      <c r="X76" s="882"/>
      <c r="Y76" s="882"/>
      <c r="Z76" s="825"/>
      <c r="AA76" s="883"/>
      <c r="AB76" s="882"/>
      <c r="AC76" s="882"/>
      <c r="AD76" s="882"/>
      <c r="AE76" s="825"/>
      <c r="AF76" s="883"/>
      <c r="AG76" s="882"/>
      <c r="AH76" s="882"/>
      <c r="AI76" s="882"/>
      <c r="AJ76" s="825"/>
      <c r="AK76" s="883"/>
      <c r="AL76" s="882"/>
      <c r="AM76" s="882"/>
      <c r="AN76" s="882"/>
      <c r="AO76" s="825"/>
      <c r="AP76" s="883"/>
      <c r="AQ76" s="882"/>
      <c r="AR76" s="882"/>
      <c r="AS76" s="882"/>
      <c r="AT76" s="825"/>
      <c r="AU76" s="883"/>
      <c r="AV76" s="882"/>
      <c r="AW76" s="882"/>
      <c r="AX76" s="882"/>
      <c r="AY76" s="825"/>
      <c r="AZ76" s="879"/>
      <c r="BA76" s="879"/>
      <c r="BB76" s="879"/>
      <c r="BC76" s="879"/>
      <c r="BD76" s="880"/>
      <c r="BE76" s="254"/>
      <c r="BF76" s="254"/>
      <c r="BG76" s="254"/>
      <c r="BH76" s="254"/>
      <c r="BI76" s="254"/>
      <c r="BJ76" s="254"/>
      <c r="BK76" s="254"/>
      <c r="BL76" s="254"/>
      <c r="BM76" s="254"/>
      <c r="BN76" s="254"/>
      <c r="BO76" s="254"/>
      <c r="BP76" s="254"/>
      <c r="BQ76" s="251">
        <v>70</v>
      </c>
      <c r="BR76" s="256"/>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5"/>
    </row>
    <row r="77" spans="1:131" s="236" customFormat="1" ht="26.25" customHeight="1" x14ac:dyDescent="0.2">
      <c r="A77" s="250">
        <v>10</v>
      </c>
      <c r="B77" s="875"/>
      <c r="C77" s="876"/>
      <c r="D77" s="876"/>
      <c r="E77" s="876"/>
      <c r="F77" s="876"/>
      <c r="G77" s="876"/>
      <c r="H77" s="876"/>
      <c r="I77" s="876"/>
      <c r="J77" s="876"/>
      <c r="K77" s="876"/>
      <c r="L77" s="876"/>
      <c r="M77" s="876"/>
      <c r="N77" s="876"/>
      <c r="O77" s="876"/>
      <c r="P77" s="877"/>
      <c r="Q77" s="881"/>
      <c r="R77" s="882"/>
      <c r="S77" s="882"/>
      <c r="T77" s="882"/>
      <c r="U77" s="825"/>
      <c r="V77" s="883"/>
      <c r="W77" s="882"/>
      <c r="X77" s="882"/>
      <c r="Y77" s="882"/>
      <c r="Z77" s="825"/>
      <c r="AA77" s="883"/>
      <c r="AB77" s="882"/>
      <c r="AC77" s="882"/>
      <c r="AD77" s="882"/>
      <c r="AE77" s="825"/>
      <c r="AF77" s="883"/>
      <c r="AG77" s="882"/>
      <c r="AH77" s="882"/>
      <c r="AI77" s="882"/>
      <c r="AJ77" s="825"/>
      <c r="AK77" s="883"/>
      <c r="AL77" s="882"/>
      <c r="AM77" s="882"/>
      <c r="AN77" s="882"/>
      <c r="AO77" s="825"/>
      <c r="AP77" s="883"/>
      <c r="AQ77" s="882"/>
      <c r="AR77" s="882"/>
      <c r="AS77" s="882"/>
      <c r="AT77" s="825"/>
      <c r="AU77" s="883"/>
      <c r="AV77" s="882"/>
      <c r="AW77" s="882"/>
      <c r="AX77" s="882"/>
      <c r="AY77" s="825"/>
      <c r="AZ77" s="879"/>
      <c r="BA77" s="879"/>
      <c r="BB77" s="879"/>
      <c r="BC77" s="879"/>
      <c r="BD77" s="880"/>
      <c r="BE77" s="254"/>
      <c r="BF77" s="254"/>
      <c r="BG77" s="254"/>
      <c r="BH77" s="254"/>
      <c r="BI77" s="254"/>
      <c r="BJ77" s="254"/>
      <c r="BK77" s="254"/>
      <c r="BL77" s="254"/>
      <c r="BM77" s="254"/>
      <c r="BN77" s="254"/>
      <c r="BO77" s="254"/>
      <c r="BP77" s="254"/>
      <c r="BQ77" s="251">
        <v>71</v>
      </c>
      <c r="BR77" s="256"/>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5"/>
    </row>
    <row r="78" spans="1:131" s="236" customFormat="1" ht="26.25" customHeight="1" x14ac:dyDescent="0.2">
      <c r="A78" s="250">
        <v>11</v>
      </c>
      <c r="B78" s="875"/>
      <c r="C78" s="876"/>
      <c r="D78" s="876"/>
      <c r="E78" s="876"/>
      <c r="F78" s="876"/>
      <c r="G78" s="876"/>
      <c r="H78" s="876"/>
      <c r="I78" s="876"/>
      <c r="J78" s="876"/>
      <c r="K78" s="876"/>
      <c r="L78" s="876"/>
      <c r="M78" s="876"/>
      <c r="N78" s="876"/>
      <c r="O78" s="876"/>
      <c r="P78" s="877"/>
      <c r="Q78" s="878"/>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79"/>
      <c r="BA78" s="879"/>
      <c r="BB78" s="879"/>
      <c r="BC78" s="879"/>
      <c r="BD78" s="880"/>
      <c r="BE78" s="254"/>
      <c r="BF78" s="254"/>
      <c r="BG78" s="254"/>
      <c r="BH78" s="254"/>
      <c r="BI78" s="254"/>
      <c r="BJ78" s="257"/>
      <c r="BK78" s="257"/>
      <c r="BL78" s="257"/>
      <c r="BM78" s="257"/>
      <c r="BN78" s="257"/>
      <c r="BO78" s="254"/>
      <c r="BP78" s="254"/>
      <c r="BQ78" s="251">
        <v>72</v>
      </c>
      <c r="BR78" s="256"/>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5"/>
    </row>
    <row r="79" spans="1:131" s="236" customFormat="1" ht="26.25" customHeight="1" x14ac:dyDescent="0.2">
      <c r="A79" s="250">
        <v>12</v>
      </c>
      <c r="B79" s="875"/>
      <c r="C79" s="876"/>
      <c r="D79" s="876"/>
      <c r="E79" s="876"/>
      <c r="F79" s="876"/>
      <c r="G79" s="876"/>
      <c r="H79" s="876"/>
      <c r="I79" s="876"/>
      <c r="J79" s="876"/>
      <c r="K79" s="876"/>
      <c r="L79" s="876"/>
      <c r="M79" s="876"/>
      <c r="N79" s="876"/>
      <c r="O79" s="876"/>
      <c r="P79" s="877"/>
      <c r="Q79" s="878"/>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79"/>
      <c r="BA79" s="879"/>
      <c r="BB79" s="879"/>
      <c r="BC79" s="879"/>
      <c r="BD79" s="880"/>
      <c r="BE79" s="254"/>
      <c r="BF79" s="254"/>
      <c r="BG79" s="254"/>
      <c r="BH79" s="254"/>
      <c r="BI79" s="254"/>
      <c r="BJ79" s="257"/>
      <c r="BK79" s="257"/>
      <c r="BL79" s="257"/>
      <c r="BM79" s="257"/>
      <c r="BN79" s="257"/>
      <c r="BO79" s="254"/>
      <c r="BP79" s="254"/>
      <c r="BQ79" s="251">
        <v>73</v>
      </c>
      <c r="BR79" s="256"/>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5"/>
    </row>
    <row r="80" spans="1:131" s="236" customFormat="1" ht="26.25" customHeight="1" x14ac:dyDescent="0.2">
      <c r="A80" s="250">
        <v>13</v>
      </c>
      <c r="B80" s="875"/>
      <c r="C80" s="876"/>
      <c r="D80" s="876"/>
      <c r="E80" s="876"/>
      <c r="F80" s="876"/>
      <c r="G80" s="876"/>
      <c r="H80" s="876"/>
      <c r="I80" s="876"/>
      <c r="J80" s="876"/>
      <c r="K80" s="876"/>
      <c r="L80" s="876"/>
      <c r="M80" s="876"/>
      <c r="N80" s="876"/>
      <c r="O80" s="876"/>
      <c r="P80" s="877"/>
      <c r="Q80" s="878"/>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79"/>
      <c r="BA80" s="879"/>
      <c r="BB80" s="879"/>
      <c r="BC80" s="879"/>
      <c r="BD80" s="880"/>
      <c r="BE80" s="254"/>
      <c r="BF80" s="254"/>
      <c r="BG80" s="254"/>
      <c r="BH80" s="254"/>
      <c r="BI80" s="254"/>
      <c r="BJ80" s="254"/>
      <c r="BK80" s="254"/>
      <c r="BL80" s="254"/>
      <c r="BM80" s="254"/>
      <c r="BN80" s="254"/>
      <c r="BO80" s="254"/>
      <c r="BP80" s="254"/>
      <c r="BQ80" s="251">
        <v>74</v>
      </c>
      <c r="BR80" s="256"/>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5"/>
    </row>
    <row r="81" spans="1:131" s="236" customFormat="1" ht="26.25" customHeight="1" x14ac:dyDescent="0.2">
      <c r="A81" s="250">
        <v>14</v>
      </c>
      <c r="B81" s="875"/>
      <c r="C81" s="876"/>
      <c r="D81" s="876"/>
      <c r="E81" s="876"/>
      <c r="F81" s="876"/>
      <c r="G81" s="876"/>
      <c r="H81" s="876"/>
      <c r="I81" s="876"/>
      <c r="J81" s="876"/>
      <c r="K81" s="876"/>
      <c r="L81" s="876"/>
      <c r="M81" s="876"/>
      <c r="N81" s="876"/>
      <c r="O81" s="876"/>
      <c r="P81" s="877"/>
      <c r="Q81" s="878"/>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79"/>
      <c r="BA81" s="879"/>
      <c r="BB81" s="879"/>
      <c r="BC81" s="879"/>
      <c r="BD81" s="880"/>
      <c r="BE81" s="254"/>
      <c r="BF81" s="254"/>
      <c r="BG81" s="254"/>
      <c r="BH81" s="254"/>
      <c r="BI81" s="254"/>
      <c r="BJ81" s="254"/>
      <c r="BK81" s="254"/>
      <c r="BL81" s="254"/>
      <c r="BM81" s="254"/>
      <c r="BN81" s="254"/>
      <c r="BO81" s="254"/>
      <c r="BP81" s="254"/>
      <c r="BQ81" s="251">
        <v>75</v>
      </c>
      <c r="BR81" s="256"/>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5"/>
    </row>
    <row r="82" spans="1:131" s="236" customFormat="1" ht="26.25" customHeight="1" x14ac:dyDescent="0.2">
      <c r="A82" s="250">
        <v>15</v>
      </c>
      <c r="B82" s="875"/>
      <c r="C82" s="876"/>
      <c r="D82" s="876"/>
      <c r="E82" s="876"/>
      <c r="F82" s="876"/>
      <c r="G82" s="876"/>
      <c r="H82" s="876"/>
      <c r="I82" s="876"/>
      <c r="J82" s="876"/>
      <c r="K82" s="876"/>
      <c r="L82" s="876"/>
      <c r="M82" s="876"/>
      <c r="N82" s="876"/>
      <c r="O82" s="876"/>
      <c r="P82" s="877"/>
      <c r="Q82" s="878"/>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79"/>
      <c r="BA82" s="879"/>
      <c r="BB82" s="879"/>
      <c r="BC82" s="879"/>
      <c r="BD82" s="880"/>
      <c r="BE82" s="254"/>
      <c r="BF82" s="254"/>
      <c r="BG82" s="254"/>
      <c r="BH82" s="254"/>
      <c r="BI82" s="254"/>
      <c r="BJ82" s="254"/>
      <c r="BK82" s="254"/>
      <c r="BL82" s="254"/>
      <c r="BM82" s="254"/>
      <c r="BN82" s="254"/>
      <c r="BO82" s="254"/>
      <c r="BP82" s="254"/>
      <c r="BQ82" s="251">
        <v>76</v>
      </c>
      <c r="BR82" s="256"/>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5"/>
    </row>
    <row r="83" spans="1:131" s="236" customFormat="1" ht="26.25" customHeight="1" x14ac:dyDescent="0.2">
      <c r="A83" s="250">
        <v>16</v>
      </c>
      <c r="B83" s="875"/>
      <c r="C83" s="876"/>
      <c r="D83" s="876"/>
      <c r="E83" s="876"/>
      <c r="F83" s="876"/>
      <c r="G83" s="876"/>
      <c r="H83" s="876"/>
      <c r="I83" s="876"/>
      <c r="J83" s="876"/>
      <c r="K83" s="876"/>
      <c r="L83" s="876"/>
      <c r="M83" s="876"/>
      <c r="N83" s="876"/>
      <c r="O83" s="876"/>
      <c r="P83" s="877"/>
      <c r="Q83" s="878"/>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79"/>
      <c r="BA83" s="879"/>
      <c r="BB83" s="879"/>
      <c r="BC83" s="879"/>
      <c r="BD83" s="880"/>
      <c r="BE83" s="254"/>
      <c r="BF83" s="254"/>
      <c r="BG83" s="254"/>
      <c r="BH83" s="254"/>
      <c r="BI83" s="254"/>
      <c r="BJ83" s="254"/>
      <c r="BK83" s="254"/>
      <c r="BL83" s="254"/>
      <c r="BM83" s="254"/>
      <c r="BN83" s="254"/>
      <c r="BO83" s="254"/>
      <c r="BP83" s="254"/>
      <c r="BQ83" s="251">
        <v>77</v>
      </c>
      <c r="BR83" s="256"/>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5"/>
    </row>
    <row r="84" spans="1:131" s="236" customFormat="1" ht="26.25" customHeight="1" x14ac:dyDescent="0.2">
      <c r="A84" s="250">
        <v>17</v>
      </c>
      <c r="B84" s="875"/>
      <c r="C84" s="876"/>
      <c r="D84" s="876"/>
      <c r="E84" s="876"/>
      <c r="F84" s="876"/>
      <c r="G84" s="876"/>
      <c r="H84" s="876"/>
      <c r="I84" s="876"/>
      <c r="J84" s="876"/>
      <c r="K84" s="876"/>
      <c r="L84" s="876"/>
      <c r="M84" s="876"/>
      <c r="N84" s="876"/>
      <c r="O84" s="876"/>
      <c r="P84" s="877"/>
      <c r="Q84" s="878"/>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79"/>
      <c r="BA84" s="879"/>
      <c r="BB84" s="879"/>
      <c r="BC84" s="879"/>
      <c r="BD84" s="880"/>
      <c r="BE84" s="254"/>
      <c r="BF84" s="254"/>
      <c r="BG84" s="254"/>
      <c r="BH84" s="254"/>
      <c r="BI84" s="254"/>
      <c r="BJ84" s="254"/>
      <c r="BK84" s="254"/>
      <c r="BL84" s="254"/>
      <c r="BM84" s="254"/>
      <c r="BN84" s="254"/>
      <c r="BO84" s="254"/>
      <c r="BP84" s="254"/>
      <c r="BQ84" s="251">
        <v>78</v>
      </c>
      <c r="BR84" s="256"/>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5"/>
    </row>
    <row r="85" spans="1:131" s="236" customFormat="1" ht="26.25" customHeight="1" x14ac:dyDescent="0.2">
      <c r="A85" s="250">
        <v>18</v>
      </c>
      <c r="B85" s="875"/>
      <c r="C85" s="876"/>
      <c r="D85" s="876"/>
      <c r="E85" s="876"/>
      <c r="F85" s="876"/>
      <c r="G85" s="876"/>
      <c r="H85" s="876"/>
      <c r="I85" s="876"/>
      <c r="J85" s="876"/>
      <c r="K85" s="876"/>
      <c r="L85" s="876"/>
      <c r="M85" s="876"/>
      <c r="N85" s="876"/>
      <c r="O85" s="876"/>
      <c r="P85" s="877"/>
      <c r="Q85" s="878"/>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79"/>
      <c r="BA85" s="879"/>
      <c r="BB85" s="879"/>
      <c r="BC85" s="879"/>
      <c r="BD85" s="880"/>
      <c r="BE85" s="254"/>
      <c r="BF85" s="254"/>
      <c r="BG85" s="254"/>
      <c r="BH85" s="254"/>
      <c r="BI85" s="254"/>
      <c r="BJ85" s="254"/>
      <c r="BK85" s="254"/>
      <c r="BL85" s="254"/>
      <c r="BM85" s="254"/>
      <c r="BN85" s="254"/>
      <c r="BO85" s="254"/>
      <c r="BP85" s="254"/>
      <c r="BQ85" s="251">
        <v>79</v>
      </c>
      <c r="BR85" s="256"/>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5"/>
    </row>
    <row r="86" spans="1:131" s="236" customFormat="1" ht="26.25" customHeight="1" x14ac:dyDescent="0.2">
      <c r="A86" s="250">
        <v>19</v>
      </c>
      <c r="B86" s="875"/>
      <c r="C86" s="876"/>
      <c r="D86" s="876"/>
      <c r="E86" s="876"/>
      <c r="F86" s="876"/>
      <c r="G86" s="876"/>
      <c r="H86" s="876"/>
      <c r="I86" s="876"/>
      <c r="J86" s="876"/>
      <c r="K86" s="876"/>
      <c r="L86" s="876"/>
      <c r="M86" s="876"/>
      <c r="N86" s="876"/>
      <c r="O86" s="876"/>
      <c r="P86" s="877"/>
      <c r="Q86" s="878"/>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79"/>
      <c r="BA86" s="879"/>
      <c r="BB86" s="879"/>
      <c r="BC86" s="879"/>
      <c r="BD86" s="880"/>
      <c r="BE86" s="254"/>
      <c r="BF86" s="254"/>
      <c r="BG86" s="254"/>
      <c r="BH86" s="254"/>
      <c r="BI86" s="254"/>
      <c r="BJ86" s="254"/>
      <c r="BK86" s="254"/>
      <c r="BL86" s="254"/>
      <c r="BM86" s="254"/>
      <c r="BN86" s="254"/>
      <c r="BO86" s="254"/>
      <c r="BP86" s="254"/>
      <c r="BQ86" s="251">
        <v>80</v>
      </c>
      <c r="BR86" s="256"/>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5"/>
    </row>
    <row r="87" spans="1:131" s="236" customFormat="1" ht="26.25" customHeight="1" x14ac:dyDescent="0.2">
      <c r="A87" s="258">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54"/>
      <c r="BF87" s="254"/>
      <c r="BG87" s="254"/>
      <c r="BH87" s="254"/>
      <c r="BI87" s="254"/>
      <c r="BJ87" s="254"/>
      <c r="BK87" s="254"/>
      <c r="BL87" s="254"/>
      <c r="BM87" s="254"/>
      <c r="BN87" s="254"/>
      <c r="BO87" s="254"/>
      <c r="BP87" s="254"/>
      <c r="BQ87" s="251">
        <v>81</v>
      </c>
      <c r="BR87" s="256"/>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5"/>
    </row>
    <row r="88" spans="1:131" s="236" customFormat="1" ht="26.25" customHeight="1" thickBot="1" x14ac:dyDescent="0.25">
      <c r="A88" s="253" t="s">
        <v>379</v>
      </c>
      <c r="B88" s="783" t="s">
        <v>405</v>
      </c>
      <c r="C88" s="784"/>
      <c r="D88" s="784"/>
      <c r="E88" s="784"/>
      <c r="F88" s="784"/>
      <c r="G88" s="784"/>
      <c r="H88" s="784"/>
      <c r="I88" s="784"/>
      <c r="J88" s="784"/>
      <c r="K88" s="784"/>
      <c r="L88" s="784"/>
      <c r="M88" s="784"/>
      <c r="N88" s="784"/>
      <c r="O88" s="784"/>
      <c r="P88" s="785"/>
      <c r="Q88" s="838"/>
      <c r="R88" s="839"/>
      <c r="S88" s="839"/>
      <c r="T88" s="839"/>
      <c r="U88" s="839"/>
      <c r="V88" s="839"/>
      <c r="W88" s="839"/>
      <c r="X88" s="839"/>
      <c r="Y88" s="839"/>
      <c r="Z88" s="839"/>
      <c r="AA88" s="839"/>
      <c r="AB88" s="839"/>
      <c r="AC88" s="839"/>
      <c r="AD88" s="839"/>
      <c r="AE88" s="839"/>
      <c r="AF88" s="842">
        <v>1097</v>
      </c>
      <c r="AG88" s="842"/>
      <c r="AH88" s="842"/>
      <c r="AI88" s="842"/>
      <c r="AJ88" s="842"/>
      <c r="AK88" s="839"/>
      <c r="AL88" s="839"/>
      <c r="AM88" s="839"/>
      <c r="AN88" s="839"/>
      <c r="AO88" s="839"/>
      <c r="AP88" s="842">
        <v>7394</v>
      </c>
      <c r="AQ88" s="842"/>
      <c r="AR88" s="842"/>
      <c r="AS88" s="842"/>
      <c r="AT88" s="842"/>
      <c r="AU88" s="842"/>
      <c r="AV88" s="842"/>
      <c r="AW88" s="842"/>
      <c r="AX88" s="842"/>
      <c r="AY88" s="842"/>
      <c r="AZ88" s="849"/>
      <c r="BA88" s="849"/>
      <c r="BB88" s="849"/>
      <c r="BC88" s="849"/>
      <c r="BD88" s="850"/>
      <c r="BE88" s="254"/>
      <c r="BF88" s="254"/>
      <c r="BG88" s="254"/>
      <c r="BH88" s="254"/>
      <c r="BI88" s="254"/>
      <c r="BJ88" s="254"/>
      <c r="BK88" s="254"/>
      <c r="BL88" s="254"/>
      <c r="BM88" s="254"/>
      <c r="BN88" s="254"/>
      <c r="BO88" s="254"/>
      <c r="BP88" s="254"/>
      <c r="BQ88" s="251">
        <v>82</v>
      </c>
      <c r="BR88" s="256"/>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379</v>
      </c>
      <c r="BR102" s="783" t="s">
        <v>406</v>
      </c>
      <c r="BS102" s="784"/>
      <c r="BT102" s="784"/>
      <c r="BU102" s="784"/>
      <c r="BV102" s="784"/>
      <c r="BW102" s="784"/>
      <c r="BX102" s="784"/>
      <c r="BY102" s="784"/>
      <c r="BZ102" s="784"/>
      <c r="CA102" s="784"/>
      <c r="CB102" s="784"/>
      <c r="CC102" s="784"/>
      <c r="CD102" s="784"/>
      <c r="CE102" s="784"/>
      <c r="CF102" s="784"/>
      <c r="CG102" s="785"/>
      <c r="CH102" s="891"/>
      <c r="CI102" s="892"/>
      <c r="CJ102" s="892"/>
      <c r="CK102" s="892"/>
      <c r="CL102" s="893"/>
      <c r="CM102" s="891"/>
      <c r="CN102" s="892"/>
      <c r="CO102" s="892"/>
      <c r="CP102" s="892"/>
      <c r="CQ102" s="893"/>
      <c r="CR102" s="894"/>
      <c r="CS102" s="852"/>
      <c r="CT102" s="852"/>
      <c r="CU102" s="852"/>
      <c r="CV102" s="895"/>
      <c r="CW102" s="894"/>
      <c r="CX102" s="852"/>
      <c r="CY102" s="852"/>
      <c r="CZ102" s="852"/>
      <c r="DA102" s="895"/>
      <c r="DB102" s="894"/>
      <c r="DC102" s="852"/>
      <c r="DD102" s="852"/>
      <c r="DE102" s="852"/>
      <c r="DF102" s="895"/>
      <c r="DG102" s="894"/>
      <c r="DH102" s="852"/>
      <c r="DI102" s="852"/>
      <c r="DJ102" s="852"/>
      <c r="DK102" s="895"/>
      <c r="DL102" s="894"/>
      <c r="DM102" s="852"/>
      <c r="DN102" s="852"/>
      <c r="DO102" s="852"/>
      <c r="DP102" s="895"/>
      <c r="DQ102" s="894"/>
      <c r="DR102" s="852"/>
      <c r="DS102" s="852"/>
      <c r="DT102" s="852"/>
      <c r="DU102" s="895"/>
      <c r="DV102" s="918"/>
      <c r="DW102" s="919"/>
      <c r="DX102" s="919"/>
      <c r="DY102" s="919"/>
      <c r="DZ102" s="920"/>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1" t="s">
        <v>407</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2" t="s">
        <v>408</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409</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410</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3" t="s">
        <v>411</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412</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5" customFormat="1" ht="26.25" customHeight="1" x14ac:dyDescent="0.2">
      <c r="A109" s="916" t="s">
        <v>413</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414</v>
      </c>
      <c r="AB109" s="897"/>
      <c r="AC109" s="897"/>
      <c r="AD109" s="897"/>
      <c r="AE109" s="898"/>
      <c r="AF109" s="896" t="s">
        <v>313</v>
      </c>
      <c r="AG109" s="897"/>
      <c r="AH109" s="897"/>
      <c r="AI109" s="897"/>
      <c r="AJ109" s="898"/>
      <c r="AK109" s="896" t="s">
        <v>312</v>
      </c>
      <c r="AL109" s="897"/>
      <c r="AM109" s="897"/>
      <c r="AN109" s="897"/>
      <c r="AO109" s="898"/>
      <c r="AP109" s="896" t="s">
        <v>415</v>
      </c>
      <c r="AQ109" s="897"/>
      <c r="AR109" s="897"/>
      <c r="AS109" s="897"/>
      <c r="AT109" s="899"/>
      <c r="AU109" s="916" t="s">
        <v>413</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414</v>
      </c>
      <c r="BR109" s="897"/>
      <c r="BS109" s="897"/>
      <c r="BT109" s="897"/>
      <c r="BU109" s="898"/>
      <c r="BV109" s="896" t="s">
        <v>313</v>
      </c>
      <c r="BW109" s="897"/>
      <c r="BX109" s="897"/>
      <c r="BY109" s="897"/>
      <c r="BZ109" s="898"/>
      <c r="CA109" s="896" t="s">
        <v>312</v>
      </c>
      <c r="CB109" s="897"/>
      <c r="CC109" s="897"/>
      <c r="CD109" s="897"/>
      <c r="CE109" s="898"/>
      <c r="CF109" s="917" t="s">
        <v>415</v>
      </c>
      <c r="CG109" s="917"/>
      <c r="CH109" s="917"/>
      <c r="CI109" s="917"/>
      <c r="CJ109" s="917"/>
      <c r="CK109" s="896" t="s">
        <v>416</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414</v>
      </c>
      <c r="DH109" s="897"/>
      <c r="DI109" s="897"/>
      <c r="DJ109" s="897"/>
      <c r="DK109" s="898"/>
      <c r="DL109" s="896" t="s">
        <v>313</v>
      </c>
      <c r="DM109" s="897"/>
      <c r="DN109" s="897"/>
      <c r="DO109" s="897"/>
      <c r="DP109" s="898"/>
      <c r="DQ109" s="896" t="s">
        <v>312</v>
      </c>
      <c r="DR109" s="897"/>
      <c r="DS109" s="897"/>
      <c r="DT109" s="897"/>
      <c r="DU109" s="898"/>
      <c r="DV109" s="896" t="s">
        <v>415</v>
      </c>
      <c r="DW109" s="897"/>
      <c r="DX109" s="897"/>
      <c r="DY109" s="897"/>
      <c r="DZ109" s="899"/>
    </row>
    <row r="110" spans="1:131" s="235" customFormat="1" ht="26.25" customHeight="1" x14ac:dyDescent="0.2">
      <c r="A110" s="900" t="s">
        <v>417</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92051411</v>
      </c>
      <c r="AB110" s="904"/>
      <c r="AC110" s="904"/>
      <c r="AD110" s="904"/>
      <c r="AE110" s="905"/>
      <c r="AF110" s="906">
        <v>87873219</v>
      </c>
      <c r="AG110" s="904"/>
      <c r="AH110" s="904"/>
      <c r="AI110" s="904"/>
      <c r="AJ110" s="905"/>
      <c r="AK110" s="906">
        <v>84604591</v>
      </c>
      <c r="AL110" s="904"/>
      <c r="AM110" s="904"/>
      <c r="AN110" s="904"/>
      <c r="AO110" s="905"/>
      <c r="AP110" s="907">
        <v>22.5</v>
      </c>
      <c r="AQ110" s="908"/>
      <c r="AR110" s="908"/>
      <c r="AS110" s="908"/>
      <c r="AT110" s="909"/>
      <c r="AU110" s="910" t="s">
        <v>71</v>
      </c>
      <c r="AV110" s="911"/>
      <c r="AW110" s="911"/>
      <c r="AX110" s="911"/>
      <c r="AY110" s="911"/>
      <c r="AZ110" s="952" t="s">
        <v>418</v>
      </c>
      <c r="BA110" s="901"/>
      <c r="BB110" s="901"/>
      <c r="BC110" s="901"/>
      <c r="BD110" s="901"/>
      <c r="BE110" s="901"/>
      <c r="BF110" s="901"/>
      <c r="BG110" s="901"/>
      <c r="BH110" s="901"/>
      <c r="BI110" s="901"/>
      <c r="BJ110" s="901"/>
      <c r="BK110" s="901"/>
      <c r="BL110" s="901"/>
      <c r="BM110" s="901"/>
      <c r="BN110" s="901"/>
      <c r="BO110" s="901"/>
      <c r="BP110" s="902"/>
      <c r="BQ110" s="938">
        <v>1278392684</v>
      </c>
      <c r="BR110" s="939"/>
      <c r="BS110" s="939"/>
      <c r="BT110" s="939"/>
      <c r="BU110" s="939"/>
      <c r="BV110" s="939">
        <v>1299416399</v>
      </c>
      <c r="BW110" s="939"/>
      <c r="BX110" s="939"/>
      <c r="BY110" s="939"/>
      <c r="BZ110" s="939"/>
      <c r="CA110" s="939">
        <v>1335028662</v>
      </c>
      <c r="CB110" s="939"/>
      <c r="CC110" s="939"/>
      <c r="CD110" s="939"/>
      <c r="CE110" s="939"/>
      <c r="CF110" s="953">
        <v>355.5</v>
      </c>
      <c r="CG110" s="954"/>
      <c r="CH110" s="954"/>
      <c r="CI110" s="954"/>
      <c r="CJ110" s="954"/>
      <c r="CK110" s="955" t="s">
        <v>419</v>
      </c>
      <c r="CL110" s="956"/>
      <c r="CM110" s="935" t="s">
        <v>420</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38" t="s">
        <v>164</v>
      </c>
      <c r="DH110" s="939"/>
      <c r="DI110" s="939"/>
      <c r="DJ110" s="939"/>
      <c r="DK110" s="939"/>
      <c r="DL110" s="939" t="s">
        <v>164</v>
      </c>
      <c r="DM110" s="939"/>
      <c r="DN110" s="939"/>
      <c r="DO110" s="939"/>
      <c r="DP110" s="939"/>
      <c r="DQ110" s="939" t="s">
        <v>421</v>
      </c>
      <c r="DR110" s="939"/>
      <c r="DS110" s="939"/>
      <c r="DT110" s="939"/>
      <c r="DU110" s="939"/>
      <c r="DV110" s="940" t="s">
        <v>164</v>
      </c>
      <c r="DW110" s="940"/>
      <c r="DX110" s="940"/>
      <c r="DY110" s="940"/>
      <c r="DZ110" s="941"/>
    </row>
    <row r="111" spans="1:131" s="235" customFormat="1" ht="26.25" customHeight="1" x14ac:dyDescent="0.2">
      <c r="A111" s="942" t="s">
        <v>422</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421</v>
      </c>
      <c r="AB111" s="946"/>
      <c r="AC111" s="946"/>
      <c r="AD111" s="946"/>
      <c r="AE111" s="947"/>
      <c r="AF111" s="948" t="s">
        <v>164</v>
      </c>
      <c r="AG111" s="946"/>
      <c r="AH111" s="946"/>
      <c r="AI111" s="946"/>
      <c r="AJ111" s="947"/>
      <c r="AK111" s="948" t="s">
        <v>423</v>
      </c>
      <c r="AL111" s="946"/>
      <c r="AM111" s="946"/>
      <c r="AN111" s="946"/>
      <c r="AO111" s="947"/>
      <c r="AP111" s="949" t="s">
        <v>164</v>
      </c>
      <c r="AQ111" s="950"/>
      <c r="AR111" s="950"/>
      <c r="AS111" s="950"/>
      <c r="AT111" s="951"/>
      <c r="AU111" s="912"/>
      <c r="AV111" s="913"/>
      <c r="AW111" s="913"/>
      <c r="AX111" s="913"/>
      <c r="AY111" s="913"/>
      <c r="AZ111" s="961" t="s">
        <v>424</v>
      </c>
      <c r="BA111" s="962"/>
      <c r="BB111" s="962"/>
      <c r="BC111" s="962"/>
      <c r="BD111" s="962"/>
      <c r="BE111" s="962"/>
      <c r="BF111" s="962"/>
      <c r="BG111" s="962"/>
      <c r="BH111" s="962"/>
      <c r="BI111" s="962"/>
      <c r="BJ111" s="962"/>
      <c r="BK111" s="962"/>
      <c r="BL111" s="962"/>
      <c r="BM111" s="962"/>
      <c r="BN111" s="962"/>
      <c r="BO111" s="962"/>
      <c r="BP111" s="963"/>
      <c r="BQ111" s="931">
        <v>6729012</v>
      </c>
      <c r="BR111" s="932"/>
      <c r="BS111" s="932"/>
      <c r="BT111" s="932"/>
      <c r="BU111" s="932"/>
      <c r="BV111" s="932">
        <v>4180935</v>
      </c>
      <c r="BW111" s="932"/>
      <c r="BX111" s="932"/>
      <c r="BY111" s="932"/>
      <c r="BZ111" s="932"/>
      <c r="CA111" s="932">
        <v>1300740</v>
      </c>
      <c r="CB111" s="932"/>
      <c r="CC111" s="932"/>
      <c r="CD111" s="932"/>
      <c r="CE111" s="932"/>
      <c r="CF111" s="926">
        <v>0.3</v>
      </c>
      <c r="CG111" s="927"/>
      <c r="CH111" s="927"/>
      <c r="CI111" s="927"/>
      <c r="CJ111" s="927"/>
      <c r="CK111" s="957"/>
      <c r="CL111" s="958"/>
      <c r="CM111" s="928" t="s">
        <v>425</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421</v>
      </c>
      <c r="DH111" s="932"/>
      <c r="DI111" s="932"/>
      <c r="DJ111" s="932"/>
      <c r="DK111" s="932"/>
      <c r="DL111" s="932" t="s">
        <v>164</v>
      </c>
      <c r="DM111" s="932"/>
      <c r="DN111" s="932"/>
      <c r="DO111" s="932"/>
      <c r="DP111" s="932"/>
      <c r="DQ111" s="932" t="s">
        <v>164</v>
      </c>
      <c r="DR111" s="932"/>
      <c r="DS111" s="932"/>
      <c r="DT111" s="932"/>
      <c r="DU111" s="932"/>
      <c r="DV111" s="933" t="s">
        <v>164</v>
      </c>
      <c r="DW111" s="933"/>
      <c r="DX111" s="933"/>
      <c r="DY111" s="933"/>
      <c r="DZ111" s="934"/>
    </row>
    <row r="112" spans="1:131" s="235" customFormat="1" ht="26.25" customHeight="1" x14ac:dyDescent="0.2">
      <c r="A112" s="971" t="s">
        <v>426</v>
      </c>
      <c r="B112" s="972"/>
      <c r="C112" s="962" t="s">
        <v>427</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64">
        <v>13333213</v>
      </c>
      <c r="AB112" s="965"/>
      <c r="AC112" s="965"/>
      <c r="AD112" s="965"/>
      <c r="AE112" s="966"/>
      <c r="AF112" s="967">
        <v>14599850</v>
      </c>
      <c r="AG112" s="965"/>
      <c r="AH112" s="965"/>
      <c r="AI112" s="965"/>
      <c r="AJ112" s="966"/>
      <c r="AK112" s="967">
        <v>15866487</v>
      </c>
      <c r="AL112" s="965"/>
      <c r="AM112" s="965"/>
      <c r="AN112" s="965"/>
      <c r="AO112" s="966"/>
      <c r="AP112" s="968">
        <v>4.2</v>
      </c>
      <c r="AQ112" s="969"/>
      <c r="AR112" s="969"/>
      <c r="AS112" s="969"/>
      <c r="AT112" s="970"/>
      <c r="AU112" s="912"/>
      <c r="AV112" s="913"/>
      <c r="AW112" s="913"/>
      <c r="AX112" s="913"/>
      <c r="AY112" s="913"/>
      <c r="AZ112" s="961" t="s">
        <v>428</v>
      </c>
      <c r="BA112" s="962"/>
      <c r="BB112" s="962"/>
      <c r="BC112" s="962"/>
      <c r="BD112" s="962"/>
      <c r="BE112" s="962"/>
      <c r="BF112" s="962"/>
      <c r="BG112" s="962"/>
      <c r="BH112" s="962"/>
      <c r="BI112" s="962"/>
      <c r="BJ112" s="962"/>
      <c r="BK112" s="962"/>
      <c r="BL112" s="962"/>
      <c r="BM112" s="962"/>
      <c r="BN112" s="962"/>
      <c r="BO112" s="962"/>
      <c r="BP112" s="963"/>
      <c r="BQ112" s="931">
        <v>21248790</v>
      </c>
      <c r="BR112" s="932"/>
      <c r="BS112" s="932"/>
      <c r="BT112" s="932"/>
      <c r="BU112" s="932"/>
      <c r="BV112" s="932">
        <v>19635603</v>
      </c>
      <c r="BW112" s="932"/>
      <c r="BX112" s="932"/>
      <c r="BY112" s="932"/>
      <c r="BZ112" s="932"/>
      <c r="CA112" s="932">
        <v>18781382</v>
      </c>
      <c r="CB112" s="932"/>
      <c r="CC112" s="932"/>
      <c r="CD112" s="932"/>
      <c r="CE112" s="932"/>
      <c r="CF112" s="926">
        <v>5</v>
      </c>
      <c r="CG112" s="927"/>
      <c r="CH112" s="927"/>
      <c r="CI112" s="927"/>
      <c r="CJ112" s="927"/>
      <c r="CK112" s="957"/>
      <c r="CL112" s="958"/>
      <c r="CM112" s="928" t="s">
        <v>429</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t="s">
        <v>164</v>
      </c>
      <c r="DH112" s="932"/>
      <c r="DI112" s="932"/>
      <c r="DJ112" s="932"/>
      <c r="DK112" s="932"/>
      <c r="DL112" s="932" t="s">
        <v>164</v>
      </c>
      <c r="DM112" s="932"/>
      <c r="DN112" s="932"/>
      <c r="DO112" s="932"/>
      <c r="DP112" s="932"/>
      <c r="DQ112" s="932" t="s">
        <v>421</v>
      </c>
      <c r="DR112" s="932"/>
      <c r="DS112" s="932"/>
      <c r="DT112" s="932"/>
      <c r="DU112" s="932"/>
      <c r="DV112" s="933" t="s">
        <v>164</v>
      </c>
      <c r="DW112" s="933"/>
      <c r="DX112" s="933"/>
      <c r="DY112" s="933"/>
      <c r="DZ112" s="934"/>
    </row>
    <row r="113" spans="1:130" s="235" customFormat="1" ht="26.25" customHeight="1" x14ac:dyDescent="0.2">
      <c r="A113" s="973"/>
      <c r="B113" s="974"/>
      <c r="C113" s="962" t="s">
        <v>430</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64">
        <v>2624290</v>
      </c>
      <c r="AB113" s="965"/>
      <c r="AC113" s="965"/>
      <c r="AD113" s="965"/>
      <c r="AE113" s="966"/>
      <c r="AF113" s="967">
        <v>2675225</v>
      </c>
      <c r="AG113" s="965"/>
      <c r="AH113" s="965"/>
      <c r="AI113" s="965"/>
      <c r="AJ113" s="966"/>
      <c r="AK113" s="967">
        <v>2580126</v>
      </c>
      <c r="AL113" s="965"/>
      <c r="AM113" s="965"/>
      <c r="AN113" s="965"/>
      <c r="AO113" s="966"/>
      <c r="AP113" s="968">
        <v>0.7</v>
      </c>
      <c r="AQ113" s="969"/>
      <c r="AR113" s="969"/>
      <c r="AS113" s="969"/>
      <c r="AT113" s="970"/>
      <c r="AU113" s="912"/>
      <c r="AV113" s="913"/>
      <c r="AW113" s="913"/>
      <c r="AX113" s="913"/>
      <c r="AY113" s="913"/>
      <c r="AZ113" s="961" t="s">
        <v>431</v>
      </c>
      <c r="BA113" s="962"/>
      <c r="BB113" s="962"/>
      <c r="BC113" s="962"/>
      <c r="BD113" s="962"/>
      <c r="BE113" s="962"/>
      <c r="BF113" s="962"/>
      <c r="BG113" s="962"/>
      <c r="BH113" s="962"/>
      <c r="BI113" s="962"/>
      <c r="BJ113" s="962"/>
      <c r="BK113" s="962"/>
      <c r="BL113" s="962"/>
      <c r="BM113" s="962"/>
      <c r="BN113" s="962"/>
      <c r="BO113" s="962"/>
      <c r="BP113" s="963"/>
      <c r="BQ113" s="931" t="s">
        <v>164</v>
      </c>
      <c r="BR113" s="932"/>
      <c r="BS113" s="932"/>
      <c r="BT113" s="932"/>
      <c r="BU113" s="932"/>
      <c r="BV113" s="932" t="s">
        <v>164</v>
      </c>
      <c r="BW113" s="932"/>
      <c r="BX113" s="932"/>
      <c r="BY113" s="932"/>
      <c r="BZ113" s="932"/>
      <c r="CA113" s="932" t="s">
        <v>164</v>
      </c>
      <c r="CB113" s="932"/>
      <c r="CC113" s="932"/>
      <c r="CD113" s="932"/>
      <c r="CE113" s="932"/>
      <c r="CF113" s="926" t="s">
        <v>164</v>
      </c>
      <c r="CG113" s="927"/>
      <c r="CH113" s="927"/>
      <c r="CI113" s="927"/>
      <c r="CJ113" s="927"/>
      <c r="CK113" s="957"/>
      <c r="CL113" s="958"/>
      <c r="CM113" s="928" t="s">
        <v>432</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31">
        <v>6729012</v>
      </c>
      <c r="DH113" s="932"/>
      <c r="DI113" s="932"/>
      <c r="DJ113" s="932"/>
      <c r="DK113" s="932"/>
      <c r="DL113" s="932">
        <v>4180935</v>
      </c>
      <c r="DM113" s="932"/>
      <c r="DN113" s="932"/>
      <c r="DO113" s="932"/>
      <c r="DP113" s="932"/>
      <c r="DQ113" s="932">
        <v>1300740</v>
      </c>
      <c r="DR113" s="932"/>
      <c r="DS113" s="932"/>
      <c r="DT113" s="932"/>
      <c r="DU113" s="932"/>
      <c r="DV113" s="933">
        <v>0.3</v>
      </c>
      <c r="DW113" s="933"/>
      <c r="DX113" s="933"/>
      <c r="DY113" s="933"/>
      <c r="DZ113" s="934"/>
    </row>
    <row r="114" spans="1:130" s="235" customFormat="1" ht="26.25" customHeight="1" x14ac:dyDescent="0.2">
      <c r="A114" s="973"/>
      <c r="B114" s="974"/>
      <c r="C114" s="962" t="s">
        <v>433</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64" t="s">
        <v>164</v>
      </c>
      <c r="AB114" s="965"/>
      <c r="AC114" s="965"/>
      <c r="AD114" s="965"/>
      <c r="AE114" s="966"/>
      <c r="AF114" s="967" t="s">
        <v>421</v>
      </c>
      <c r="AG114" s="965"/>
      <c r="AH114" s="965"/>
      <c r="AI114" s="965"/>
      <c r="AJ114" s="966"/>
      <c r="AK114" s="967" t="s">
        <v>421</v>
      </c>
      <c r="AL114" s="965"/>
      <c r="AM114" s="965"/>
      <c r="AN114" s="965"/>
      <c r="AO114" s="966"/>
      <c r="AP114" s="968" t="s">
        <v>164</v>
      </c>
      <c r="AQ114" s="969"/>
      <c r="AR114" s="969"/>
      <c r="AS114" s="969"/>
      <c r="AT114" s="970"/>
      <c r="AU114" s="912"/>
      <c r="AV114" s="913"/>
      <c r="AW114" s="913"/>
      <c r="AX114" s="913"/>
      <c r="AY114" s="913"/>
      <c r="AZ114" s="961" t="s">
        <v>434</v>
      </c>
      <c r="BA114" s="962"/>
      <c r="BB114" s="962"/>
      <c r="BC114" s="962"/>
      <c r="BD114" s="962"/>
      <c r="BE114" s="962"/>
      <c r="BF114" s="962"/>
      <c r="BG114" s="962"/>
      <c r="BH114" s="962"/>
      <c r="BI114" s="962"/>
      <c r="BJ114" s="962"/>
      <c r="BK114" s="962"/>
      <c r="BL114" s="962"/>
      <c r="BM114" s="962"/>
      <c r="BN114" s="962"/>
      <c r="BO114" s="962"/>
      <c r="BP114" s="963"/>
      <c r="BQ114" s="931">
        <v>197116657</v>
      </c>
      <c r="BR114" s="932"/>
      <c r="BS114" s="932"/>
      <c r="BT114" s="932"/>
      <c r="BU114" s="932"/>
      <c r="BV114" s="932">
        <v>189909752</v>
      </c>
      <c r="BW114" s="932"/>
      <c r="BX114" s="932"/>
      <c r="BY114" s="932"/>
      <c r="BZ114" s="932"/>
      <c r="CA114" s="932">
        <v>186149593</v>
      </c>
      <c r="CB114" s="932"/>
      <c r="CC114" s="932"/>
      <c r="CD114" s="932"/>
      <c r="CE114" s="932"/>
      <c r="CF114" s="926">
        <v>49.6</v>
      </c>
      <c r="CG114" s="927"/>
      <c r="CH114" s="927"/>
      <c r="CI114" s="927"/>
      <c r="CJ114" s="927"/>
      <c r="CK114" s="957"/>
      <c r="CL114" s="958"/>
      <c r="CM114" s="928" t="s">
        <v>435</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31" t="s">
        <v>164</v>
      </c>
      <c r="DH114" s="932"/>
      <c r="DI114" s="932"/>
      <c r="DJ114" s="932"/>
      <c r="DK114" s="932"/>
      <c r="DL114" s="932" t="s">
        <v>164</v>
      </c>
      <c r="DM114" s="932"/>
      <c r="DN114" s="932"/>
      <c r="DO114" s="932"/>
      <c r="DP114" s="932"/>
      <c r="DQ114" s="932" t="s">
        <v>421</v>
      </c>
      <c r="DR114" s="932"/>
      <c r="DS114" s="932"/>
      <c r="DT114" s="932"/>
      <c r="DU114" s="932"/>
      <c r="DV114" s="933" t="s">
        <v>421</v>
      </c>
      <c r="DW114" s="933"/>
      <c r="DX114" s="933"/>
      <c r="DY114" s="933"/>
      <c r="DZ114" s="934"/>
    </row>
    <row r="115" spans="1:130" s="235" customFormat="1" ht="26.25" customHeight="1" x14ac:dyDescent="0.2">
      <c r="A115" s="973"/>
      <c r="B115" s="974"/>
      <c r="C115" s="962" t="s">
        <v>436</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64">
        <v>1804411</v>
      </c>
      <c r="AB115" s="965"/>
      <c r="AC115" s="965"/>
      <c r="AD115" s="965"/>
      <c r="AE115" s="966"/>
      <c r="AF115" s="967">
        <v>1802412</v>
      </c>
      <c r="AG115" s="965"/>
      <c r="AH115" s="965"/>
      <c r="AI115" s="965"/>
      <c r="AJ115" s="966"/>
      <c r="AK115" s="967">
        <v>98969</v>
      </c>
      <c r="AL115" s="965"/>
      <c r="AM115" s="965"/>
      <c r="AN115" s="965"/>
      <c r="AO115" s="966"/>
      <c r="AP115" s="968">
        <v>0</v>
      </c>
      <c r="AQ115" s="969"/>
      <c r="AR115" s="969"/>
      <c r="AS115" s="969"/>
      <c r="AT115" s="970"/>
      <c r="AU115" s="912"/>
      <c r="AV115" s="913"/>
      <c r="AW115" s="913"/>
      <c r="AX115" s="913"/>
      <c r="AY115" s="913"/>
      <c r="AZ115" s="961" t="s">
        <v>437</v>
      </c>
      <c r="BA115" s="962"/>
      <c r="BB115" s="962"/>
      <c r="BC115" s="962"/>
      <c r="BD115" s="962"/>
      <c r="BE115" s="962"/>
      <c r="BF115" s="962"/>
      <c r="BG115" s="962"/>
      <c r="BH115" s="962"/>
      <c r="BI115" s="962"/>
      <c r="BJ115" s="962"/>
      <c r="BK115" s="962"/>
      <c r="BL115" s="962"/>
      <c r="BM115" s="962"/>
      <c r="BN115" s="962"/>
      <c r="BO115" s="962"/>
      <c r="BP115" s="963"/>
      <c r="BQ115" s="931">
        <v>903809</v>
      </c>
      <c r="BR115" s="932"/>
      <c r="BS115" s="932"/>
      <c r="BT115" s="932"/>
      <c r="BU115" s="932"/>
      <c r="BV115" s="932">
        <v>773168</v>
      </c>
      <c r="BW115" s="932"/>
      <c r="BX115" s="932"/>
      <c r="BY115" s="932"/>
      <c r="BZ115" s="932"/>
      <c r="CA115" s="932">
        <v>817910</v>
      </c>
      <c r="CB115" s="932"/>
      <c r="CC115" s="932"/>
      <c r="CD115" s="932"/>
      <c r="CE115" s="932"/>
      <c r="CF115" s="926">
        <v>0.2</v>
      </c>
      <c r="CG115" s="927"/>
      <c r="CH115" s="927"/>
      <c r="CI115" s="927"/>
      <c r="CJ115" s="927"/>
      <c r="CK115" s="957"/>
      <c r="CL115" s="958"/>
      <c r="CM115" s="961" t="s">
        <v>438</v>
      </c>
      <c r="CN115" s="982"/>
      <c r="CO115" s="982"/>
      <c r="CP115" s="982"/>
      <c r="CQ115" s="982"/>
      <c r="CR115" s="982"/>
      <c r="CS115" s="982"/>
      <c r="CT115" s="982"/>
      <c r="CU115" s="982"/>
      <c r="CV115" s="982"/>
      <c r="CW115" s="982"/>
      <c r="CX115" s="982"/>
      <c r="CY115" s="982"/>
      <c r="CZ115" s="982"/>
      <c r="DA115" s="982"/>
      <c r="DB115" s="982"/>
      <c r="DC115" s="982"/>
      <c r="DD115" s="982"/>
      <c r="DE115" s="982"/>
      <c r="DF115" s="963"/>
      <c r="DG115" s="931" t="s">
        <v>164</v>
      </c>
      <c r="DH115" s="932"/>
      <c r="DI115" s="932"/>
      <c r="DJ115" s="932"/>
      <c r="DK115" s="932"/>
      <c r="DL115" s="932" t="s">
        <v>164</v>
      </c>
      <c r="DM115" s="932"/>
      <c r="DN115" s="932"/>
      <c r="DO115" s="932"/>
      <c r="DP115" s="932"/>
      <c r="DQ115" s="932" t="s">
        <v>164</v>
      </c>
      <c r="DR115" s="932"/>
      <c r="DS115" s="932"/>
      <c r="DT115" s="932"/>
      <c r="DU115" s="932"/>
      <c r="DV115" s="933" t="s">
        <v>164</v>
      </c>
      <c r="DW115" s="933"/>
      <c r="DX115" s="933"/>
      <c r="DY115" s="933"/>
      <c r="DZ115" s="934"/>
    </row>
    <row r="116" spans="1:130" s="235" customFormat="1" ht="26.25" customHeight="1" x14ac:dyDescent="0.2">
      <c r="A116" s="975"/>
      <c r="B116" s="976"/>
      <c r="C116" s="977" t="s">
        <v>439</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v>1129</v>
      </c>
      <c r="AB116" s="965"/>
      <c r="AC116" s="965"/>
      <c r="AD116" s="965"/>
      <c r="AE116" s="966"/>
      <c r="AF116" s="967">
        <v>979</v>
      </c>
      <c r="AG116" s="965"/>
      <c r="AH116" s="965"/>
      <c r="AI116" s="965"/>
      <c r="AJ116" s="966"/>
      <c r="AK116" s="967">
        <v>517</v>
      </c>
      <c r="AL116" s="965"/>
      <c r="AM116" s="965"/>
      <c r="AN116" s="965"/>
      <c r="AO116" s="966"/>
      <c r="AP116" s="968">
        <v>0</v>
      </c>
      <c r="AQ116" s="969"/>
      <c r="AR116" s="969"/>
      <c r="AS116" s="969"/>
      <c r="AT116" s="970"/>
      <c r="AU116" s="912"/>
      <c r="AV116" s="913"/>
      <c r="AW116" s="913"/>
      <c r="AX116" s="913"/>
      <c r="AY116" s="913"/>
      <c r="AZ116" s="979" t="s">
        <v>440</v>
      </c>
      <c r="BA116" s="980"/>
      <c r="BB116" s="980"/>
      <c r="BC116" s="980"/>
      <c r="BD116" s="980"/>
      <c r="BE116" s="980"/>
      <c r="BF116" s="980"/>
      <c r="BG116" s="980"/>
      <c r="BH116" s="980"/>
      <c r="BI116" s="980"/>
      <c r="BJ116" s="980"/>
      <c r="BK116" s="980"/>
      <c r="BL116" s="980"/>
      <c r="BM116" s="980"/>
      <c r="BN116" s="980"/>
      <c r="BO116" s="980"/>
      <c r="BP116" s="981"/>
      <c r="BQ116" s="931" t="s">
        <v>164</v>
      </c>
      <c r="BR116" s="932"/>
      <c r="BS116" s="932"/>
      <c r="BT116" s="932"/>
      <c r="BU116" s="932"/>
      <c r="BV116" s="932" t="s">
        <v>421</v>
      </c>
      <c r="BW116" s="932"/>
      <c r="BX116" s="932"/>
      <c r="BY116" s="932"/>
      <c r="BZ116" s="932"/>
      <c r="CA116" s="932" t="s">
        <v>164</v>
      </c>
      <c r="CB116" s="932"/>
      <c r="CC116" s="932"/>
      <c r="CD116" s="932"/>
      <c r="CE116" s="932"/>
      <c r="CF116" s="926" t="s">
        <v>164</v>
      </c>
      <c r="CG116" s="927"/>
      <c r="CH116" s="927"/>
      <c r="CI116" s="927"/>
      <c r="CJ116" s="927"/>
      <c r="CK116" s="957"/>
      <c r="CL116" s="958"/>
      <c r="CM116" s="928" t="s">
        <v>441</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31" t="s">
        <v>164</v>
      </c>
      <c r="DH116" s="932"/>
      <c r="DI116" s="932"/>
      <c r="DJ116" s="932"/>
      <c r="DK116" s="932"/>
      <c r="DL116" s="932" t="s">
        <v>164</v>
      </c>
      <c r="DM116" s="932"/>
      <c r="DN116" s="932"/>
      <c r="DO116" s="932"/>
      <c r="DP116" s="932"/>
      <c r="DQ116" s="932" t="s">
        <v>164</v>
      </c>
      <c r="DR116" s="932"/>
      <c r="DS116" s="932"/>
      <c r="DT116" s="932"/>
      <c r="DU116" s="932"/>
      <c r="DV116" s="933" t="s">
        <v>164</v>
      </c>
      <c r="DW116" s="933"/>
      <c r="DX116" s="933"/>
      <c r="DY116" s="933"/>
      <c r="DZ116" s="934"/>
    </row>
    <row r="117" spans="1:130" s="235" customFormat="1" ht="26.25" customHeight="1" x14ac:dyDescent="0.2">
      <c r="A117" s="916" t="s">
        <v>158</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7" t="s">
        <v>442</v>
      </c>
      <c r="Z117" s="898"/>
      <c r="AA117" s="988">
        <v>109814454</v>
      </c>
      <c r="AB117" s="989"/>
      <c r="AC117" s="989"/>
      <c r="AD117" s="989"/>
      <c r="AE117" s="990"/>
      <c r="AF117" s="991">
        <v>106951685</v>
      </c>
      <c r="AG117" s="989"/>
      <c r="AH117" s="989"/>
      <c r="AI117" s="989"/>
      <c r="AJ117" s="990"/>
      <c r="AK117" s="991">
        <v>103150690</v>
      </c>
      <c r="AL117" s="989"/>
      <c r="AM117" s="989"/>
      <c r="AN117" s="989"/>
      <c r="AO117" s="990"/>
      <c r="AP117" s="992"/>
      <c r="AQ117" s="993"/>
      <c r="AR117" s="993"/>
      <c r="AS117" s="993"/>
      <c r="AT117" s="994"/>
      <c r="AU117" s="912"/>
      <c r="AV117" s="913"/>
      <c r="AW117" s="913"/>
      <c r="AX117" s="913"/>
      <c r="AY117" s="913"/>
      <c r="AZ117" s="961" t="s">
        <v>443</v>
      </c>
      <c r="BA117" s="962"/>
      <c r="BB117" s="962"/>
      <c r="BC117" s="962"/>
      <c r="BD117" s="962"/>
      <c r="BE117" s="962"/>
      <c r="BF117" s="962"/>
      <c r="BG117" s="962"/>
      <c r="BH117" s="962"/>
      <c r="BI117" s="962"/>
      <c r="BJ117" s="962"/>
      <c r="BK117" s="962"/>
      <c r="BL117" s="962"/>
      <c r="BM117" s="962"/>
      <c r="BN117" s="962"/>
      <c r="BO117" s="962"/>
      <c r="BP117" s="963"/>
      <c r="BQ117" s="931" t="s">
        <v>421</v>
      </c>
      <c r="BR117" s="932"/>
      <c r="BS117" s="932"/>
      <c r="BT117" s="932"/>
      <c r="BU117" s="932"/>
      <c r="BV117" s="932" t="s">
        <v>164</v>
      </c>
      <c r="BW117" s="932"/>
      <c r="BX117" s="932"/>
      <c r="BY117" s="932"/>
      <c r="BZ117" s="932"/>
      <c r="CA117" s="932" t="s">
        <v>164</v>
      </c>
      <c r="CB117" s="932"/>
      <c r="CC117" s="932"/>
      <c r="CD117" s="932"/>
      <c r="CE117" s="932"/>
      <c r="CF117" s="926" t="s">
        <v>164</v>
      </c>
      <c r="CG117" s="927"/>
      <c r="CH117" s="927"/>
      <c r="CI117" s="927"/>
      <c r="CJ117" s="927"/>
      <c r="CK117" s="957"/>
      <c r="CL117" s="958"/>
      <c r="CM117" s="928" t="s">
        <v>444</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31" t="s">
        <v>164</v>
      </c>
      <c r="DH117" s="932"/>
      <c r="DI117" s="932"/>
      <c r="DJ117" s="932"/>
      <c r="DK117" s="932"/>
      <c r="DL117" s="932" t="s">
        <v>421</v>
      </c>
      <c r="DM117" s="932"/>
      <c r="DN117" s="932"/>
      <c r="DO117" s="932"/>
      <c r="DP117" s="932"/>
      <c r="DQ117" s="932" t="s">
        <v>164</v>
      </c>
      <c r="DR117" s="932"/>
      <c r="DS117" s="932"/>
      <c r="DT117" s="932"/>
      <c r="DU117" s="932"/>
      <c r="DV117" s="933" t="s">
        <v>164</v>
      </c>
      <c r="DW117" s="933"/>
      <c r="DX117" s="933"/>
      <c r="DY117" s="933"/>
      <c r="DZ117" s="934"/>
    </row>
    <row r="118" spans="1:130" s="235" customFormat="1" ht="26.25" customHeight="1" x14ac:dyDescent="0.2">
      <c r="A118" s="916" t="s">
        <v>416</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414</v>
      </c>
      <c r="AB118" s="897"/>
      <c r="AC118" s="897"/>
      <c r="AD118" s="897"/>
      <c r="AE118" s="898"/>
      <c r="AF118" s="896" t="s">
        <v>313</v>
      </c>
      <c r="AG118" s="897"/>
      <c r="AH118" s="897"/>
      <c r="AI118" s="897"/>
      <c r="AJ118" s="898"/>
      <c r="AK118" s="896" t="s">
        <v>312</v>
      </c>
      <c r="AL118" s="897"/>
      <c r="AM118" s="897"/>
      <c r="AN118" s="897"/>
      <c r="AO118" s="898"/>
      <c r="AP118" s="983" t="s">
        <v>415</v>
      </c>
      <c r="AQ118" s="984"/>
      <c r="AR118" s="984"/>
      <c r="AS118" s="984"/>
      <c r="AT118" s="985"/>
      <c r="AU118" s="912"/>
      <c r="AV118" s="913"/>
      <c r="AW118" s="913"/>
      <c r="AX118" s="913"/>
      <c r="AY118" s="913"/>
      <c r="AZ118" s="986" t="s">
        <v>445</v>
      </c>
      <c r="BA118" s="977"/>
      <c r="BB118" s="977"/>
      <c r="BC118" s="977"/>
      <c r="BD118" s="977"/>
      <c r="BE118" s="977"/>
      <c r="BF118" s="977"/>
      <c r="BG118" s="977"/>
      <c r="BH118" s="977"/>
      <c r="BI118" s="977"/>
      <c r="BJ118" s="977"/>
      <c r="BK118" s="977"/>
      <c r="BL118" s="977"/>
      <c r="BM118" s="977"/>
      <c r="BN118" s="977"/>
      <c r="BO118" s="977"/>
      <c r="BP118" s="978"/>
      <c r="BQ118" s="1003" t="s">
        <v>164</v>
      </c>
      <c r="BR118" s="1004"/>
      <c r="BS118" s="1004"/>
      <c r="BT118" s="1004"/>
      <c r="BU118" s="1004"/>
      <c r="BV118" s="1004" t="s">
        <v>164</v>
      </c>
      <c r="BW118" s="1004"/>
      <c r="BX118" s="1004"/>
      <c r="BY118" s="1004"/>
      <c r="BZ118" s="1004"/>
      <c r="CA118" s="1004" t="s">
        <v>421</v>
      </c>
      <c r="CB118" s="1004"/>
      <c r="CC118" s="1004"/>
      <c r="CD118" s="1004"/>
      <c r="CE118" s="1004"/>
      <c r="CF118" s="926" t="s">
        <v>164</v>
      </c>
      <c r="CG118" s="927"/>
      <c r="CH118" s="927"/>
      <c r="CI118" s="927"/>
      <c r="CJ118" s="927"/>
      <c r="CK118" s="957"/>
      <c r="CL118" s="958"/>
      <c r="CM118" s="928" t="s">
        <v>446</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31" t="s">
        <v>164</v>
      </c>
      <c r="DH118" s="932"/>
      <c r="DI118" s="932"/>
      <c r="DJ118" s="932"/>
      <c r="DK118" s="932"/>
      <c r="DL118" s="932" t="s">
        <v>164</v>
      </c>
      <c r="DM118" s="932"/>
      <c r="DN118" s="932"/>
      <c r="DO118" s="932"/>
      <c r="DP118" s="932"/>
      <c r="DQ118" s="932" t="s">
        <v>164</v>
      </c>
      <c r="DR118" s="932"/>
      <c r="DS118" s="932"/>
      <c r="DT118" s="932"/>
      <c r="DU118" s="932"/>
      <c r="DV118" s="933" t="s">
        <v>164</v>
      </c>
      <c r="DW118" s="933"/>
      <c r="DX118" s="933"/>
      <c r="DY118" s="933"/>
      <c r="DZ118" s="934"/>
    </row>
    <row r="119" spans="1:130" s="235" customFormat="1" ht="26.25" customHeight="1" x14ac:dyDescent="0.2">
      <c r="A119" s="1074" t="s">
        <v>419</v>
      </c>
      <c r="B119" s="956"/>
      <c r="C119" s="935" t="s">
        <v>420</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3" t="s">
        <v>421</v>
      </c>
      <c r="AB119" s="904"/>
      <c r="AC119" s="904"/>
      <c r="AD119" s="904"/>
      <c r="AE119" s="905"/>
      <c r="AF119" s="906" t="s">
        <v>164</v>
      </c>
      <c r="AG119" s="904"/>
      <c r="AH119" s="904"/>
      <c r="AI119" s="904"/>
      <c r="AJ119" s="905"/>
      <c r="AK119" s="906" t="s">
        <v>164</v>
      </c>
      <c r="AL119" s="904"/>
      <c r="AM119" s="904"/>
      <c r="AN119" s="904"/>
      <c r="AO119" s="905"/>
      <c r="AP119" s="907" t="s">
        <v>164</v>
      </c>
      <c r="AQ119" s="908"/>
      <c r="AR119" s="908"/>
      <c r="AS119" s="908"/>
      <c r="AT119" s="909"/>
      <c r="AU119" s="914"/>
      <c r="AV119" s="915"/>
      <c r="AW119" s="915"/>
      <c r="AX119" s="915"/>
      <c r="AY119" s="915"/>
      <c r="AZ119" s="266" t="s">
        <v>158</v>
      </c>
      <c r="BA119" s="266"/>
      <c r="BB119" s="266"/>
      <c r="BC119" s="266"/>
      <c r="BD119" s="266"/>
      <c r="BE119" s="266"/>
      <c r="BF119" s="266"/>
      <c r="BG119" s="266"/>
      <c r="BH119" s="266"/>
      <c r="BI119" s="266"/>
      <c r="BJ119" s="266"/>
      <c r="BK119" s="266"/>
      <c r="BL119" s="266"/>
      <c r="BM119" s="266"/>
      <c r="BN119" s="266"/>
      <c r="BO119" s="987" t="s">
        <v>447</v>
      </c>
      <c r="BP119" s="1011"/>
      <c r="BQ119" s="1003">
        <v>1504390952</v>
      </c>
      <c r="BR119" s="1004"/>
      <c r="BS119" s="1004"/>
      <c r="BT119" s="1004"/>
      <c r="BU119" s="1004"/>
      <c r="BV119" s="1004">
        <v>1513915857</v>
      </c>
      <c r="BW119" s="1004"/>
      <c r="BX119" s="1004"/>
      <c r="BY119" s="1004"/>
      <c r="BZ119" s="1004"/>
      <c r="CA119" s="1004">
        <v>1542078287</v>
      </c>
      <c r="CB119" s="1004"/>
      <c r="CC119" s="1004"/>
      <c r="CD119" s="1004"/>
      <c r="CE119" s="1004"/>
      <c r="CF119" s="1005"/>
      <c r="CG119" s="1006"/>
      <c r="CH119" s="1006"/>
      <c r="CI119" s="1006"/>
      <c r="CJ119" s="1007"/>
      <c r="CK119" s="959"/>
      <c r="CL119" s="960"/>
      <c r="CM119" s="1008" t="s">
        <v>448</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931" t="s">
        <v>164</v>
      </c>
      <c r="DH119" s="932"/>
      <c r="DI119" s="932"/>
      <c r="DJ119" s="932"/>
      <c r="DK119" s="932"/>
      <c r="DL119" s="932" t="s">
        <v>164</v>
      </c>
      <c r="DM119" s="932"/>
      <c r="DN119" s="932"/>
      <c r="DO119" s="932"/>
      <c r="DP119" s="932"/>
      <c r="DQ119" s="932" t="s">
        <v>164</v>
      </c>
      <c r="DR119" s="932"/>
      <c r="DS119" s="932"/>
      <c r="DT119" s="932"/>
      <c r="DU119" s="932"/>
      <c r="DV119" s="933" t="s">
        <v>164</v>
      </c>
      <c r="DW119" s="933"/>
      <c r="DX119" s="933"/>
      <c r="DY119" s="933"/>
      <c r="DZ119" s="934"/>
    </row>
    <row r="120" spans="1:130" s="235" customFormat="1" ht="26.25" customHeight="1" x14ac:dyDescent="0.2">
      <c r="A120" s="1075"/>
      <c r="B120" s="958"/>
      <c r="C120" s="928" t="s">
        <v>425</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164</v>
      </c>
      <c r="AB120" s="965"/>
      <c r="AC120" s="965"/>
      <c r="AD120" s="965"/>
      <c r="AE120" s="966"/>
      <c r="AF120" s="967" t="s">
        <v>164</v>
      </c>
      <c r="AG120" s="965"/>
      <c r="AH120" s="965"/>
      <c r="AI120" s="965"/>
      <c r="AJ120" s="966"/>
      <c r="AK120" s="967" t="s">
        <v>164</v>
      </c>
      <c r="AL120" s="965"/>
      <c r="AM120" s="965"/>
      <c r="AN120" s="965"/>
      <c r="AO120" s="966"/>
      <c r="AP120" s="968" t="s">
        <v>164</v>
      </c>
      <c r="AQ120" s="969"/>
      <c r="AR120" s="969"/>
      <c r="AS120" s="969"/>
      <c r="AT120" s="970"/>
      <c r="AU120" s="995" t="s">
        <v>449</v>
      </c>
      <c r="AV120" s="996"/>
      <c r="AW120" s="996"/>
      <c r="AX120" s="996"/>
      <c r="AY120" s="997"/>
      <c r="AZ120" s="952" t="s">
        <v>450</v>
      </c>
      <c r="BA120" s="901"/>
      <c r="BB120" s="901"/>
      <c r="BC120" s="901"/>
      <c r="BD120" s="901"/>
      <c r="BE120" s="901"/>
      <c r="BF120" s="901"/>
      <c r="BG120" s="901"/>
      <c r="BH120" s="901"/>
      <c r="BI120" s="901"/>
      <c r="BJ120" s="901"/>
      <c r="BK120" s="901"/>
      <c r="BL120" s="901"/>
      <c r="BM120" s="901"/>
      <c r="BN120" s="901"/>
      <c r="BO120" s="901"/>
      <c r="BP120" s="902"/>
      <c r="BQ120" s="938">
        <v>62359327</v>
      </c>
      <c r="BR120" s="939"/>
      <c r="BS120" s="939"/>
      <c r="BT120" s="939"/>
      <c r="BU120" s="939"/>
      <c r="BV120" s="939">
        <v>68534256</v>
      </c>
      <c r="BW120" s="939"/>
      <c r="BX120" s="939"/>
      <c r="BY120" s="939"/>
      <c r="BZ120" s="939"/>
      <c r="CA120" s="939">
        <v>74775543</v>
      </c>
      <c r="CB120" s="939"/>
      <c r="CC120" s="939"/>
      <c r="CD120" s="939"/>
      <c r="CE120" s="939"/>
      <c r="CF120" s="953">
        <v>19.899999999999999</v>
      </c>
      <c r="CG120" s="954"/>
      <c r="CH120" s="954"/>
      <c r="CI120" s="954"/>
      <c r="CJ120" s="954"/>
      <c r="CK120" s="1012" t="s">
        <v>451</v>
      </c>
      <c r="CL120" s="1013"/>
      <c r="CM120" s="1013"/>
      <c r="CN120" s="1013"/>
      <c r="CO120" s="1014"/>
      <c r="CP120" s="1020" t="s">
        <v>396</v>
      </c>
      <c r="CQ120" s="1021"/>
      <c r="CR120" s="1021"/>
      <c r="CS120" s="1021"/>
      <c r="CT120" s="1021"/>
      <c r="CU120" s="1021"/>
      <c r="CV120" s="1021"/>
      <c r="CW120" s="1021"/>
      <c r="CX120" s="1021"/>
      <c r="CY120" s="1021"/>
      <c r="CZ120" s="1021"/>
      <c r="DA120" s="1021"/>
      <c r="DB120" s="1021"/>
      <c r="DC120" s="1021"/>
      <c r="DD120" s="1021"/>
      <c r="DE120" s="1021"/>
      <c r="DF120" s="1022"/>
      <c r="DG120" s="938">
        <v>11257000</v>
      </c>
      <c r="DH120" s="939"/>
      <c r="DI120" s="939"/>
      <c r="DJ120" s="939"/>
      <c r="DK120" s="939"/>
      <c r="DL120" s="939">
        <v>10119800</v>
      </c>
      <c r="DM120" s="939"/>
      <c r="DN120" s="939"/>
      <c r="DO120" s="939"/>
      <c r="DP120" s="939"/>
      <c r="DQ120" s="939">
        <v>9682076</v>
      </c>
      <c r="DR120" s="939"/>
      <c r="DS120" s="939"/>
      <c r="DT120" s="939"/>
      <c r="DU120" s="939"/>
      <c r="DV120" s="940">
        <v>2.6</v>
      </c>
      <c r="DW120" s="940"/>
      <c r="DX120" s="940"/>
      <c r="DY120" s="940"/>
      <c r="DZ120" s="941"/>
    </row>
    <row r="121" spans="1:130" s="235" customFormat="1" ht="26.25" customHeight="1" x14ac:dyDescent="0.2">
      <c r="A121" s="1075"/>
      <c r="B121" s="958"/>
      <c r="C121" s="979" t="s">
        <v>452</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4">
        <v>1703021</v>
      </c>
      <c r="AB121" s="965"/>
      <c r="AC121" s="965"/>
      <c r="AD121" s="965"/>
      <c r="AE121" s="966"/>
      <c r="AF121" s="967">
        <v>1703023</v>
      </c>
      <c r="AG121" s="965"/>
      <c r="AH121" s="965"/>
      <c r="AI121" s="965"/>
      <c r="AJ121" s="966"/>
      <c r="AK121" s="967" t="s">
        <v>164</v>
      </c>
      <c r="AL121" s="965"/>
      <c r="AM121" s="965"/>
      <c r="AN121" s="965"/>
      <c r="AO121" s="966"/>
      <c r="AP121" s="968" t="s">
        <v>421</v>
      </c>
      <c r="AQ121" s="969"/>
      <c r="AR121" s="969"/>
      <c r="AS121" s="969"/>
      <c r="AT121" s="970"/>
      <c r="AU121" s="998"/>
      <c r="AV121" s="999"/>
      <c r="AW121" s="999"/>
      <c r="AX121" s="999"/>
      <c r="AY121" s="1000"/>
      <c r="AZ121" s="961" t="s">
        <v>453</v>
      </c>
      <c r="BA121" s="962"/>
      <c r="BB121" s="962"/>
      <c r="BC121" s="962"/>
      <c r="BD121" s="962"/>
      <c r="BE121" s="962"/>
      <c r="BF121" s="962"/>
      <c r="BG121" s="962"/>
      <c r="BH121" s="962"/>
      <c r="BI121" s="962"/>
      <c r="BJ121" s="962"/>
      <c r="BK121" s="962"/>
      <c r="BL121" s="962"/>
      <c r="BM121" s="962"/>
      <c r="BN121" s="962"/>
      <c r="BO121" s="962"/>
      <c r="BP121" s="963"/>
      <c r="BQ121" s="931">
        <v>15286148</v>
      </c>
      <c r="BR121" s="932"/>
      <c r="BS121" s="932"/>
      <c r="BT121" s="932"/>
      <c r="BU121" s="932"/>
      <c r="BV121" s="932">
        <v>13619043</v>
      </c>
      <c r="BW121" s="932"/>
      <c r="BX121" s="932"/>
      <c r="BY121" s="932"/>
      <c r="BZ121" s="932"/>
      <c r="CA121" s="932">
        <v>12462788</v>
      </c>
      <c r="CB121" s="932"/>
      <c r="CC121" s="932"/>
      <c r="CD121" s="932"/>
      <c r="CE121" s="932"/>
      <c r="CF121" s="926">
        <v>3.3</v>
      </c>
      <c r="CG121" s="927"/>
      <c r="CH121" s="927"/>
      <c r="CI121" s="927"/>
      <c r="CJ121" s="927"/>
      <c r="CK121" s="1015"/>
      <c r="CL121" s="1016"/>
      <c r="CM121" s="1016"/>
      <c r="CN121" s="1016"/>
      <c r="CO121" s="1017"/>
      <c r="CP121" s="1025" t="s">
        <v>398</v>
      </c>
      <c r="CQ121" s="1026"/>
      <c r="CR121" s="1026"/>
      <c r="CS121" s="1026"/>
      <c r="CT121" s="1026"/>
      <c r="CU121" s="1026"/>
      <c r="CV121" s="1026"/>
      <c r="CW121" s="1026"/>
      <c r="CX121" s="1026"/>
      <c r="CY121" s="1026"/>
      <c r="CZ121" s="1026"/>
      <c r="DA121" s="1026"/>
      <c r="DB121" s="1026"/>
      <c r="DC121" s="1026"/>
      <c r="DD121" s="1026"/>
      <c r="DE121" s="1026"/>
      <c r="DF121" s="1027"/>
      <c r="DG121" s="931">
        <v>9991790</v>
      </c>
      <c r="DH121" s="932"/>
      <c r="DI121" s="932"/>
      <c r="DJ121" s="932"/>
      <c r="DK121" s="932"/>
      <c r="DL121" s="932">
        <v>9515803</v>
      </c>
      <c r="DM121" s="932"/>
      <c r="DN121" s="932"/>
      <c r="DO121" s="932"/>
      <c r="DP121" s="932"/>
      <c r="DQ121" s="932">
        <v>9099306</v>
      </c>
      <c r="DR121" s="932"/>
      <c r="DS121" s="932"/>
      <c r="DT121" s="932"/>
      <c r="DU121" s="932"/>
      <c r="DV121" s="933">
        <v>2.4</v>
      </c>
      <c r="DW121" s="933"/>
      <c r="DX121" s="933"/>
      <c r="DY121" s="933"/>
      <c r="DZ121" s="934"/>
    </row>
    <row r="122" spans="1:130" s="235" customFormat="1" ht="26.25" customHeight="1" x14ac:dyDescent="0.2">
      <c r="A122" s="1075"/>
      <c r="B122" s="958"/>
      <c r="C122" s="928" t="s">
        <v>435</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t="s">
        <v>164</v>
      </c>
      <c r="AB122" s="965"/>
      <c r="AC122" s="965"/>
      <c r="AD122" s="965"/>
      <c r="AE122" s="966"/>
      <c r="AF122" s="967" t="s">
        <v>164</v>
      </c>
      <c r="AG122" s="965"/>
      <c r="AH122" s="965"/>
      <c r="AI122" s="965"/>
      <c r="AJ122" s="966"/>
      <c r="AK122" s="967" t="s">
        <v>421</v>
      </c>
      <c r="AL122" s="965"/>
      <c r="AM122" s="965"/>
      <c r="AN122" s="965"/>
      <c r="AO122" s="966"/>
      <c r="AP122" s="968" t="s">
        <v>421</v>
      </c>
      <c r="AQ122" s="969"/>
      <c r="AR122" s="969"/>
      <c r="AS122" s="969"/>
      <c r="AT122" s="970"/>
      <c r="AU122" s="998"/>
      <c r="AV122" s="999"/>
      <c r="AW122" s="999"/>
      <c r="AX122" s="999"/>
      <c r="AY122" s="1000"/>
      <c r="AZ122" s="986" t="s">
        <v>454</v>
      </c>
      <c r="BA122" s="977"/>
      <c r="BB122" s="977"/>
      <c r="BC122" s="977"/>
      <c r="BD122" s="977"/>
      <c r="BE122" s="977"/>
      <c r="BF122" s="977"/>
      <c r="BG122" s="977"/>
      <c r="BH122" s="977"/>
      <c r="BI122" s="977"/>
      <c r="BJ122" s="977"/>
      <c r="BK122" s="977"/>
      <c r="BL122" s="977"/>
      <c r="BM122" s="977"/>
      <c r="BN122" s="977"/>
      <c r="BO122" s="977"/>
      <c r="BP122" s="978"/>
      <c r="BQ122" s="1003">
        <v>822693824</v>
      </c>
      <c r="BR122" s="1004"/>
      <c r="BS122" s="1004"/>
      <c r="BT122" s="1004"/>
      <c r="BU122" s="1004"/>
      <c r="BV122" s="1004">
        <v>822632850</v>
      </c>
      <c r="BW122" s="1004"/>
      <c r="BX122" s="1004"/>
      <c r="BY122" s="1004"/>
      <c r="BZ122" s="1004"/>
      <c r="CA122" s="1004">
        <v>833560619</v>
      </c>
      <c r="CB122" s="1004"/>
      <c r="CC122" s="1004"/>
      <c r="CD122" s="1004"/>
      <c r="CE122" s="1004"/>
      <c r="CF122" s="1023">
        <v>221.9</v>
      </c>
      <c r="CG122" s="1024"/>
      <c r="CH122" s="1024"/>
      <c r="CI122" s="1024"/>
      <c r="CJ122" s="1024"/>
      <c r="CK122" s="1015"/>
      <c r="CL122" s="1016"/>
      <c r="CM122" s="1016"/>
      <c r="CN122" s="1016"/>
      <c r="CO122" s="1017"/>
      <c r="CP122" s="1025" t="s">
        <v>455</v>
      </c>
      <c r="CQ122" s="1026"/>
      <c r="CR122" s="1026"/>
      <c r="CS122" s="1026"/>
      <c r="CT122" s="1026"/>
      <c r="CU122" s="1026"/>
      <c r="CV122" s="1026"/>
      <c r="CW122" s="1026"/>
      <c r="CX122" s="1026"/>
      <c r="CY122" s="1026"/>
      <c r="CZ122" s="1026"/>
      <c r="DA122" s="1026"/>
      <c r="DB122" s="1026"/>
      <c r="DC122" s="1026"/>
      <c r="DD122" s="1026"/>
      <c r="DE122" s="1026"/>
      <c r="DF122" s="1027"/>
      <c r="DG122" s="931" t="s">
        <v>164</v>
      </c>
      <c r="DH122" s="932"/>
      <c r="DI122" s="932"/>
      <c r="DJ122" s="932"/>
      <c r="DK122" s="932"/>
      <c r="DL122" s="932" t="s">
        <v>164</v>
      </c>
      <c r="DM122" s="932"/>
      <c r="DN122" s="932"/>
      <c r="DO122" s="932"/>
      <c r="DP122" s="932"/>
      <c r="DQ122" s="932" t="s">
        <v>164</v>
      </c>
      <c r="DR122" s="932"/>
      <c r="DS122" s="932"/>
      <c r="DT122" s="932"/>
      <c r="DU122" s="932"/>
      <c r="DV122" s="933" t="s">
        <v>164</v>
      </c>
      <c r="DW122" s="933"/>
      <c r="DX122" s="933"/>
      <c r="DY122" s="933"/>
      <c r="DZ122" s="934"/>
    </row>
    <row r="123" spans="1:130" s="235" customFormat="1" ht="26.25" customHeight="1" x14ac:dyDescent="0.2">
      <c r="A123" s="1075"/>
      <c r="B123" s="958"/>
      <c r="C123" s="928" t="s">
        <v>441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164</v>
      </c>
      <c r="AB123" s="965"/>
      <c r="AC123" s="965"/>
      <c r="AD123" s="965"/>
      <c r="AE123" s="966"/>
      <c r="AF123" s="967" t="s">
        <v>164</v>
      </c>
      <c r="AG123" s="965"/>
      <c r="AH123" s="965"/>
      <c r="AI123" s="965"/>
      <c r="AJ123" s="966"/>
      <c r="AK123" s="967" t="s">
        <v>421</v>
      </c>
      <c r="AL123" s="965"/>
      <c r="AM123" s="965"/>
      <c r="AN123" s="965"/>
      <c r="AO123" s="966"/>
      <c r="AP123" s="968" t="s">
        <v>421</v>
      </c>
      <c r="AQ123" s="969"/>
      <c r="AR123" s="969"/>
      <c r="AS123" s="969"/>
      <c r="AT123" s="970"/>
      <c r="AU123" s="1001"/>
      <c r="AV123" s="1002"/>
      <c r="AW123" s="1002"/>
      <c r="AX123" s="1002"/>
      <c r="AY123" s="1002"/>
      <c r="AZ123" s="266" t="s">
        <v>158</v>
      </c>
      <c r="BA123" s="266"/>
      <c r="BB123" s="266"/>
      <c r="BC123" s="266"/>
      <c r="BD123" s="266"/>
      <c r="BE123" s="266"/>
      <c r="BF123" s="266"/>
      <c r="BG123" s="266"/>
      <c r="BH123" s="266"/>
      <c r="BI123" s="266"/>
      <c r="BJ123" s="266"/>
      <c r="BK123" s="266"/>
      <c r="BL123" s="266"/>
      <c r="BM123" s="266"/>
      <c r="BN123" s="266"/>
      <c r="BO123" s="987" t="s">
        <v>456</v>
      </c>
      <c r="BP123" s="1011"/>
      <c r="BQ123" s="1046">
        <v>900339299</v>
      </c>
      <c r="BR123" s="1047"/>
      <c r="BS123" s="1047"/>
      <c r="BT123" s="1047"/>
      <c r="BU123" s="1047"/>
      <c r="BV123" s="1047">
        <v>904786149</v>
      </c>
      <c r="BW123" s="1047"/>
      <c r="BX123" s="1047"/>
      <c r="BY123" s="1047"/>
      <c r="BZ123" s="1047"/>
      <c r="CA123" s="1047">
        <v>920798950</v>
      </c>
      <c r="CB123" s="1047"/>
      <c r="CC123" s="1047"/>
      <c r="CD123" s="1047"/>
      <c r="CE123" s="1047"/>
      <c r="CF123" s="1005"/>
      <c r="CG123" s="1006"/>
      <c r="CH123" s="1006"/>
      <c r="CI123" s="1006"/>
      <c r="CJ123" s="1007"/>
      <c r="CK123" s="1015"/>
      <c r="CL123" s="1016"/>
      <c r="CM123" s="1016"/>
      <c r="CN123" s="1016"/>
      <c r="CO123" s="1017"/>
      <c r="CP123" s="1025" t="s">
        <v>457</v>
      </c>
      <c r="CQ123" s="1026"/>
      <c r="CR123" s="1026"/>
      <c r="CS123" s="1026"/>
      <c r="CT123" s="1026"/>
      <c r="CU123" s="1026"/>
      <c r="CV123" s="1026"/>
      <c r="CW123" s="1026"/>
      <c r="CX123" s="1026"/>
      <c r="CY123" s="1026"/>
      <c r="CZ123" s="1026"/>
      <c r="DA123" s="1026"/>
      <c r="DB123" s="1026"/>
      <c r="DC123" s="1026"/>
      <c r="DD123" s="1026"/>
      <c r="DE123" s="1026"/>
      <c r="DF123" s="1027"/>
      <c r="DG123" s="931" t="s">
        <v>421</v>
      </c>
      <c r="DH123" s="932"/>
      <c r="DI123" s="932"/>
      <c r="DJ123" s="932"/>
      <c r="DK123" s="932"/>
      <c r="DL123" s="932" t="s">
        <v>164</v>
      </c>
      <c r="DM123" s="932"/>
      <c r="DN123" s="932"/>
      <c r="DO123" s="932"/>
      <c r="DP123" s="932"/>
      <c r="DQ123" s="932" t="s">
        <v>421</v>
      </c>
      <c r="DR123" s="932"/>
      <c r="DS123" s="932"/>
      <c r="DT123" s="932"/>
      <c r="DU123" s="932"/>
      <c r="DV123" s="933" t="s">
        <v>164</v>
      </c>
      <c r="DW123" s="933"/>
      <c r="DX123" s="933"/>
      <c r="DY123" s="933"/>
      <c r="DZ123" s="934"/>
    </row>
    <row r="124" spans="1:130" s="235" customFormat="1" ht="26.25" customHeight="1" thickBot="1" x14ac:dyDescent="0.25">
      <c r="A124" s="1075"/>
      <c r="B124" s="958"/>
      <c r="C124" s="928" t="s">
        <v>444</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164</v>
      </c>
      <c r="AB124" s="965"/>
      <c r="AC124" s="965"/>
      <c r="AD124" s="965"/>
      <c r="AE124" s="966"/>
      <c r="AF124" s="967" t="s">
        <v>164</v>
      </c>
      <c r="AG124" s="965"/>
      <c r="AH124" s="965"/>
      <c r="AI124" s="965"/>
      <c r="AJ124" s="966"/>
      <c r="AK124" s="967" t="s">
        <v>164</v>
      </c>
      <c r="AL124" s="965"/>
      <c r="AM124" s="965"/>
      <c r="AN124" s="965"/>
      <c r="AO124" s="966"/>
      <c r="AP124" s="968" t="s">
        <v>421</v>
      </c>
      <c r="AQ124" s="969"/>
      <c r="AR124" s="969"/>
      <c r="AS124" s="969"/>
      <c r="AT124" s="970"/>
      <c r="AU124" s="1042" t="s">
        <v>458</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159.4</v>
      </c>
      <c r="BR124" s="1035"/>
      <c r="BS124" s="1035"/>
      <c r="BT124" s="1035"/>
      <c r="BU124" s="1035"/>
      <c r="BV124" s="1035">
        <v>162.9</v>
      </c>
      <c r="BW124" s="1035"/>
      <c r="BX124" s="1035"/>
      <c r="BY124" s="1035"/>
      <c r="BZ124" s="1035"/>
      <c r="CA124" s="1035">
        <v>165.4</v>
      </c>
      <c r="CB124" s="1035"/>
      <c r="CC124" s="1035"/>
      <c r="CD124" s="1035"/>
      <c r="CE124" s="1035"/>
      <c r="CF124" s="1036"/>
      <c r="CG124" s="1037"/>
      <c r="CH124" s="1037"/>
      <c r="CI124" s="1037"/>
      <c r="CJ124" s="1038"/>
      <c r="CK124" s="1018"/>
      <c r="CL124" s="1018"/>
      <c r="CM124" s="1018"/>
      <c r="CN124" s="1018"/>
      <c r="CO124" s="1019"/>
      <c r="CP124" s="1039" t="s">
        <v>459</v>
      </c>
      <c r="CQ124" s="1040"/>
      <c r="CR124" s="1040"/>
      <c r="CS124" s="1040"/>
      <c r="CT124" s="1040"/>
      <c r="CU124" s="1040"/>
      <c r="CV124" s="1040"/>
      <c r="CW124" s="1040"/>
      <c r="CX124" s="1040"/>
      <c r="CY124" s="1040"/>
      <c r="CZ124" s="1040"/>
      <c r="DA124" s="1040"/>
      <c r="DB124" s="1040"/>
      <c r="DC124" s="1040"/>
      <c r="DD124" s="1040"/>
      <c r="DE124" s="1040"/>
      <c r="DF124" s="1041"/>
      <c r="DG124" s="1003" t="s">
        <v>164</v>
      </c>
      <c r="DH124" s="1004"/>
      <c r="DI124" s="1004"/>
      <c r="DJ124" s="1004"/>
      <c r="DK124" s="1004"/>
      <c r="DL124" s="1004" t="s">
        <v>164</v>
      </c>
      <c r="DM124" s="1004"/>
      <c r="DN124" s="1004"/>
      <c r="DO124" s="1004"/>
      <c r="DP124" s="1004"/>
      <c r="DQ124" s="1004" t="s">
        <v>164</v>
      </c>
      <c r="DR124" s="1004"/>
      <c r="DS124" s="1004"/>
      <c r="DT124" s="1004"/>
      <c r="DU124" s="1004"/>
      <c r="DV124" s="1028" t="s">
        <v>164</v>
      </c>
      <c r="DW124" s="1028"/>
      <c r="DX124" s="1028"/>
      <c r="DY124" s="1028"/>
      <c r="DZ124" s="1029"/>
    </row>
    <row r="125" spans="1:130" s="235" customFormat="1" ht="26.25" customHeight="1" x14ac:dyDescent="0.2">
      <c r="A125" s="1075"/>
      <c r="B125" s="958"/>
      <c r="C125" s="928" t="s">
        <v>446</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164</v>
      </c>
      <c r="AB125" s="965"/>
      <c r="AC125" s="965"/>
      <c r="AD125" s="965"/>
      <c r="AE125" s="966"/>
      <c r="AF125" s="967" t="s">
        <v>164</v>
      </c>
      <c r="AG125" s="965"/>
      <c r="AH125" s="965"/>
      <c r="AI125" s="965"/>
      <c r="AJ125" s="966"/>
      <c r="AK125" s="967" t="s">
        <v>164</v>
      </c>
      <c r="AL125" s="965"/>
      <c r="AM125" s="965"/>
      <c r="AN125" s="965"/>
      <c r="AO125" s="966"/>
      <c r="AP125" s="968" t="s">
        <v>164</v>
      </c>
      <c r="AQ125" s="969"/>
      <c r="AR125" s="969"/>
      <c r="AS125" s="969"/>
      <c r="AT125" s="970"/>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0" t="s">
        <v>460</v>
      </c>
      <c r="CL125" s="1013"/>
      <c r="CM125" s="1013"/>
      <c r="CN125" s="1013"/>
      <c r="CO125" s="1014"/>
      <c r="CP125" s="952" t="s">
        <v>461</v>
      </c>
      <c r="CQ125" s="901"/>
      <c r="CR125" s="901"/>
      <c r="CS125" s="901"/>
      <c r="CT125" s="901"/>
      <c r="CU125" s="901"/>
      <c r="CV125" s="901"/>
      <c r="CW125" s="901"/>
      <c r="CX125" s="901"/>
      <c r="CY125" s="901"/>
      <c r="CZ125" s="901"/>
      <c r="DA125" s="901"/>
      <c r="DB125" s="901"/>
      <c r="DC125" s="901"/>
      <c r="DD125" s="901"/>
      <c r="DE125" s="901"/>
      <c r="DF125" s="902"/>
      <c r="DG125" s="938" t="s">
        <v>164</v>
      </c>
      <c r="DH125" s="939"/>
      <c r="DI125" s="939"/>
      <c r="DJ125" s="939"/>
      <c r="DK125" s="939"/>
      <c r="DL125" s="939" t="s">
        <v>164</v>
      </c>
      <c r="DM125" s="939"/>
      <c r="DN125" s="939"/>
      <c r="DO125" s="939"/>
      <c r="DP125" s="939"/>
      <c r="DQ125" s="939" t="s">
        <v>164</v>
      </c>
      <c r="DR125" s="939"/>
      <c r="DS125" s="939"/>
      <c r="DT125" s="939"/>
      <c r="DU125" s="939"/>
      <c r="DV125" s="940" t="s">
        <v>164</v>
      </c>
      <c r="DW125" s="940"/>
      <c r="DX125" s="940"/>
      <c r="DY125" s="940"/>
      <c r="DZ125" s="941"/>
    </row>
    <row r="126" spans="1:130" s="235" customFormat="1" ht="26.25" customHeight="1" thickBot="1" x14ac:dyDescent="0.25">
      <c r="A126" s="1075"/>
      <c r="B126" s="958"/>
      <c r="C126" s="928" t="s">
        <v>448</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t="s">
        <v>164</v>
      </c>
      <c r="AB126" s="965"/>
      <c r="AC126" s="965"/>
      <c r="AD126" s="965"/>
      <c r="AE126" s="966"/>
      <c r="AF126" s="967" t="s">
        <v>164</v>
      </c>
      <c r="AG126" s="965"/>
      <c r="AH126" s="965"/>
      <c r="AI126" s="965"/>
      <c r="AJ126" s="966"/>
      <c r="AK126" s="967" t="s">
        <v>164</v>
      </c>
      <c r="AL126" s="965"/>
      <c r="AM126" s="965"/>
      <c r="AN126" s="965"/>
      <c r="AO126" s="966"/>
      <c r="AP126" s="968" t="s">
        <v>164</v>
      </c>
      <c r="AQ126" s="969"/>
      <c r="AR126" s="969"/>
      <c r="AS126" s="969"/>
      <c r="AT126" s="970"/>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1"/>
      <c r="CL126" s="1016"/>
      <c r="CM126" s="1016"/>
      <c r="CN126" s="1016"/>
      <c r="CO126" s="1017"/>
      <c r="CP126" s="961" t="s">
        <v>462</v>
      </c>
      <c r="CQ126" s="962"/>
      <c r="CR126" s="962"/>
      <c r="CS126" s="962"/>
      <c r="CT126" s="962"/>
      <c r="CU126" s="962"/>
      <c r="CV126" s="962"/>
      <c r="CW126" s="962"/>
      <c r="CX126" s="962"/>
      <c r="CY126" s="962"/>
      <c r="CZ126" s="962"/>
      <c r="DA126" s="962"/>
      <c r="DB126" s="962"/>
      <c r="DC126" s="962"/>
      <c r="DD126" s="962"/>
      <c r="DE126" s="962"/>
      <c r="DF126" s="963"/>
      <c r="DG126" s="931" t="s">
        <v>421</v>
      </c>
      <c r="DH126" s="932"/>
      <c r="DI126" s="932"/>
      <c r="DJ126" s="932"/>
      <c r="DK126" s="932"/>
      <c r="DL126" s="932" t="s">
        <v>164</v>
      </c>
      <c r="DM126" s="932"/>
      <c r="DN126" s="932"/>
      <c r="DO126" s="932"/>
      <c r="DP126" s="932"/>
      <c r="DQ126" s="932" t="s">
        <v>164</v>
      </c>
      <c r="DR126" s="932"/>
      <c r="DS126" s="932"/>
      <c r="DT126" s="932"/>
      <c r="DU126" s="932"/>
      <c r="DV126" s="933" t="s">
        <v>164</v>
      </c>
      <c r="DW126" s="933"/>
      <c r="DX126" s="933"/>
      <c r="DY126" s="933"/>
      <c r="DZ126" s="934"/>
    </row>
    <row r="127" spans="1:130" s="235" customFormat="1" ht="26.25" customHeight="1" x14ac:dyDescent="0.2">
      <c r="A127" s="1076"/>
      <c r="B127" s="960"/>
      <c r="C127" s="1008" t="s">
        <v>463</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4">
        <v>101390</v>
      </c>
      <c r="AB127" s="965"/>
      <c r="AC127" s="965"/>
      <c r="AD127" s="965"/>
      <c r="AE127" s="966"/>
      <c r="AF127" s="967">
        <v>99389</v>
      </c>
      <c r="AG127" s="965"/>
      <c r="AH127" s="965"/>
      <c r="AI127" s="965"/>
      <c r="AJ127" s="966"/>
      <c r="AK127" s="967">
        <v>98969</v>
      </c>
      <c r="AL127" s="965"/>
      <c r="AM127" s="965"/>
      <c r="AN127" s="965"/>
      <c r="AO127" s="966"/>
      <c r="AP127" s="968">
        <v>0</v>
      </c>
      <c r="AQ127" s="969"/>
      <c r="AR127" s="969"/>
      <c r="AS127" s="969"/>
      <c r="AT127" s="970"/>
      <c r="AU127" s="271"/>
      <c r="AV127" s="271"/>
      <c r="AW127" s="271"/>
      <c r="AX127" s="1048" t="s">
        <v>464</v>
      </c>
      <c r="AY127" s="1049"/>
      <c r="AZ127" s="1049"/>
      <c r="BA127" s="1049"/>
      <c r="BB127" s="1049"/>
      <c r="BC127" s="1049"/>
      <c r="BD127" s="1049"/>
      <c r="BE127" s="1050"/>
      <c r="BF127" s="1051" t="s">
        <v>465</v>
      </c>
      <c r="BG127" s="1049"/>
      <c r="BH127" s="1049"/>
      <c r="BI127" s="1049"/>
      <c r="BJ127" s="1049"/>
      <c r="BK127" s="1049"/>
      <c r="BL127" s="1050"/>
      <c r="BM127" s="1051" t="s">
        <v>466</v>
      </c>
      <c r="BN127" s="1049"/>
      <c r="BO127" s="1049"/>
      <c r="BP127" s="1049"/>
      <c r="BQ127" s="1049"/>
      <c r="BR127" s="1049"/>
      <c r="BS127" s="1050"/>
      <c r="BT127" s="1051" t="s">
        <v>467</v>
      </c>
      <c r="BU127" s="1049"/>
      <c r="BV127" s="1049"/>
      <c r="BW127" s="1049"/>
      <c r="BX127" s="1049"/>
      <c r="BY127" s="1049"/>
      <c r="BZ127" s="1073"/>
      <c r="CA127" s="271"/>
      <c r="CB127" s="271"/>
      <c r="CC127" s="271"/>
      <c r="CD127" s="272"/>
      <c r="CE127" s="272"/>
      <c r="CF127" s="272"/>
      <c r="CG127" s="269"/>
      <c r="CH127" s="269"/>
      <c r="CI127" s="269"/>
      <c r="CJ127" s="270"/>
      <c r="CK127" s="1031"/>
      <c r="CL127" s="1016"/>
      <c r="CM127" s="1016"/>
      <c r="CN127" s="1016"/>
      <c r="CO127" s="1017"/>
      <c r="CP127" s="961" t="s">
        <v>468</v>
      </c>
      <c r="CQ127" s="962"/>
      <c r="CR127" s="962"/>
      <c r="CS127" s="962"/>
      <c r="CT127" s="962"/>
      <c r="CU127" s="962"/>
      <c r="CV127" s="962"/>
      <c r="CW127" s="962"/>
      <c r="CX127" s="962"/>
      <c r="CY127" s="962"/>
      <c r="CZ127" s="962"/>
      <c r="DA127" s="962"/>
      <c r="DB127" s="962"/>
      <c r="DC127" s="962"/>
      <c r="DD127" s="962"/>
      <c r="DE127" s="962"/>
      <c r="DF127" s="963"/>
      <c r="DG127" s="931" t="s">
        <v>164</v>
      </c>
      <c r="DH127" s="932"/>
      <c r="DI127" s="932"/>
      <c r="DJ127" s="932"/>
      <c r="DK127" s="932"/>
      <c r="DL127" s="932" t="s">
        <v>164</v>
      </c>
      <c r="DM127" s="932"/>
      <c r="DN127" s="932"/>
      <c r="DO127" s="932"/>
      <c r="DP127" s="932"/>
      <c r="DQ127" s="932" t="s">
        <v>164</v>
      </c>
      <c r="DR127" s="932"/>
      <c r="DS127" s="932"/>
      <c r="DT127" s="932"/>
      <c r="DU127" s="932"/>
      <c r="DV127" s="933" t="s">
        <v>164</v>
      </c>
      <c r="DW127" s="933"/>
      <c r="DX127" s="933"/>
      <c r="DY127" s="933"/>
      <c r="DZ127" s="934"/>
    </row>
    <row r="128" spans="1:130" s="235" customFormat="1" ht="26.25" customHeight="1" thickBot="1" x14ac:dyDescent="0.25">
      <c r="A128" s="1059" t="s">
        <v>469</v>
      </c>
      <c r="B128" s="1060"/>
      <c r="C128" s="1060"/>
      <c r="D128" s="1060"/>
      <c r="E128" s="1060"/>
      <c r="F128" s="1060"/>
      <c r="G128" s="1060"/>
      <c r="H128" s="1060"/>
      <c r="I128" s="1060"/>
      <c r="J128" s="1060"/>
      <c r="K128" s="1060"/>
      <c r="L128" s="1060"/>
      <c r="M128" s="1060"/>
      <c r="N128" s="1060"/>
      <c r="O128" s="1060"/>
      <c r="P128" s="1060"/>
      <c r="Q128" s="1060"/>
      <c r="R128" s="1060"/>
      <c r="S128" s="1060"/>
      <c r="T128" s="1060"/>
      <c r="U128" s="1060"/>
      <c r="V128" s="1060"/>
      <c r="W128" s="1061" t="s">
        <v>470</v>
      </c>
      <c r="X128" s="1061"/>
      <c r="Y128" s="1061"/>
      <c r="Z128" s="1062"/>
      <c r="AA128" s="1063">
        <v>2002203</v>
      </c>
      <c r="AB128" s="1064"/>
      <c r="AC128" s="1064"/>
      <c r="AD128" s="1064"/>
      <c r="AE128" s="1065"/>
      <c r="AF128" s="1066">
        <v>1965174</v>
      </c>
      <c r="AG128" s="1064"/>
      <c r="AH128" s="1064"/>
      <c r="AI128" s="1064"/>
      <c r="AJ128" s="1065"/>
      <c r="AK128" s="1066">
        <v>1865652</v>
      </c>
      <c r="AL128" s="1064"/>
      <c r="AM128" s="1064"/>
      <c r="AN128" s="1064"/>
      <c r="AO128" s="1065"/>
      <c r="AP128" s="1067"/>
      <c r="AQ128" s="1068"/>
      <c r="AR128" s="1068"/>
      <c r="AS128" s="1068"/>
      <c r="AT128" s="1069"/>
      <c r="AU128" s="271"/>
      <c r="AV128" s="271"/>
      <c r="AW128" s="271"/>
      <c r="AX128" s="900" t="s">
        <v>471</v>
      </c>
      <c r="AY128" s="901"/>
      <c r="AZ128" s="901"/>
      <c r="BA128" s="901"/>
      <c r="BB128" s="901"/>
      <c r="BC128" s="901"/>
      <c r="BD128" s="901"/>
      <c r="BE128" s="902"/>
      <c r="BF128" s="1070" t="s">
        <v>164</v>
      </c>
      <c r="BG128" s="1071"/>
      <c r="BH128" s="1071"/>
      <c r="BI128" s="1071"/>
      <c r="BJ128" s="1071"/>
      <c r="BK128" s="1071"/>
      <c r="BL128" s="1072"/>
      <c r="BM128" s="1070">
        <v>3.75</v>
      </c>
      <c r="BN128" s="1071"/>
      <c r="BO128" s="1071"/>
      <c r="BP128" s="1071"/>
      <c r="BQ128" s="1071"/>
      <c r="BR128" s="1071"/>
      <c r="BS128" s="1072"/>
      <c r="BT128" s="1070">
        <v>5</v>
      </c>
      <c r="BU128" s="1071"/>
      <c r="BV128" s="1071"/>
      <c r="BW128" s="1071"/>
      <c r="BX128" s="1071"/>
      <c r="BY128" s="1071"/>
      <c r="BZ128" s="1089"/>
      <c r="CA128" s="272"/>
      <c r="CB128" s="272"/>
      <c r="CC128" s="272"/>
      <c r="CD128" s="272"/>
      <c r="CE128" s="272"/>
      <c r="CF128" s="272"/>
      <c r="CG128" s="269"/>
      <c r="CH128" s="269"/>
      <c r="CI128" s="269"/>
      <c r="CJ128" s="270"/>
      <c r="CK128" s="1032"/>
      <c r="CL128" s="1033"/>
      <c r="CM128" s="1033"/>
      <c r="CN128" s="1033"/>
      <c r="CO128" s="1034"/>
      <c r="CP128" s="1052" t="s">
        <v>472</v>
      </c>
      <c r="CQ128" s="1053"/>
      <c r="CR128" s="1053"/>
      <c r="CS128" s="1053"/>
      <c r="CT128" s="1053"/>
      <c r="CU128" s="1053"/>
      <c r="CV128" s="1053"/>
      <c r="CW128" s="1053"/>
      <c r="CX128" s="1053"/>
      <c r="CY128" s="1053"/>
      <c r="CZ128" s="1053"/>
      <c r="DA128" s="1053"/>
      <c r="DB128" s="1053"/>
      <c r="DC128" s="1053"/>
      <c r="DD128" s="1053"/>
      <c r="DE128" s="1053"/>
      <c r="DF128" s="1054"/>
      <c r="DG128" s="1055">
        <v>903809</v>
      </c>
      <c r="DH128" s="1056"/>
      <c r="DI128" s="1056"/>
      <c r="DJ128" s="1056"/>
      <c r="DK128" s="1056"/>
      <c r="DL128" s="1056">
        <v>773168</v>
      </c>
      <c r="DM128" s="1056"/>
      <c r="DN128" s="1056"/>
      <c r="DO128" s="1056"/>
      <c r="DP128" s="1056"/>
      <c r="DQ128" s="1056">
        <v>817910</v>
      </c>
      <c r="DR128" s="1056"/>
      <c r="DS128" s="1056"/>
      <c r="DT128" s="1056"/>
      <c r="DU128" s="1056"/>
      <c r="DV128" s="1057">
        <v>0.2</v>
      </c>
      <c r="DW128" s="1057"/>
      <c r="DX128" s="1057"/>
      <c r="DY128" s="1057"/>
      <c r="DZ128" s="1058"/>
    </row>
    <row r="129" spans="1:131" s="235" customFormat="1" ht="26.25" customHeight="1" x14ac:dyDescent="0.2">
      <c r="A129" s="942" t="s">
        <v>101</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83" t="s">
        <v>473</v>
      </c>
      <c r="X129" s="1084"/>
      <c r="Y129" s="1084"/>
      <c r="Z129" s="1085"/>
      <c r="AA129" s="964">
        <v>443455698</v>
      </c>
      <c r="AB129" s="965"/>
      <c r="AC129" s="965"/>
      <c r="AD129" s="965"/>
      <c r="AE129" s="966"/>
      <c r="AF129" s="967">
        <v>438298489</v>
      </c>
      <c r="AG129" s="965"/>
      <c r="AH129" s="965"/>
      <c r="AI129" s="965"/>
      <c r="AJ129" s="966"/>
      <c r="AK129" s="967">
        <v>440557684</v>
      </c>
      <c r="AL129" s="965"/>
      <c r="AM129" s="965"/>
      <c r="AN129" s="965"/>
      <c r="AO129" s="966"/>
      <c r="AP129" s="1086"/>
      <c r="AQ129" s="1087"/>
      <c r="AR129" s="1087"/>
      <c r="AS129" s="1087"/>
      <c r="AT129" s="1088"/>
      <c r="AU129" s="273"/>
      <c r="AV129" s="273"/>
      <c r="AW129" s="273"/>
      <c r="AX129" s="1077" t="s">
        <v>474</v>
      </c>
      <c r="AY129" s="962"/>
      <c r="AZ129" s="962"/>
      <c r="BA129" s="962"/>
      <c r="BB129" s="962"/>
      <c r="BC129" s="962"/>
      <c r="BD129" s="962"/>
      <c r="BE129" s="963"/>
      <c r="BF129" s="1078" t="s">
        <v>164</v>
      </c>
      <c r="BG129" s="1079"/>
      <c r="BH129" s="1079"/>
      <c r="BI129" s="1079"/>
      <c r="BJ129" s="1079"/>
      <c r="BK129" s="1079"/>
      <c r="BL129" s="1080"/>
      <c r="BM129" s="1078">
        <v>8.75</v>
      </c>
      <c r="BN129" s="1079"/>
      <c r="BO129" s="1079"/>
      <c r="BP129" s="1079"/>
      <c r="BQ129" s="1079"/>
      <c r="BR129" s="1079"/>
      <c r="BS129" s="1080"/>
      <c r="BT129" s="1078">
        <v>15</v>
      </c>
      <c r="BU129" s="1081"/>
      <c r="BV129" s="1081"/>
      <c r="BW129" s="1081"/>
      <c r="BX129" s="1081"/>
      <c r="BY129" s="1081"/>
      <c r="BZ129" s="1082"/>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2" t="s">
        <v>475</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83" t="s">
        <v>476</v>
      </c>
      <c r="X130" s="1084"/>
      <c r="Y130" s="1084"/>
      <c r="Z130" s="1085"/>
      <c r="AA130" s="964">
        <v>64514528</v>
      </c>
      <c r="AB130" s="965"/>
      <c r="AC130" s="965"/>
      <c r="AD130" s="965"/>
      <c r="AE130" s="966"/>
      <c r="AF130" s="967">
        <v>64552389</v>
      </c>
      <c r="AG130" s="965"/>
      <c r="AH130" s="965"/>
      <c r="AI130" s="965"/>
      <c r="AJ130" s="966"/>
      <c r="AK130" s="967">
        <v>64985400</v>
      </c>
      <c r="AL130" s="965"/>
      <c r="AM130" s="965"/>
      <c r="AN130" s="965"/>
      <c r="AO130" s="966"/>
      <c r="AP130" s="1086"/>
      <c r="AQ130" s="1087"/>
      <c r="AR130" s="1087"/>
      <c r="AS130" s="1087"/>
      <c r="AT130" s="1088"/>
      <c r="AU130" s="273"/>
      <c r="AV130" s="273"/>
      <c r="AW130" s="273"/>
      <c r="AX130" s="1077" t="s">
        <v>477</v>
      </c>
      <c r="AY130" s="962"/>
      <c r="AZ130" s="962"/>
      <c r="BA130" s="962"/>
      <c r="BB130" s="962"/>
      <c r="BC130" s="962"/>
      <c r="BD130" s="962"/>
      <c r="BE130" s="963"/>
      <c r="BF130" s="1114">
        <v>10.6</v>
      </c>
      <c r="BG130" s="1115"/>
      <c r="BH130" s="1115"/>
      <c r="BI130" s="1115"/>
      <c r="BJ130" s="1115"/>
      <c r="BK130" s="1115"/>
      <c r="BL130" s="1116"/>
      <c r="BM130" s="1114">
        <v>25</v>
      </c>
      <c r="BN130" s="1115"/>
      <c r="BO130" s="1115"/>
      <c r="BP130" s="1115"/>
      <c r="BQ130" s="1115"/>
      <c r="BR130" s="1115"/>
      <c r="BS130" s="1116"/>
      <c r="BT130" s="1114">
        <v>35</v>
      </c>
      <c r="BU130" s="1117"/>
      <c r="BV130" s="1117"/>
      <c r="BW130" s="1117"/>
      <c r="BX130" s="1117"/>
      <c r="BY130" s="1117"/>
      <c r="BZ130" s="1118"/>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478</v>
      </c>
      <c r="X131" s="1122"/>
      <c r="Y131" s="1122"/>
      <c r="Z131" s="1123"/>
      <c r="AA131" s="1124">
        <v>378941170</v>
      </c>
      <c r="AB131" s="1125"/>
      <c r="AC131" s="1125"/>
      <c r="AD131" s="1125"/>
      <c r="AE131" s="1126"/>
      <c r="AF131" s="1127">
        <v>373746100</v>
      </c>
      <c r="AG131" s="1125"/>
      <c r="AH131" s="1125"/>
      <c r="AI131" s="1125"/>
      <c r="AJ131" s="1126"/>
      <c r="AK131" s="1127">
        <v>375572284</v>
      </c>
      <c r="AL131" s="1125"/>
      <c r="AM131" s="1125"/>
      <c r="AN131" s="1125"/>
      <c r="AO131" s="1126"/>
      <c r="AP131" s="1128"/>
      <c r="AQ131" s="1129"/>
      <c r="AR131" s="1129"/>
      <c r="AS131" s="1129"/>
      <c r="AT131" s="1130"/>
      <c r="AU131" s="273"/>
      <c r="AV131" s="273"/>
      <c r="AW131" s="273"/>
      <c r="AX131" s="1096" t="s">
        <v>479</v>
      </c>
      <c r="AY131" s="1053"/>
      <c r="AZ131" s="1053"/>
      <c r="BA131" s="1053"/>
      <c r="BB131" s="1053"/>
      <c r="BC131" s="1053"/>
      <c r="BD131" s="1053"/>
      <c r="BE131" s="1054"/>
      <c r="BF131" s="1097">
        <v>165.4</v>
      </c>
      <c r="BG131" s="1098"/>
      <c r="BH131" s="1098"/>
      <c r="BI131" s="1098"/>
      <c r="BJ131" s="1098"/>
      <c r="BK131" s="1098"/>
      <c r="BL131" s="1099"/>
      <c r="BM131" s="1097">
        <v>400</v>
      </c>
      <c r="BN131" s="1098"/>
      <c r="BO131" s="1098"/>
      <c r="BP131" s="1098"/>
      <c r="BQ131" s="1098"/>
      <c r="BR131" s="1098"/>
      <c r="BS131" s="1099"/>
      <c r="BT131" s="1100"/>
      <c r="BU131" s="1101"/>
      <c r="BV131" s="1101"/>
      <c r="BW131" s="1101"/>
      <c r="BX131" s="1101"/>
      <c r="BY131" s="1101"/>
      <c r="BZ131" s="1102"/>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3" t="s">
        <v>480</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481</v>
      </c>
      <c r="W132" s="1107"/>
      <c r="X132" s="1107"/>
      <c r="Y132" s="1107"/>
      <c r="Z132" s="1108"/>
      <c r="AA132" s="1109">
        <v>11.425974910000001</v>
      </c>
      <c r="AB132" s="1110"/>
      <c r="AC132" s="1110"/>
      <c r="AD132" s="1110"/>
      <c r="AE132" s="1111"/>
      <c r="AF132" s="1112">
        <v>10.818607070000001</v>
      </c>
      <c r="AG132" s="1110"/>
      <c r="AH132" s="1110"/>
      <c r="AI132" s="1110"/>
      <c r="AJ132" s="1111"/>
      <c r="AK132" s="1112">
        <v>9.6651535660000008</v>
      </c>
      <c r="AL132" s="1110"/>
      <c r="AM132" s="1110"/>
      <c r="AN132" s="1110"/>
      <c r="AO132" s="1111"/>
      <c r="AP132" s="1005"/>
      <c r="AQ132" s="1006"/>
      <c r="AR132" s="1006"/>
      <c r="AS132" s="1006"/>
      <c r="AT132" s="111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482</v>
      </c>
      <c r="W133" s="1090"/>
      <c r="X133" s="1090"/>
      <c r="Y133" s="1090"/>
      <c r="Z133" s="1091"/>
      <c r="AA133" s="1092">
        <v>11.5</v>
      </c>
      <c r="AB133" s="1093"/>
      <c r="AC133" s="1093"/>
      <c r="AD133" s="1093"/>
      <c r="AE133" s="1094"/>
      <c r="AF133" s="1092">
        <v>11.2</v>
      </c>
      <c r="AG133" s="1093"/>
      <c r="AH133" s="1093"/>
      <c r="AI133" s="1093"/>
      <c r="AJ133" s="1094"/>
      <c r="AK133" s="1092">
        <v>10.6</v>
      </c>
      <c r="AL133" s="1093"/>
      <c r="AM133" s="1093"/>
      <c r="AN133" s="1093"/>
      <c r="AO133" s="1094"/>
      <c r="AP133" s="1036"/>
      <c r="AQ133" s="1037"/>
      <c r="AR133" s="1037"/>
      <c r="AS133" s="1037"/>
      <c r="AT133" s="1095"/>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O5qLTa9otCTGfrFDENsJ3cUuWWVGf8esEgaF4XzkKyVirSd+/UrGyotUfJELbLIsCWK6a1KOzTzT8KRw7YlQ9A==" saltValue="e3iuG0nVbOsB60/F7Ea9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40" zoomScaleNormal="85" zoomScaleSheetLayoutView="4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483</v>
      </c>
    </row>
  </sheetData>
  <sheetProtection algorithmName="SHA-512" hashValue="V1UExfu9VC9Vcxsu0f0M/8smVPh162P8FgGpZZzRG22Kr0jOreiQros6lIap3on8RtrXOpbtZY7bpBd+lK3Dnw==" saltValue="zncvWEmPQmIQ3M9BZ/LKk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484</v>
      </c>
    </row>
  </sheetData>
  <sheetProtection algorithmName="SHA-512" hashValue="Hz+3w/9ge+QYXo3qcK/N5oLdLoi3mHICdMGszuhmyEXyBYo/JttVO7td+TdjI5viqLGc72V2iXxENIC3Ta53qA==" saltValue="k3+XR4FvNoIZCOIgVqYTw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486</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1" t="s">
        <v>487</v>
      </c>
      <c r="AP7" s="294"/>
      <c r="AQ7" s="295" t="s">
        <v>488</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2"/>
      <c r="AP8" s="300" t="s">
        <v>489</v>
      </c>
      <c r="AQ8" s="301" t="s">
        <v>490</v>
      </c>
      <c r="AR8" s="302" t="s">
        <v>491</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3" t="s">
        <v>492</v>
      </c>
      <c r="AL9" s="1134"/>
      <c r="AM9" s="1134"/>
      <c r="AN9" s="1135"/>
      <c r="AO9" s="303">
        <v>216974934</v>
      </c>
      <c r="AP9" s="303">
        <v>110171</v>
      </c>
      <c r="AQ9" s="304">
        <v>85181</v>
      </c>
      <c r="AR9" s="305">
        <v>29.3</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3" t="s">
        <v>493</v>
      </c>
      <c r="AL10" s="1134"/>
      <c r="AM10" s="1134"/>
      <c r="AN10" s="1135"/>
      <c r="AO10" s="303">
        <v>425829</v>
      </c>
      <c r="AP10" s="303">
        <v>216</v>
      </c>
      <c r="AQ10" s="304">
        <v>187</v>
      </c>
      <c r="AR10" s="305">
        <v>15.5</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3" t="s">
        <v>494</v>
      </c>
      <c r="AL11" s="1134"/>
      <c r="AM11" s="1134"/>
      <c r="AN11" s="1135"/>
      <c r="AO11" s="303">
        <v>2187596</v>
      </c>
      <c r="AP11" s="303">
        <v>1111</v>
      </c>
      <c r="AQ11" s="304">
        <v>569</v>
      </c>
      <c r="AR11" s="305">
        <v>95.3</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3" t="s">
        <v>495</v>
      </c>
      <c r="AL12" s="1134"/>
      <c r="AM12" s="1134"/>
      <c r="AN12" s="1135"/>
      <c r="AO12" s="303" t="s">
        <v>496</v>
      </c>
      <c r="AP12" s="303" t="s">
        <v>496</v>
      </c>
      <c r="AQ12" s="304" t="s">
        <v>496</v>
      </c>
      <c r="AR12" s="305" t="s">
        <v>496</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3" t="s">
        <v>497</v>
      </c>
      <c r="AL13" s="1134"/>
      <c r="AM13" s="1134"/>
      <c r="AN13" s="1135"/>
      <c r="AO13" s="303" t="s">
        <v>496</v>
      </c>
      <c r="AP13" s="303" t="s">
        <v>496</v>
      </c>
      <c r="AQ13" s="304">
        <v>9</v>
      </c>
      <c r="AR13" s="305" t="s">
        <v>496</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3" t="s">
        <v>498</v>
      </c>
      <c r="AL14" s="1134"/>
      <c r="AM14" s="1134"/>
      <c r="AN14" s="1135"/>
      <c r="AO14" s="303">
        <v>3886999</v>
      </c>
      <c r="AP14" s="303">
        <v>1974</v>
      </c>
      <c r="AQ14" s="304">
        <v>1130</v>
      </c>
      <c r="AR14" s="305">
        <v>74.7</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3" t="s">
        <v>499</v>
      </c>
      <c r="AL15" s="1134"/>
      <c r="AM15" s="1134"/>
      <c r="AN15" s="1135"/>
      <c r="AO15" s="303">
        <v>-19623958</v>
      </c>
      <c r="AP15" s="303">
        <v>-9964</v>
      </c>
      <c r="AQ15" s="304">
        <v>-7181</v>
      </c>
      <c r="AR15" s="305">
        <v>38.799999999999997</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9" t="s">
        <v>158</v>
      </c>
      <c r="AL16" s="1140"/>
      <c r="AM16" s="1140"/>
      <c r="AN16" s="1141"/>
      <c r="AO16" s="303">
        <v>203851400</v>
      </c>
      <c r="AP16" s="303">
        <v>103507</v>
      </c>
      <c r="AQ16" s="304">
        <v>79895</v>
      </c>
      <c r="AR16" s="305">
        <v>29.6</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500</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501</v>
      </c>
      <c r="AP20" s="314" t="s">
        <v>502</v>
      </c>
      <c r="AQ20" s="315" t="s">
        <v>503</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2" t="s">
        <v>504</v>
      </c>
      <c r="AL21" s="1143"/>
      <c r="AM21" s="1143"/>
      <c r="AN21" s="1144"/>
      <c r="AO21" s="318">
        <v>1144.23</v>
      </c>
      <c r="AP21" s="319">
        <v>893.13</v>
      </c>
      <c r="AQ21" s="320">
        <v>251.1</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2" t="s">
        <v>505</v>
      </c>
      <c r="AL22" s="1143"/>
      <c r="AM22" s="1143"/>
      <c r="AN22" s="1144"/>
      <c r="AO22" s="323">
        <v>100.3</v>
      </c>
      <c r="AP22" s="324">
        <v>100.7</v>
      </c>
      <c r="AQ22" s="325">
        <v>-0.4</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506</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507</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508</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1" t="s">
        <v>487</v>
      </c>
      <c r="AP30" s="294"/>
      <c r="AQ30" s="295" t="s">
        <v>488</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2"/>
      <c r="AP31" s="300" t="s">
        <v>489</v>
      </c>
      <c r="AQ31" s="301" t="s">
        <v>490</v>
      </c>
      <c r="AR31" s="302" t="s">
        <v>491</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6" t="s">
        <v>509</v>
      </c>
      <c r="AL32" s="1137"/>
      <c r="AM32" s="1137"/>
      <c r="AN32" s="1138"/>
      <c r="AO32" s="303">
        <v>84604591</v>
      </c>
      <c r="AP32" s="303">
        <v>42959</v>
      </c>
      <c r="AQ32" s="304">
        <v>26460</v>
      </c>
      <c r="AR32" s="305">
        <v>62.4</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6" t="s">
        <v>510</v>
      </c>
      <c r="AL33" s="1137"/>
      <c r="AM33" s="1137"/>
      <c r="AN33" s="1138"/>
      <c r="AO33" s="303" t="s">
        <v>496</v>
      </c>
      <c r="AP33" s="303" t="s">
        <v>496</v>
      </c>
      <c r="AQ33" s="304">
        <v>2040</v>
      </c>
      <c r="AR33" s="305" t="s">
        <v>496</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6" t="s">
        <v>511</v>
      </c>
      <c r="AL34" s="1137"/>
      <c r="AM34" s="1137"/>
      <c r="AN34" s="1138"/>
      <c r="AO34" s="303">
        <v>15866487</v>
      </c>
      <c r="AP34" s="303">
        <v>8056</v>
      </c>
      <c r="AQ34" s="304">
        <v>18868</v>
      </c>
      <c r="AR34" s="305">
        <v>-57.3</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6" t="s">
        <v>512</v>
      </c>
      <c r="AL35" s="1137"/>
      <c r="AM35" s="1137"/>
      <c r="AN35" s="1138"/>
      <c r="AO35" s="303">
        <v>2580126</v>
      </c>
      <c r="AP35" s="303">
        <v>1310</v>
      </c>
      <c r="AQ35" s="304">
        <v>885</v>
      </c>
      <c r="AR35" s="305">
        <v>48</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6" t="s">
        <v>513</v>
      </c>
      <c r="AL36" s="1137"/>
      <c r="AM36" s="1137"/>
      <c r="AN36" s="1138"/>
      <c r="AO36" s="303" t="s">
        <v>496</v>
      </c>
      <c r="AP36" s="303" t="s">
        <v>496</v>
      </c>
      <c r="AQ36" s="304">
        <v>58</v>
      </c>
      <c r="AR36" s="305" t="s">
        <v>496</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6" t="s">
        <v>514</v>
      </c>
      <c r="AL37" s="1137"/>
      <c r="AM37" s="1137"/>
      <c r="AN37" s="1138"/>
      <c r="AO37" s="303">
        <v>98969</v>
      </c>
      <c r="AP37" s="303">
        <v>50</v>
      </c>
      <c r="AQ37" s="304">
        <v>459</v>
      </c>
      <c r="AR37" s="305">
        <v>-89.1</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5" t="s">
        <v>515</v>
      </c>
      <c r="AL38" s="1146"/>
      <c r="AM38" s="1146"/>
      <c r="AN38" s="1147"/>
      <c r="AO38" s="333">
        <v>517</v>
      </c>
      <c r="AP38" s="333">
        <v>0</v>
      </c>
      <c r="AQ38" s="334">
        <v>0</v>
      </c>
      <c r="AR38" s="325">
        <v>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5" t="s">
        <v>516</v>
      </c>
      <c r="AL39" s="1146"/>
      <c r="AM39" s="1146"/>
      <c r="AN39" s="1147"/>
      <c r="AO39" s="303">
        <v>-1865652</v>
      </c>
      <c r="AP39" s="303">
        <v>-947</v>
      </c>
      <c r="AQ39" s="304">
        <v>-1730</v>
      </c>
      <c r="AR39" s="305">
        <v>-45.3</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6" t="s">
        <v>517</v>
      </c>
      <c r="AL40" s="1137"/>
      <c r="AM40" s="1137"/>
      <c r="AN40" s="1138"/>
      <c r="AO40" s="303">
        <v>-64985400</v>
      </c>
      <c r="AP40" s="303">
        <v>-32997</v>
      </c>
      <c r="AQ40" s="304">
        <v>-28515</v>
      </c>
      <c r="AR40" s="305">
        <v>15.7</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9" t="s">
        <v>518</v>
      </c>
      <c r="AL41" s="1140"/>
      <c r="AM41" s="1140"/>
      <c r="AN41" s="1141"/>
      <c r="AO41" s="303">
        <v>36299638</v>
      </c>
      <c r="AP41" s="303">
        <v>18431</v>
      </c>
      <c r="AQ41" s="304">
        <v>18524</v>
      </c>
      <c r="AR41" s="305">
        <v>-0.5</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519</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520</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8" t="s">
        <v>487</v>
      </c>
      <c r="AN49" s="1150" t="s">
        <v>521</v>
      </c>
      <c r="AO49" s="1151"/>
      <c r="AP49" s="1151"/>
      <c r="AQ49" s="1151"/>
      <c r="AR49" s="1152"/>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9"/>
      <c r="AN50" s="345" t="s">
        <v>522</v>
      </c>
      <c r="AO50" s="346" t="s">
        <v>523</v>
      </c>
      <c r="AP50" s="347" t="s">
        <v>524</v>
      </c>
      <c r="AQ50" s="348" t="s">
        <v>525</v>
      </c>
      <c r="AR50" s="349" t="s">
        <v>526</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527</v>
      </c>
      <c r="AL51" s="342"/>
      <c r="AM51" s="350">
        <v>116814262</v>
      </c>
      <c r="AN51" s="351">
        <v>58252</v>
      </c>
      <c r="AO51" s="352">
        <v>-4.8</v>
      </c>
      <c r="AP51" s="353">
        <v>36736</v>
      </c>
      <c r="AQ51" s="354">
        <v>4.3</v>
      </c>
      <c r="AR51" s="355">
        <v>-9.1</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528</v>
      </c>
      <c r="AM52" s="358">
        <v>40749543</v>
      </c>
      <c r="AN52" s="359">
        <v>20321</v>
      </c>
      <c r="AO52" s="360">
        <v>5.6</v>
      </c>
      <c r="AP52" s="361">
        <v>13410</v>
      </c>
      <c r="AQ52" s="362">
        <v>6.1</v>
      </c>
      <c r="AR52" s="363">
        <v>-0.5</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529</v>
      </c>
      <c r="AL53" s="342"/>
      <c r="AM53" s="350">
        <v>117176468</v>
      </c>
      <c r="AN53" s="351">
        <v>58639</v>
      </c>
      <c r="AO53" s="352">
        <v>0.7</v>
      </c>
      <c r="AP53" s="353">
        <v>38259</v>
      </c>
      <c r="AQ53" s="354">
        <v>4.0999999999999996</v>
      </c>
      <c r="AR53" s="355">
        <v>-3.4</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528</v>
      </c>
      <c r="AM54" s="358">
        <v>44185016</v>
      </c>
      <c r="AN54" s="359">
        <v>22112</v>
      </c>
      <c r="AO54" s="360">
        <v>8.8000000000000007</v>
      </c>
      <c r="AP54" s="361">
        <v>13379</v>
      </c>
      <c r="AQ54" s="362">
        <v>-0.2</v>
      </c>
      <c r="AR54" s="363">
        <v>9</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530</v>
      </c>
      <c r="AL55" s="342"/>
      <c r="AM55" s="350">
        <v>122323055</v>
      </c>
      <c r="AN55" s="351">
        <v>61451</v>
      </c>
      <c r="AO55" s="352">
        <v>4.8</v>
      </c>
      <c r="AP55" s="353">
        <v>39075</v>
      </c>
      <c r="AQ55" s="354">
        <v>2.1</v>
      </c>
      <c r="AR55" s="355">
        <v>2.7</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528</v>
      </c>
      <c r="AM56" s="358">
        <v>43808349</v>
      </c>
      <c r="AN56" s="359">
        <v>22008</v>
      </c>
      <c r="AO56" s="360">
        <v>-0.5</v>
      </c>
      <c r="AP56" s="361">
        <v>13441</v>
      </c>
      <c r="AQ56" s="362">
        <v>0.5</v>
      </c>
      <c r="AR56" s="363">
        <v>-1</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531</v>
      </c>
      <c r="AL57" s="342"/>
      <c r="AM57" s="350">
        <v>127644764</v>
      </c>
      <c r="AN57" s="351">
        <v>64428</v>
      </c>
      <c r="AO57" s="352">
        <v>4.8</v>
      </c>
      <c r="AP57" s="353">
        <v>39072</v>
      </c>
      <c r="AQ57" s="354">
        <v>0</v>
      </c>
      <c r="AR57" s="355">
        <v>4.8</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528</v>
      </c>
      <c r="AM58" s="358">
        <v>47922473</v>
      </c>
      <c r="AN58" s="359">
        <v>24189</v>
      </c>
      <c r="AO58" s="360">
        <v>9.9</v>
      </c>
      <c r="AP58" s="361">
        <v>14106</v>
      </c>
      <c r="AQ58" s="362">
        <v>4.9000000000000004</v>
      </c>
      <c r="AR58" s="363">
        <v>5</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532</v>
      </c>
      <c r="AL59" s="342"/>
      <c r="AM59" s="350">
        <v>147105224</v>
      </c>
      <c r="AN59" s="351">
        <v>74694</v>
      </c>
      <c r="AO59" s="352">
        <v>15.9</v>
      </c>
      <c r="AP59" s="353">
        <v>42833</v>
      </c>
      <c r="AQ59" s="354">
        <v>9.6</v>
      </c>
      <c r="AR59" s="355">
        <v>6.3</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528</v>
      </c>
      <c r="AM60" s="358">
        <v>55546835</v>
      </c>
      <c r="AN60" s="359">
        <v>28204</v>
      </c>
      <c r="AO60" s="360">
        <v>16.600000000000001</v>
      </c>
      <c r="AP60" s="361">
        <v>15211</v>
      </c>
      <c r="AQ60" s="362">
        <v>7.8</v>
      </c>
      <c r="AR60" s="363">
        <v>8.8000000000000007</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533</v>
      </c>
      <c r="AL61" s="364"/>
      <c r="AM61" s="365">
        <v>126212755</v>
      </c>
      <c r="AN61" s="366">
        <v>63493</v>
      </c>
      <c r="AO61" s="367">
        <v>4.3</v>
      </c>
      <c r="AP61" s="368">
        <v>39195</v>
      </c>
      <c r="AQ61" s="369">
        <v>4</v>
      </c>
      <c r="AR61" s="355">
        <v>0.3</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528</v>
      </c>
      <c r="AM62" s="358">
        <v>46442443</v>
      </c>
      <c r="AN62" s="359">
        <v>23367</v>
      </c>
      <c r="AO62" s="360">
        <v>8.1</v>
      </c>
      <c r="AP62" s="361">
        <v>13909</v>
      </c>
      <c r="AQ62" s="362">
        <v>3.8</v>
      </c>
      <c r="AR62" s="363">
        <v>4.3</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JSRpQjbbM7dJrLmE/er6Jk9xmuNTzp0myfRC38vFuoWpcZdWtjIFLHXyWpme/n7zCU9KQrckeO0m7Bw58MJiIA==" saltValue="QVNy5J0U45wm792U1J3k8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534</v>
      </c>
    </row>
    <row r="121" spans="125:125" ht="13.5" hidden="1" customHeight="1" x14ac:dyDescent="0.2">
      <c r="DU121" s="279"/>
    </row>
  </sheetData>
  <sheetProtection algorithmName="SHA-512" hashValue="o8E3rU8aH5YGiLwS9gbSG3+98HMlsgjaeymb86RSdg5bS3UYFkaRp4Xl7z/bQecwRHyExfZIisl/ejuVAL3J8Q==" saltValue="h7I2CcjDQPFvtH4awYAC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55" zoomScaleNormal="55"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535</v>
      </c>
    </row>
  </sheetData>
  <sheetProtection algorithmName="SHA-512" hashValue="41uf5kWBYBX7qNkkEnMQUVHPmFc7c9CQJSZi2kAvKkbAyOTwsp+8O1sHh4UY3sUT/waX7r8+7qssN2/MAzOCgg==" saltValue="LhsQJCr9ctHAnl3+Le9G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topLeftCell="A2" zoomScale="40" zoomScaleNormal="4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536</v>
      </c>
      <c r="G46" s="373" t="s">
        <v>537</v>
      </c>
      <c r="H46" s="373" t="s">
        <v>538</v>
      </c>
      <c r="I46" s="373" t="s">
        <v>539</v>
      </c>
      <c r="J46" s="374" t="s">
        <v>540</v>
      </c>
    </row>
    <row r="47" spans="2:10" ht="57.75" customHeight="1" x14ac:dyDescent="0.2">
      <c r="B47" s="7"/>
      <c r="C47" s="1153" t="s">
        <v>3</v>
      </c>
      <c r="D47" s="1153"/>
      <c r="E47" s="1154"/>
      <c r="F47" s="375">
        <v>2.88</v>
      </c>
      <c r="G47" s="376">
        <v>2.0499999999999998</v>
      </c>
      <c r="H47" s="376">
        <v>2.41</v>
      </c>
      <c r="I47" s="376">
        <v>3.14</v>
      </c>
      <c r="J47" s="377">
        <v>3.17</v>
      </c>
    </row>
    <row r="48" spans="2:10" ht="57.75" customHeight="1" x14ac:dyDescent="0.2">
      <c r="B48" s="8"/>
      <c r="C48" s="1155" t="s">
        <v>4</v>
      </c>
      <c r="D48" s="1155"/>
      <c r="E48" s="1156"/>
      <c r="F48" s="378">
        <v>0.98</v>
      </c>
      <c r="G48" s="379">
        <v>0.94</v>
      </c>
      <c r="H48" s="379">
        <v>0.92</v>
      </c>
      <c r="I48" s="379">
        <v>0.8</v>
      </c>
      <c r="J48" s="380">
        <v>0.95</v>
      </c>
    </row>
    <row r="49" spans="2:10" ht="57.75" customHeight="1" thickBot="1" x14ac:dyDescent="0.25">
      <c r="B49" s="9"/>
      <c r="C49" s="1157" t="s">
        <v>5</v>
      </c>
      <c r="D49" s="1157"/>
      <c r="E49" s="1158"/>
      <c r="F49" s="381" t="s">
        <v>541</v>
      </c>
      <c r="G49" s="382" t="s">
        <v>542</v>
      </c>
      <c r="H49" s="382">
        <v>0.35</v>
      </c>
      <c r="I49" s="382">
        <v>0.57999999999999996</v>
      </c>
      <c r="J49" s="383">
        <v>0.19</v>
      </c>
    </row>
    <row r="50" spans="2:10" ht="13.5" customHeight="1" x14ac:dyDescent="0.2"/>
  </sheetData>
  <sheetProtection algorithmName="SHA-512" hashValue="wQQ0uRKGDby8ihWGLDuBDU176EwZt87oQQ+GXWHGdnhlC6sEtEPUob2xHBJ1bqgqdoNOQGG+K4umu91aWg0JKA==" saltValue="74WRsH2LFkjIfGR2gOWk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536</v>
      </c>
      <c r="G33" s="17" t="s">
        <v>537</v>
      </c>
      <c r="H33" s="17" t="s">
        <v>538</v>
      </c>
      <c r="I33" s="17" t="s">
        <v>539</v>
      </c>
      <c r="J33" s="18" t="s">
        <v>540</v>
      </c>
      <c r="K33" s="10"/>
      <c r="L33" s="10"/>
      <c r="M33" s="10"/>
      <c r="N33" s="10"/>
      <c r="O33" s="10"/>
      <c r="P33" s="10"/>
    </row>
    <row r="34" spans="1:16" ht="39" customHeight="1" x14ac:dyDescent="0.2">
      <c r="A34" s="10"/>
      <c r="B34" s="19"/>
      <c r="C34" s="1165" t="s">
        <v>543</v>
      </c>
      <c r="D34" s="1165"/>
      <c r="E34" s="1166"/>
      <c r="F34" s="20">
        <v>6.99</v>
      </c>
      <c r="G34" s="21">
        <v>7.32</v>
      </c>
      <c r="H34" s="21">
        <v>7.32</v>
      </c>
      <c r="I34" s="21">
        <v>7.7</v>
      </c>
      <c r="J34" s="22">
        <v>8.06</v>
      </c>
      <c r="K34" s="10"/>
      <c r="L34" s="10"/>
      <c r="M34" s="10"/>
      <c r="N34" s="10"/>
      <c r="O34" s="10"/>
      <c r="P34" s="10"/>
    </row>
    <row r="35" spans="1:16" ht="39" customHeight="1" x14ac:dyDescent="0.2">
      <c r="A35" s="10"/>
      <c r="B35" s="23"/>
      <c r="C35" s="1159" t="s">
        <v>544</v>
      </c>
      <c r="D35" s="1160"/>
      <c r="E35" s="1161"/>
      <c r="F35" s="24">
        <v>3.24</v>
      </c>
      <c r="G35" s="25">
        <v>3.34</v>
      </c>
      <c r="H35" s="25">
        <v>3.66</v>
      </c>
      <c r="I35" s="25">
        <v>3.65</v>
      </c>
      <c r="J35" s="26">
        <v>4.17</v>
      </c>
      <c r="K35" s="10"/>
      <c r="L35" s="10"/>
      <c r="M35" s="10"/>
      <c r="N35" s="10"/>
      <c r="O35" s="10"/>
      <c r="P35" s="10"/>
    </row>
    <row r="36" spans="1:16" ht="39" customHeight="1" x14ac:dyDescent="0.2">
      <c r="A36" s="10"/>
      <c r="B36" s="23"/>
      <c r="C36" s="1159" t="s">
        <v>545</v>
      </c>
      <c r="D36" s="1160"/>
      <c r="E36" s="1161"/>
      <c r="F36" s="24">
        <v>3.68</v>
      </c>
      <c r="G36" s="25">
        <v>3.82</v>
      </c>
      <c r="H36" s="25">
        <v>3.69</v>
      </c>
      <c r="I36" s="25">
        <v>3.93</v>
      </c>
      <c r="J36" s="26">
        <v>4.08</v>
      </c>
      <c r="K36" s="10"/>
      <c r="L36" s="10"/>
      <c r="M36" s="10"/>
      <c r="N36" s="10"/>
      <c r="O36" s="10"/>
      <c r="P36" s="10"/>
    </row>
    <row r="37" spans="1:16" ht="39" customHeight="1" x14ac:dyDescent="0.2">
      <c r="A37" s="10"/>
      <c r="B37" s="23"/>
      <c r="C37" s="1159" t="s">
        <v>546</v>
      </c>
      <c r="D37" s="1160"/>
      <c r="E37" s="1161"/>
      <c r="F37" s="24" t="s">
        <v>496</v>
      </c>
      <c r="G37" s="25" t="s">
        <v>496</v>
      </c>
      <c r="H37" s="25" t="s">
        <v>496</v>
      </c>
      <c r="I37" s="25">
        <v>1.06</v>
      </c>
      <c r="J37" s="26">
        <v>1.51</v>
      </c>
      <c r="K37" s="10"/>
      <c r="L37" s="10"/>
      <c r="M37" s="10"/>
      <c r="N37" s="10"/>
      <c r="O37" s="10"/>
      <c r="P37" s="10"/>
    </row>
    <row r="38" spans="1:16" ht="39" customHeight="1" x14ac:dyDescent="0.2">
      <c r="A38" s="10"/>
      <c r="B38" s="23"/>
      <c r="C38" s="1159" t="s">
        <v>547</v>
      </c>
      <c r="D38" s="1160"/>
      <c r="E38" s="1161"/>
      <c r="F38" s="24">
        <v>1.66</v>
      </c>
      <c r="G38" s="25">
        <v>1.6</v>
      </c>
      <c r="H38" s="25">
        <v>1.22</v>
      </c>
      <c r="I38" s="25">
        <v>1.1299999999999999</v>
      </c>
      <c r="J38" s="26">
        <v>0.94</v>
      </c>
      <c r="K38" s="10"/>
      <c r="L38" s="10"/>
      <c r="M38" s="10"/>
      <c r="N38" s="10"/>
      <c r="O38" s="10"/>
      <c r="P38" s="10"/>
    </row>
    <row r="39" spans="1:16" ht="39" customHeight="1" x14ac:dyDescent="0.2">
      <c r="A39" s="10"/>
      <c r="B39" s="23"/>
      <c r="C39" s="1159" t="s">
        <v>548</v>
      </c>
      <c r="D39" s="1160"/>
      <c r="E39" s="1161"/>
      <c r="F39" s="24">
        <v>0.77</v>
      </c>
      <c r="G39" s="25">
        <v>0.74</v>
      </c>
      <c r="H39" s="25">
        <v>0.71</v>
      </c>
      <c r="I39" s="25">
        <v>0.63</v>
      </c>
      <c r="J39" s="26">
        <v>0.77</v>
      </c>
      <c r="K39" s="10"/>
      <c r="L39" s="10"/>
      <c r="M39" s="10"/>
      <c r="N39" s="10"/>
      <c r="O39" s="10"/>
      <c r="P39" s="10"/>
    </row>
    <row r="40" spans="1:16" ht="39" customHeight="1" x14ac:dyDescent="0.2">
      <c r="A40" s="10"/>
      <c r="B40" s="23"/>
      <c r="C40" s="1159" t="s">
        <v>549</v>
      </c>
      <c r="D40" s="1160"/>
      <c r="E40" s="1161"/>
      <c r="F40" s="24">
        <v>0.17</v>
      </c>
      <c r="G40" s="25">
        <v>0.13</v>
      </c>
      <c r="H40" s="25">
        <v>0.21</v>
      </c>
      <c r="I40" s="25">
        <v>0.28000000000000003</v>
      </c>
      <c r="J40" s="26">
        <v>0.37</v>
      </c>
      <c r="K40" s="10"/>
      <c r="L40" s="10"/>
      <c r="M40" s="10"/>
      <c r="N40" s="10"/>
      <c r="O40" s="10"/>
      <c r="P40" s="10"/>
    </row>
    <row r="41" spans="1:16" ht="39" customHeight="1" x14ac:dyDescent="0.2">
      <c r="A41" s="10"/>
      <c r="B41" s="23"/>
      <c r="C41" s="1159" t="s">
        <v>550</v>
      </c>
      <c r="D41" s="1160"/>
      <c r="E41" s="1161"/>
      <c r="F41" s="24">
        <v>0.13</v>
      </c>
      <c r="G41" s="25">
        <v>0.18</v>
      </c>
      <c r="H41" s="25">
        <v>0.18</v>
      </c>
      <c r="I41" s="25">
        <v>0.21</v>
      </c>
      <c r="J41" s="26">
        <v>0.2</v>
      </c>
      <c r="K41" s="10"/>
      <c r="L41" s="10"/>
      <c r="M41" s="10"/>
      <c r="N41" s="10"/>
      <c r="O41" s="10"/>
      <c r="P41" s="10"/>
    </row>
    <row r="42" spans="1:16" ht="39" customHeight="1" x14ac:dyDescent="0.2">
      <c r="A42" s="10"/>
      <c r="B42" s="27"/>
      <c r="C42" s="1159" t="s">
        <v>551</v>
      </c>
      <c r="D42" s="1160"/>
      <c r="E42" s="1161"/>
      <c r="F42" s="24" t="s">
        <v>496</v>
      </c>
      <c r="G42" s="25" t="s">
        <v>496</v>
      </c>
      <c r="H42" s="25" t="s">
        <v>496</v>
      </c>
      <c r="I42" s="25" t="s">
        <v>496</v>
      </c>
      <c r="J42" s="26" t="s">
        <v>496</v>
      </c>
      <c r="K42" s="10"/>
      <c r="L42" s="10"/>
      <c r="M42" s="10"/>
      <c r="N42" s="10"/>
      <c r="O42" s="10"/>
      <c r="P42" s="10"/>
    </row>
    <row r="43" spans="1:16" ht="39" customHeight="1" thickBot="1" x14ac:dyDescent="0.25">
      <c r="A43" s="10"/>
      <c r="B43" s="28"/>
      <c r="C43" s="1162" t="s">
        <v>552</v>
      </c>
      <c r="D43" s="1163"/>
      <c r="E43" s="1164"/>
      <c r="F43" s="29">
        <v>0.22</v>
      </c>
      <c r="G43" s="30">
        <v>0.23</v>
      </c>
      <c r="H43" s="30">
        <v>0.22</v>
      </c>
      <c r="I43" s="30">
        <v>0.22</v>
      </c>
      <c r="J43" s="31">
        <v>0.32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XfMClQZsv/0o+4zahIct29BKPlxcxEeQLoek/N0sdIB5SsDZTHfKnR37ynWiQYc8Vyt4t93At5qRULC4aApWBQ==" saltValue="zmsfLGhA6ykx/HPv4WIF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40" zoomScaleNormal="4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536</v>
      </c>
      <c r="L44" s="44" t="s">
        <v>537</v>
      </c>
      <c r="M44" s="44" t="s">
        <v>538</v>
      </c>
      <c r="N44" s="44" t="s">
        <v>539</v>
      </c>
      <c r="O44" s="45" t="s">
        <v>540</v>
      </c>
      <c r="P44" s="36"/>
      <c r="Q44" s="36"/>
      <c r="R44" s="36"/>
      <c r="S44" s="36"/>
      <c r="T44" s="36"/>
      <c r="U44" s="36"/>
    </row>
    <row r="45" spans="1:21" ht="30.75" customHeight="1" x14ac:dyDescent="0.2">
      <c r="A45" s="36"/>
      <c r="B45" s="1167" t="s">
        <v>10</v>
      </c>
      <c r="C45" s="1168"/>
      <c r="D45" s="46"/>
      <c r="E45" s="1173" t="s">
        <v>11</v>
      </c>
      <c r="F45" s="1173"/>
      <c r="G45" s="1173"/>
      <c r="H45" s="1173"/>
      <c r="I45" s="1173"/>
      <c r="J45" s="1174"/>
      <c r="K45" s="47">
        <v>92018</v>
      </c>
      <c r="L45" s="48">
        <v>92127</v>
      </c>
      <c r="M45" s="48">
        <v>92051</v>
      </c>
      <c r="N45" s="48">
        <v>87873</v>
      </c>
      <c r="O45" s="49">
        <v>84605</v>
      </c>
      <c r="P45" s="36"/>
      <c r="Q45" s="36"/>
      <c r="R45" s="36"/>
      <c r="S45" s="36"/>
      <c r="T45" s="36"/>
      <c r="U45" s="36"/>
    </row>
    <row r="46" spans="1:21" ht="30.75" customHeight="1" x14ac:dyDescent="0.2">
      <c r="A46" s="36"/>
      <c r="B46" s="1169"/>
      <c r="C46" s="1170"/>
      <c r="D46" s="50"/>
      <c r="E46" s="1175" t="s">
        <v>12</v>
      </c>
      <c r="F46" s="1175"/>
      <c r="G46" s="1175"/>
      <c r="H46" s="1175"/>
      <c r="I46" s="1175"/>
      <c r="J46" s="1176"/>
      <c r="K46" s="51" t="s">
        <v>496</v>
      </c>
      <c r="L46" s="52" t="s">
        <v>496</v>
      </c>
      <c r="M46" s="52" t="s">
        <v>496</v>
      </c>
      <c r="N46" s="52" t="s">
        <v>496</v>
      </c>
      <c r="O46" s="53" t="s">
        <v>496</v>
      </c>
      <c r="P46" s="36"/>
      <c r="Q46" s="36"/>
      <c r="R46" s="36"/>
      <c r="S46" s="36"/>
      <c r="T46" s="36"/>
      <c r="U46" s="36"/>
    </row>
    <row r="47" spans="1:21" ht="30.75" customHeight="1" x14ac:dyDescent="0.2">
      <c r="A47" s="36"/>
      <c r="B47" s="1169"/>
      <c r="C47" s="1170"/>
      <c r="D47" s="50"/>
      <c r="E47" s="1175" t="s">
        <v>13</v>
      </c>
      <c r="F47" s="1175"/>
      <c r="G47" s="1175"/>
      <c r="H47" s="1175"/>
      <c r="I47" s="1175"/>
      <c r="J47" s="1176"/>
      <c r="K47" s="51">
        <v>10767</v>
      </c>
      <c r="L47" s="52">
        <v>12067</v>
      </c>
      <c r="M47" s="52">
        <v>13333</v>
      </c>
      <c r="N47" s="52">
        <v>14600</v>
      </c>
      <c r="O47" s="53">
        <v>15866</v>
      </c>
      <c r="P47" s="36"/>
      <c r="Q47" s="36"/>
      <c r="R47" s="36"/>
      <c r="S47" s="36"/>
      <c r="T47" s="36"/>
      <c r="U47" s="36"/>
    </row>
    <row r="48" spans="1:21" ht="30.75" customHeight="1" x14ac:dyDescent="0.2">
      <c r="A48" s="36"/>
      <c r="B48" s="1169"/>
      <c r="C48" s="1170"/>
      <c r="D48" s="50"/>
      <c r="E48" s="1175" t="s">
        <v>14</v>
      </c>
      <c r="F48" s="1175"/>
      <c r="G48" s="1175"/>
      <c r="H48" s="1175"/>
      <c r="I48" s="1175"/>
      <c r="J48" s="1176"/>
      <c r="K48" s="51">
        <v>2430</v>
      </c>
      <c r="L48" s="52">
        <v>2564</v>
      </c>
      <c r="M48" s="52">
        <v>2624</v>
      </c>
      <c r="N48" s="52">
        <v>2675</v>
      </c>
      <c r="O48" s="53">
        <v>2580</v>
      </c>
      <c r="P48" s="36"/>
      <c r="Q48" s="36"/>
      <c r="R48" s="36"/>
      <c r="S48" s="36"/>
      <c r="T48" s="36"/>
      <c r="U48" s="36"/>
    </row>
    <row r="49" spans="1:21" ht="30.75" customHeight="1" x14ac:dyDescent="0.2">
      <c r="A49" s="36"/>
      <c r="B49" s="1169"/>
      <c r="C49" s="1170"/>
      <c r="D49" s="50"/>
      <c r="E49" s="1175" t="s">
        <v>15</v>
      </c>
      <c r="F49" s="1175"/>
      <c r="G49" s="1175"/>
      <c r="H49" s="1175"/>
      <c r="I49" s="1175"/>
      <c r="J49" s="1176"/>
      <c r="K49" s="51" t="s">
        <v>496</v>
      </c>
      <c r="L49" s="52" t="s">
        <v>496</v>
      </c>
      <c r="M49" s="52" t="s">
        <v>496</v>
      </c>
      <c r="N49" s="52" t="s">
        <v>496</v>
      </c>
      <c r="O49" s="53" t="s">
        <v>496</v>
      </c>
      <c r="P49" s="36"/>
      <c r="Q49" s="36"/>
      <c r="R49" s="36"/>
      <c r="S49" s="36"/>
      <c r="T49" s="36"/>
      <c r="U49" s="36"/>
    </row>
    <row r="50" spans="1:21" ht="30.75" customHeight="1" x14ac:dyDescent="0.2">
      <c r="A50" s="36"/>
      <c r="B50" s="1169"/>
      <c r="C50" s="1170"/>
      <c r="D50" s="50"/>
      <c r="E50" s="1175" t="s">
        <v>16</v>
      </c>
      <c r="F50" s="1175"/>
      <c r="G50" s="1175"/>
      <c r="H50" s="1175"/>
      <c r="I50" s="1175"/>
      <c r="J50" s="1176"/>
      <c r="K50" s="51">
        <v>1827</v>
      </c>
      <c r="L50" s="52">
        <v>1811</v>
      </c>
      <c r="M50" s="52">
        <v>1804</v>
      </c>
      <c r="N50" s="52">
        <v>1802</v>
      </c>
      <c r="O50" s="53">
        <v>99</v>
      </c>
      <c r="P50" s="36"/>
      <c r="Q50" s="36"/>
      <c r="R50" s="36"/>
      <c r="S50" s="36"/>
      <c r="T50" s="36"/>
      <c r="U50" s="36"/>
    </row>
    <row r="51" spans="1:21" ht="30.75" customHeight="1" x14ac:dyDescent="0.2">
      <c r="A51" s="36"/>
      <c r="B51" s="1171"/>
      <c r="C51" s="1172"/>
      <c r="D51" s="54"/>
      <c r="E51" s="1175" t="s">
        <v>17</v>
      </c>
      <c r="F51" s="1175"/>
      <c r="G51" s="1175"/>
      <c r="H51" s="1175"/>
      <c r="I51" s="1175"/>
      <c r="J51" s="1176"/>
      <c r="K51" s="51">
        <v>4</v>
      </c>
      <c r="L51" s="52">
        <v>2</v>
      </c>
      <c r="M51" s="52">
        <v>1</v>
      </c>
      <c r="N51" s="52">
        <v>1</v>
      </c>
      <c r="O51" s="53">
        <v>1</v>
      </c>
      <c r="P51" s="36"/>
      <c r="Q51" s="36"/>
      <c r="R51" s="36"/>
      <c r="S51" s="36"/>
      <c r="T51" s="36"/>
      <c r="U51" s="36"/>
    </row>
    <row r="52" spans="1:21" ht="30.75" customHeight="1" x14ac:dyDescent="0.2">
      <c r="A52" s="36"/>
      <c r="B52" s="1177" t="s">
        <v>18</v>
      </c>
      <c r="C52" s="1178"/>
      <c r="D52" s="54"/>
      <c r="E52" s="1175" t="s">
        <v>19</v>
      </c>
      <c r="F52" s="1175"/>
      <c r="G52" s="1175"/>
      <c r="H52" s="1175"/>
      <c r="I52" s="1175"/>
      <c r="J52" s="1176"/>
      <c r="K52" s="51">
        <v>63011</v>
      </c>
      <c r="L52" s="52">
        <v>65092</v>
      </c>
      <c r="M52" s="52">
        <v>66516</v>
      </c>
      <c r="N52" s="52">
        <v>66518</v>
      </c>
      <c r="O52" s="53">
        <v>66851</v>
      </c>
      <c r="P52" s="36"/>
      <c r="Q52" s="36"/>
      <c r="R52" s="36"/>
      <c r="S52" s="36"/>
      <c r="T52" s="36"/>
      <c r="U52" s="36"/>
    </row>
    <row r="53" spans="1:21" ht="30.75" customHeight="1" thickBot="1" x14ac:dyDescent="0.25">
      <c r="A53" s="36"/>
      <c r="B53" s="1179" t="s">
        <v>20</v>
      </c>
      <c r="C53" s="1180"/>
      <c r="D53" s="55"/>
      <c r="E53" s="1181" t="s">
        <v>21</v>
      </c>
      <c r="F53" s="1181"/>
      <c r="G53" s="1181"/>
      <c r="H53" s="1181"/>
      <c r="I53" s="1181"/>
      <c r="J53" s="1182"/>
      <c r="K53" s="56">
        <v>44035</v>
      </c>
      <c r="L53" s="57">
        <v>43479</v>
      </c>
      <c r="M53" s="57">
        <v>43297</v>
      </c>
      <c r="N53" s="57">
        <v>40433</v>
      </c>
      <c r="O53" s="58">
        <v>36300</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553</v>
      </c>
      <c r="P54" s="36"/>
      <c r="Q54" s="36"/>
      <c r="R54" s="36"/>
      <c r="S54" s="36"/>
      <c r="T54" s="36"/>
      <c r="U54" s="36"/>
    </row>
    <row r="55" spans="1:21" ht="30.75" customHeight="1" thickBot="1" x14ac:dyDescent="0.3">
      <c r="A55" s="36"/>
      <c r="B55" s="61"/>
      <c r="C55" s="62"/>
      <c r="D55" s="62"/>
      <c r="E55" s="63"/>
      <c r="F55" s="63"/>
      <c r="G55" s="63"/>
      <c r="H55" s="63"/>
      <c r="I55" s="63"/>
      <c r="J55" s="64" t="s">
        <v>2</v>
      </c>
      <c r="K55" s="65" t="s">
        <v>554</v>
      </c>
      <c r="L55" s="66" t="s">
        <v>555</v>
      </c>
      <c r="M55" s="66" t="s">
        <v>556</v>
      </c>
      <c r="N55" s="66" t="s">
        <v>557</v>
      </c>
      <c r="O55" s="67" t="s">
        <v>558</v>
      </c>
      <c r="P55" s="36"/>
      <c r="Q55" s="36"/>
      <c r="R55" s="36"/>
      <c r="S55" s="36"/>
      <c r="T55" s="36"/>
      <c r="U55" s="36"/>
    </row>
    <row r="56" spans="1:21" ht="30.75" customHeight="1" x14ac:dyDescent="0.2">
      <c r="A56" s="36"/>
      <c r="B56" s="1183" t="s">
        <v>23</v>
      </c>
      <c r="C56" s="1184"/>
      <c r="D56" s="1187" t="s">
        <v>24</v>
      </c>
      <c r="E56" s="1188"/>
      <c r="F56" s="1188"/>
      <c r="G56" s="1188"/>
      <c r="H56" s="1188"/>
      <c r="I56" s="1188"/>
      <c r="J56" s="1189"/>
      <c r="K56" s="68">
        <v>37333.339</v>
      </c>
      <c r="L56" s="69">
        <v>39333.336000000003</v>
      </c>
      <c r="M56" s="69">
        <v>42666.667000000001</v>
      </c>
      <c r="N56" s="69">
        <v>47266.667999999998</v>
      </c>
      <c r="O56" s="70">
        <v>53133.334999999999</v>
      </c>
      <c r="P56" s="36"/>
      <c r="Q56" s="36"/>
      <c r="R56" s="36"/>
      <c r="S56" s="36"/>
      <c r="T56" s="36"/>
      <c r="U56" s="36"/>
    </row>
    <row r="57" spans="1:21" ht="30.75" customHeight="1" thickBot="1" x14ac:dyDescent="0.25">
      <c r="A57" s="36"/>
      <c r="B57" s="1185"/>
      <c r="C57" s="1186"/>
      <c r="D57" s="1190" t="s">
        <v>25</v>
      </c>
      <c r="E57" s="1191"/>
      <c r="F57" s="1191"/>
      <c r="G57" s="1191"/>
      <c r="H57" s="1191"/>
      <c r="I57" s="1191"/>
      <c r="J57" s="1192"/>
      <c r="K57" s="71">
        <v>37333.332999999999</v>
      </c>
      <c r="L57" s="72">
        <v>39333.300000000003</v>
      </c>
      <c r="M57" s="72">
        <v>42666.57</v>
      </c>
      <c r="N57" s="72">
        <v>47266.476999999999</v>
      </c>
      <c r="O57" s="73">
        <v>53133.02</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9/pCoZwVeZ1W9CXaMkpHbl7hG84VZDSOZY8kD4lG3ltychruHTOFnE35LV0AnePJKKHHop6qwNSitjmz2gXKA==" saltValue="6vHDU7dd02ecQUR+B9OOe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40" zoomScaleNormal="4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536</v>
      </c>
      <c r="J40" s="385" t="s">
        <v>537</v>
      </c>
      <c r="K40" s="385" t="s">
        <v>538</v>
      </c>
      <c r="L40" s="385" t="s">
        <v>539</v>
      </c>
      <c r="M40" s="386" t="s">
        <v>540</v>
      </c>
    </row>
    <row r="41" spans="2:13" ht="27.75" customHeight="1" x14ac:dyDescent="0.2">
      <c r="B41" s="1193" t="s">
        <v>28</v>
      </c>
      <c r="C41" s="1194"/>
      <c r="D41" s="84"/>
      <c r="E41" s="1199" t="s">
        <v>29</v>
      </c>
      <c r="F41" s="1199"/>
      <c r="G41" s="1199"/>
      <c r="H41" s="1200"/>
      <c r="I41" s="387">
        <v>1239801</v>
      </c>
      <c r="J41" s="388">
        <v>1247880</v>
      </c>
      <c r="K41" s="388">
        <v>1278393</v>
      </c>
      <c r="L41" s="388">
        <v>1299416</v>
      </c>
      <c r="M41" s="389">
        <v>1335029</v>
      </c>
    </row>
    <row r="42" spans="2:13" ht="27.75" customHeight="1" x14ac:dyDescent="0.2">
      <c r="B42" s="1195"/>
      <c r="C42" s="1196"/>
      <c r="D42" s="85"/>
      <c r="E42" s="1201" t="s">
        <v>30</v>
      </c>
      <c r="F42" s="1201"/>
      <c r="G42" s="1201"/>
      <c r="H42" s="1202"/>
      <c r="I42" s="390">
        <v>11912</v>
      </c>
      <c r="J42" s="391">
        <v>9321</v>
      </c>
      <c r="K42" s="391">
        <v>6729</v>
      </c>
      <c r="L42" s="391">
        <v>4181</v>
      </c>
      <c r="M42" s="392">
        <v>1301</v>
      </c>
    </row>
    <row r="43" spans="2:13" ht="27.75" customHeight="1" x14ac:dyDescent="0.2">
      <c r="B43" s="1195"/>
      <c r="C43" s="1196"/>
      <c r="D43" s="85"/>
      <c r="E43" s="1201" t="s">
        <v>31</v>
      </c>
      <c r="F43" s="1201"/>
      <c r="G43" s="1201"/>
      <c r="H43" s="1202"/>
      <c r="I43" s="390">
        <v>23575</v>
      </c>
      <c r="J43" s="391">
        <v>22524</v>
      </c>
      <c r="K43" s="391">
        <v>21249</v>
      </c>
      <c r="L43" s="391">
        <v>19636</v>
      </c>
      <c r="M43" s="392">
        <v>18781</v>
      </c>
    </row>
    <row r="44" spans="2:13" ht="27.75" customHeight="1" x14ac:dyDescent="0.2">
      <c r="B44" s="1195"/>
      <c r="C44" s="1196"/>
      <c r="D44" s="85"/>
      <c r="E44" s="1201" t="s">
        <v>32</v>
      </c>
      <c r="F44" s="1201"/>
      <c r="G44" s="1201"/>
      <c r="H44" s="1202"/>
      <c r="I44" s="390" t="s">
        <v>496</v>
      </c>
      <c r="J44" s="391" t="s">
        <v>496</v>
      </c>
      <c r="K44" s="391" t="s">
        <v>496</v>
      </c>
      <c r="L44" s="391" t="s">
        <v>496</v>
      </c>
      <c r="M44" s="392" t="s">
        <v>496</v>
      </c>
    </row>
    <row r="45" spans="2:13" ht="27.75" customHeight="1" x14ac:dyDescent="0.2">
      <c r="B45" s="1195"/>
      <c r="C45" s="1196"/>
      <c r="D45" s="85"/>
      <c r="E45" s="1201" t="s">
        <v>33</v>
      </c>
      <c r="F45" s="1201"/>
      <c r="G45" s="1201"/>
      <c r="H45" s="1202"/>
      <c r="I45" s="390">
        <v>210709</v>
      </c>
      <c r="J45" s="391">
        <v>209020</v>
      </c>
      <c r="K45" s="391">
        <v>197117</v>
      </c>
      <c r="L45" s="391">
        <v>189910</v>
      </c>
      <c r="M45" s="392">
        <v>186150</v>
      </c>
    </row>
    <row r="46" spans="2:13" ht="27.75" customHeight="1" x14ac:dyDescent="0.2">
      <c r="B46" s="1195"/>
      <c r="C46" s="1196"/>
      <c r="D46" s="86"/>
      <c r="E46" s="1203" t="s">
        <v>34</v>
      </c>
      <c r="F46" s="1203"/>
      <c r="G46" s="1203"/>
      <c r="H46" s="1204"/>
      <c r="I46" s="390">
        <v>647</v>
      </c>
      <c r="J46" s="391">
        <v>1150</v>
      </c>
      <c r="K46" s="391">
        <v>904</v>
      </c>
      <c r="L46" s="391">
        <v>773</v>
      </c>
      <c r="M46" s="392">
        <v>818</v>
      </c>
    </row>
    <row r="47" spans="2:13" ht="27.75" customHeight="1" x14ac:dyDescent="0.2">
      <c r="B47" s="1195"/>
      <c r="C47" s="1196"/>
      <c r="D47" s="87"/>
      <c r="E47" s="1205" t="s">
        <v>35</v>
      </c>
      <c r="F47" s="1206"/>
      <c r="G47" s="1206"/>
      <c r="H47" s="1207"/>
      <c r="I47" s="390" t="s">
        <v>496</v>
      </c>
      <c r="J47" s="391" t="s">
        <v>496</v>
      </c>
      <c r="K47" s="391" t="s">
        <v>496</v>
      </c>
      <c r="L47" s="391" t="s">
        <v>496</v>
      </c>
      <c r="M47" s="392" t="s">
        <v>496</v>
      </c>
    </row>
    <row r="48" spans="2:13" ht="27.75" customHeight="1" x14ac:dyDescent="0.2">
      <c r="B48" s="1195"/>
      <c r="C48" s="1196"/>
      <c r="D48" s="85"/>
      <c r="E48" s="1201" t="s">
        <v>36</v>
      </c>
      <c r="F48" s="1201"/>
      <c r="G48" s="1201"/>
      <c r="H48" s="1202"/>
      <c r="I48" s="390" t="s">
        <v>496</v>
      </c>
      <c r="J48" s="391" t="s">
        <v>496</v>
      </c>
      <c r="K48" s="391" t="s">
        <v>496</v>
      </c>
      <c r="L48" s="391" t="s">
        <v>496</v>
      </c>
      <c r="M48" s="392" t="s">
        <v>496</v>
      </c>
    </row>
    <row r="49" spans="2:13" ht="27.75" customHeight="1" x14ac:dyDescent="0.2">
      <c r="B49" s="1197"/>
      <c r="C49" s="1198"/>
      <c r="D49" s="85"/>
      <c r="E49" s="1201" t="s">
        <v>37</v>
      </c>
      <c r="F49" s="1201"/>
      <c r="G49" s="1201"/>
      <c r="H49" s="1202"/>
      <c r="I49" s="390" t="s">
        <v>496</v>
      </c>
      <c r="J49" s="391" t="s">
        <v>496</v>
      </c>
      <c r="K49" s="391" t="s">
        <v>496</v>
      </c>
      <c r="L49" s="391" t="s">
        <v>496</v>
      </c>
      <c r="M49" s="392" t="s">
        <v>496</v>
      </c>
    </row>
    <row r="50" spans="2:13" ht="27.75" customHeight="1" x14ac:dyDescent="0.2">
      <c r="B50" s="1208" t="s">
        <v>38</v>
      </c>
      <c r="C50" s="1209"/>
      <c r="D50" s="88"/>
      <c r="E50" s="1201" t="s">
        <v>39</v>
      </c>
      <c r="F50" s="1201"/>
      <c r="G50" s="1201"/>
      <c r="H50" s="1202"/>
      <c r="I50" s="390">
        <v>65796</v>
      </c>
      <c r="J50" s="391">
        <v>60732</v>
      </c>
      <c r="K50" s="391">
        <v>62359</v>
      </c>
      <c r="L50" s="391">
        <v>68534</v>
      </c>
      <c r="M50" s="392">
        <v>74776</v>
      </c>
    </row>
    <row r="51" spans="2:13" ht="27.75" customHeight="1" x14ac:dyDescent="0.2">
      <c r="B51" s="1195"/>
      <c r="C51" s="1196"/>
      <c r="D51" s="85"/>
      <c r="E51" s="1201" t="s">
        <v>40</v>
      </c>
      <c r="F51" s="1201"/>
      <c r="G51" s="1201"/>
      <c r="H51" s="1202"/>
      <c r="I51" s="390">
        <v>16995</v>
      </c>
      <c r="J51" s="391">
        <v>16420</v>
      </c>
      <c r="K51" s="391">
        <v>15286</v>
      </c>
      <c r="L51" s="391">
        <v>13619</v>
      </c>
      <c r="M51" s="392">
        <v>12463</v>
      </c>
    </row>
    <row r="52" spans="2:13" ht="27.75" customHeight="1" x14ac:dyDescent="0.2">
      <c r="B52" s="1197"/>
      <c r="C52" s="1198"/>
      <c r="D52" s="85"/>
      <c r="E52" s="1201" t="s">
        <v>41</v>
      </c>
      <c r="F52" s="1201"/>
      <c r="G52" s="1201"/>
      <c r="H52" s="1202"/>
      <c r="I52" s="390">
        <v>813038</v>
      </c>
      <c r="J52" s="391">
        <v>809723</v>
      </c>
      <c r="K52" s="391">
        <v>822694</v>
      </c>
      <c r="L52" s="391">
        <v>822633</v>
      </c>
      <c r="M52" s="392">
        <v>833561</v>
      </c>
    </row>
    <row r="53" spans="2:13" ht="27.75" customHeight="1" thickBot="1" x14ac:dyDescent="0.25">
      <c r="B53" s="1210" t="s">
        <v>42</v>
      </c>
      <c r="C53" s="1211"/>
      <c r="D53" s="89"/>
      <c r="E53" s="1212" t="s">
        <v>43</v>
      </c>
      <c r="F53" s="1212"/>
      <c r="G53" s="1212"/>
      <c r="H53" s="1213"/>
      <c r="I53" s="393">
        <v>590815</v>
      </c>
      <c r="J53" s="394">
        <v>603020</v>
      </c>
      <c r="K53" s="394">
        <v>604052</v>
      </c>
      <c r="L53" s="394">
        <v>609130</v>
      </c>
      <c r="M53" s="395">
        <v>621279</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K2tZcxbboDR/6hf8R/SpAI83JE9h8WRV6nWWFIJcwObsjiOkoEGCFDpseeOC1oXI8hQOcRSIjrNUGDkEZ0EOA==" saltValue="mMQcFCWBwJNwxuB/4AYT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25" zoomScaleNormal="2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538</v>
      </c>
      <c r="G54" s="97" t="s">
        <v>539</v>
      </c>
      <c r="H54" s="98" t="s">
        <v>540</v>
      </c>
    </row>
    <row r="55" spans="2:8" ht="52.5" customHeight="1" x14ac:dyDescent="0.2">
      <c r="B55" s="99"/>
      <c r="C55" s="1222" t="s">
        <v>45</v>
      </c>
      <c r="D55" s="1222"/>
      <c r="E55" s="1223"/>
      <c r="F55" s="100">
        <v>10669</v>
      </c>
      <c r="G55" s="100">
        <v>13762</v>
      </c>
      <c r="H55" s="101">
        <v>13946</v>
      </c>
    </row>
    <row r="56" spans="2:8" ht="52.5" customHeight="1" x14ac:dyDescent="0.2">
      <c r="B56" s="102"/>
      <c r="C56" s="1224" t="s">
        <v>46</v>
      </c>
      <c r="D56" s="1224"/>
      <c r="E56" s="1225"/>
      <c r="F56" s="103">
        <v>2328</v>
      </c>
      <c r="G56" s="103">
        <v>28</v>
      </c>
      <c r="H56" s="104">
        <v>1</v>
      </c>
    </row>
    <row r="57" spans="2:8" ht="53.25" customHeight="1" x14ac:dyDescent="0.2">
      <c r="B57" s="102"/>
      <c r="C57" s="1226" t="s">
        <v>47</v>
      </c>
      <c r="D57" s="1226"/>
      <c r="E57" s="1227"/>
      <c r="F57" s="105">
        <v>20782</v>
      </c>
      <c r="G57" s="105">
        <v>19665</v>
      </c>
      <c r="H57" s="106">
        <v>15974</v>
      </c>
    </row>
    <row r="58" spans="2:8" ht="45.75" customHeight="1" x14ac:dyDescent="0.2">
      <c r="B58" s="107"/>
      <c r="C58" s="1214" t="s">
        <v>589</v>
      </c>
      <c r="D58" s="1215"/>
      <c r="E58" s="1216"/>
      <c r="F58" s="108">
        <v>4185</v>
      </c>
      <c r="G58" s="108">
        <v>4131</v>
      </c>
      <c r="H58" s="109">
        <v>4021</v>
      </c>
    </row>
    <row r="59" spans="2:8" ht="45.75" customHeight="1" x14ac:dyDescent="0.2">
      <c r="B59" s="107"/>
      <c r="C59" s="1214" t="s">
        <v>590</v>
      </c>
      <c r="D59" s="1215"/>
      <c r="E59" s="1216"/>
      <c r="F59" s="108">
        <v>1623</v>
      </c>
      <c r="G59" s="108">
        <v>1903</v>
      </c>
      <c r="H59" s="109">
        <v>2182</v>
      </c>
    </row>
    <row r="60" spans="2:8" ht="45.75" customHeight="1" x14ac:dyDescent="0.2">
      <c r="B60" s="107"/>
      <c r="C60" s="1214" t="s">
        <v>591</v>
      </c>
      <c r="D60" s="1215"/>
      <c r="E60" s="1216"/>
      <c r="F60" s="108">
        <v>1766</v>
      </c>
      <c r="G60" s="108">
        <v>1767</v>
      </c>
      <c r="H60" s="109">
        <v>1767</v>
      </c>
    </row>
    <row r="61" spans="2:8" ht="45.75" customHeight="1" x14ac:dyDescent="0.2">
      <c r="B61" s="107"/>
      <c r="C61" s="1214" t="s">
        <v>592</v>
      </c>
      <c r="D61" s="1215"/>
      <c r="E61" s="1216"/>
      <c r="F61" s="108">
        <v>3600</v>
      </c>
      <c r="G61" s="108">
        <v>2612</v>
      </c>
      <c r="H61" s="109">
        <v>1605</v>
      </c>
    </row>
    <row r="62" spans="2:8" ht="45.75" customHeight="1" thickBot="1" x14ac:dyDescent="0.25">
      <c r="B62" s="110"/>
      <c r="C62" s="1217" t="s">
        <v>593</v>
      </c>
      <c r="D62" s="1218"/>
      <c r="E62" s="1219"/>
      <c r="F62" s="111">
        <v>2378</v>
      </c>
      <c r="G62" s="111">
        <v>2378</v>
      </c>
      <c r="H62" s="112">
        <v>1178</v>
      </c>
    </row>
    <row r="63" spans="2:8" ht="52.5" customHeight="1" thickBot="1" x14ac:dyDescent="0.25">
      <c r="B63" s="113"/>
      <c r="C63" s="1220" t="s">
        <v>48</v>
      </c>
      <c r="D63" s="1220"/>
      <c r="E63" s="1221"/>
      <c r="F63" s="114">
        <v>33779</v>
      </c>
      <c r="G63" s="114">
        <v>33455</v>
      </c>
      <c r="H63" s="115">
        <v>29922</v>
      </c>
    </row>
    <row r="64" spans="2:8" ht="15" customHeight="1" x14ac:dyDescent="0.2"/>
  </sheetData>
  <sheetProtection algorithmName="SHA-512" hashValue="/7RpWzgIT2X93z9Dsk7m6mrlFUWLIWfapTHAM+KrCKJLh2Cy0CWl0fbbTz/wW2ho7/KW28F9Dp3DQdrCMQCEZQ==" saltValue="gNEv+aFrkSAHgyXCsMgR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527</v>
      </c>
      <c r="B3" s="131"/>
      <c r="C3" s="132"/>
      <c r="D3" s="133">
        <v>58252</v>
      </c>
      <c r="E3" s="134"/>
      <c r="F3" s="135">
        <v>36736</v>
      </c>
      <c r="G3" s="136"/>
      <c r="H3" s="137"/>
    </row>
    <row r="4" spans="1:8" x14ac:dyDescent="0.2">
      <c r="A4" s="138"/>
      <c r="B4" s="139"/>
      <c r="C4" s="140"/>
      <c r="D4" s="141">
        <v>20321</v>
      </c>
      <c r="E4" s="142"/>
      <c r="F4" s="143">
        <v>13410</v>
      </c>
      <c r="G4" s="144"/>
      <c r="H4" s="145"/>
    </row>
    <row r="5" spans="1:8" x14ac:dyDescent="0.2">
      <c r="A5" s="126" t="s">
        <v>529</v>
      </c>
      <c r="B5" s="131"/>
      <c r="C5" s="132"/>
      <c r="D5" s="133">
        <v>58639</v>
      </c>
      <c r="E5" s="134"/>
      <c r="F5" s="135">
        <v>38259</v>
      </c>
      <c r="G5" s="136"/>
      <c r="H5" s="137"/>
    </row>
    <row r="6" spans="1:8" x14ac:dyDescent="0.2">
      <c r="A6" s="138"/>
      <c r="B6" s="139"/>
      <c r="C6" s="140"/>
      <c r="D6" s="141">
        <v>22112</v>
      </c>
      <c r="E6" s="142"/>
      <c r="F6" s="143">
        <v>13379</v>
      </c>
      <c r="G6" s="144"/>
      <c r="H6" s="145"/>
    </row>
    <row r="7" spans="1:8" x14ac:dyDescent="0.2">
      <c r="A7" s="126" t="s">
        <v>530</v>
      </c>
      <c r="B7" s="131"/>
      <c r="C7" s="132"/>
      <c r="D7" s="133">
        <v>61451</v>
      </c>
      <c r="E7" s="134"/>
      <c r="F7" s="135">
        <v>39075</v>
      </c>
      <c r="G7" s="136"/>
      <c r="H7" s="137"/>
    </row>
    <row r="8" spans="1:8" x14ac:dyDescent="0.2">
      <c r="A8" s="138"/>
      <c r="B8" s="139"/>
      <c r="C8" s="140"/>
      <c r="D8" s="141">
        <v>22008</v>
      </c>
      <c r="E8" s="142"/>
      <c r="F8" s="143">
        <v>13441</v>
      </c>
      <c r="G8" s="144"/>
      <c r="H8" s="145"/>
    </row>
    <row r="9" spans="1:8" x14ac:dyDescent="0.2">
      <c r="A9" s="126" t="s">
        <v>531</v>
      </c>
      <c r="B9" s="131"/>
      <c r="C9" s="132"/>
      <c r="D9" s="133">
        <v>64428</v>
      </c>
      <c r="E9" s="134"/>
      <c r="F9" s="135">
        <v>39072</v>
      </c>
      <c r="G9" s="136"/>
      <c r="H9" s="137"/>
    </row>
    <row r="10" spans="1:8" x14ac:dyDescent="0.2">
      <c r="A10" s="138"/>
      <c r="B10" s="139"/>
      <c r="C10" s="140"/>
      <c r="D10" s="141">
        <v>24189</v>
      </c>
      <c r="E10" s="142"/>
      <c r="F10" s="143">
        <v>14106</v>
      </c>
      <c r="G10" s="144"/>
      <c r="H10" s="145"/>
    </row>
    <row r="11" spans="1:8" x14ac:dyDescent="0.2">
      <c r="A11" s="126" t="s">
        <v>532</v>
      </c>
      <c r="B11" s="131"/>
      <c r="C11" s="132"/>
      <c r="D11" s="133">
        <v>74694</v>
      </c>
      <c r="E11" s="134"/>
      <c r="F11" s="135">
        <v>42833</v>
      </c>
      <c r="G11" s="136"/>
      <c r="H11" s="137"/>
    </row>
    <row r="12" spans="1:8" x14ac:dyDescent="0.2">
      <c r="A12" s="138"/>
      <c r="B12" s="139"/>
      <c r="C12" s="146"/>
      <c r="D12" s="141">
        <v>28204</v>
      </c>
      <c r="E12" s="142"/>
      <c r="F12" s="143">
        <v>15211</v>
      </c>
      <c r="G12" s="144"/>
      <c r="H12" s="145"/>
    </row>
    <row r="13" spans="1:8" x14ac:dyDescent="0.2">
      <c r="A13" s="126"/>
      <c r="B13" s="131"/>
      <c r="C13" s="147"/>
      <c r="D13" s="148">
        <v>63493</v>
      </c>
      <c r="E13" s="149"/>
      <c r="F13" s="150">
        <v>39195</v>
      </c>
      <c r="G13" s="151"/>
      <c r="H13" s="137"/>
    </row>
    <row r="14" spans="1:8" x14ac:dyDescent="0.2">
      <c r="A14" s="138"/>
      <c r="B14" s="139"/>
      <c r="C14" s="140"/>
      <c r="D14" s="141">
        <v>23367</v>
      </c>
      <c r="E14" s="142"/>
      <c r="F14" s="143">
        <v>13909</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0.98</v>
      </c>
      <c r="C19" s="152">
        <f>ROUND(VALUE(SUBSTITUTE(実質収支比率等に係る経年分析!G$48,"▲","-")),2)</f>
        <v>0.94</v>
      </c>
      <c r="D19" s="152">
        <f>ROUND(VALUE(SUBSTITUTE(実質収支比率等に係る経年分析!H$48,"▲","-")),2)</f>
        <v>0.92</v>
      </c>
      <c r="E19" s="152">
        <f>ROUND(VALUE(SUBSTITUTE(実質収支比率等に係る経年分析!I$48,"▲","-")),2)</f>
        <v>0.8</v>
      </c>
      <c r="F19" s="152">
        <f>ROUND(VALUE(SUBSTITUTE(実質収支比率等に係る経年分析!J$48,"▲","-")),2)</f>
        <v>0.95</v>
      </c>
    </row>
    <row r="20" spans="1:11" x14ac:dyDescent="0.2">
      <c r="A20" s="152" t="s">
        <v>53</v>
      </c>
      <c r="B20" s="152">
        <f>ROUND(VALUE(SUBSTITUTE(実質収支比率等に係る経年分析!F$47,"▲","-")),2)</f>
        <v>2.88</v>
      </c>
      <c r="C20" s="152">
        <f>ROUND(VALUE(SUBSTITUTE(実質収支比率等に係る経年分析!G$47,"▲","-")),2)</f>
        <v>2.0499999999999998</v>
      </c>
      <c r="D20" s="152">
        <f>ROUND(VALUE(SUBSTITUTE(実質収支比率等に係る経年分析!H$47,"▲","-")),2)</f>
        <v>2.41</v>
      </c>
      <c r="E20" s="152">
        <f>ROUND(VALUE(SUBSTITUTE(実質収支比率等に係る経年分析!I$47,"▲","-")),2)</f>
        <v>3.14</v>
      </c>
      <c r="F20" s="152">
        <f>ROUND(VALUE(SUBSTITUTE(実質収支比率等に係る経年分析!J$47,"▲","-")),2)</f>
        <v>3.17</v>
      </c>
    </row>
    <row r="21" spans="1:11" x14ac:dyDescent="0.2">
      <c r="A21" s="152" t="s">
        <v>54</v>
      </c>
      <c r="B21" s="152">
        <f>IF(ISNUMBER(VALUE(SUBSTITUTE(実質収支比率等に係る経年分析!F$49,"▲","-"))),ROUND(VALUE(SUBSTITUTE(実質収支比率等に係る経年分析!F$49,"▲","-")),2),NA())</f>
        <v>-0.32</v>
      </c>
      <c r="C21" s="152">
        <f>IF(ISNUMBER(VALUE(SUBSTITUTE(実質収支比率等に係る経年分析!G$49,"▲","-"))),ROUND(VALUE(SUBSTITUTE(実質収支比率等に係る経年分析!G$49,"▲","-")),2),NA())</f>
        <v>-0.88</v>
      </c>
      <c r="D21" s="152">
        <f>IF(ISNUMBER(VALUE(SUBSTITUTE(実質収支比率等に係る経年分析!H$49,"▲","-"))),ROUND(VALUE(SUBSTITUTE(実質収支比率等に係る経年分析!H$49,"▲","-")),2),NA())</f>
        <v>0.35</v>
      </c>
      <c r="E21" s="152">
        <f>IF(ISNUMBER(VALUE(SUBSTITUTE(実質収支比率等に係る経年分析!I$49,"▲","-"))),ROUND(VALUE(SUBSTITUTE(実質収支比率等に係る経年分析!I$49,"▲","-")),2),NA())</f>
        <v>0.57999999999999996</v>
      </c>
      <c r="F21" s="152">
        <f>IF(ISNUMBER(VALUE(SUBSTITUTE(実質収支比率等に係る経年分析!J$49,"▲","-"))),ROUND(VALUE(SUBSTITUTE(実質収支比率等に係る経年分析!J$49,"▲","-")),2),NA())</f>
        <v>0.19</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0.22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0.23</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0.22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0.22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0.32</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施設管理事業会計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0.13</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0.18</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0.18</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0.21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0.2</v>
      </c>
    </row>
    <row r="30" spans="1:11" x14ac:dyDescent="0.2">
      <c r="A30" s="153" t="str">
        <f>IF(連結実質赤字比率に係る赤字・黒字の構成分析!C$40="",NA(),連結実質赤字比率に係る赤字・黒字の構成分析!C$40)</f>
        <v>工業用水道事業会計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0.17</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0.13</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0.28000000000000003</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0.37</v>
      </c>
    </row>
    <row r="31" spans="1:11" x14ac:dyDescent="0.2">
      <c r="A31" s="153" t="str">
        <f>IF(連結実質赤字比率に係る赤字・黒字の構成分析!C$39="",NA(),連結実質赤字比率に係る赤字・黒字の構成分析!C$39)</f>
        <v>一般会計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0.77</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0.74</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0.71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0.63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0.77</v>
      </c>
    </row>
    <row r="32" spans="1:11" x14ac:dyDescent="0.2">
      <c r="A32" s="153" t="str">
        <f>IF(連結実質赤字比率に係る赤字・黒字の構成分析!C$38="",NA(),連結実質赤字比率に係る赤字・黒字の構成分析!C$38)</f>
        <v>病院事業会計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1.66</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1.6</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1.22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1.1299999999999999</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0.94</v>
      </c>
    </row>
    <row r="33" spans="1:16" x14ac:dyDescent="0.2">
      <c r="A33" s="153" t="str">
        <f>IF(連結実質赤字比率に係る赤字・黒字の構成分析!C$37="",NA(),連結実質赤字比率に係る赤字・黒字の構成分析!C$37)</f>
        <v>群馬県国民健康保険特別会計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#VALUE!</v>
      </c>
      <c r="G33" s="153" t="e">
        <f>IF(ROUND(VALUE(SUBSTITUTE(連結実質赤字比率に係る赤字・黒字の構成分析!H$37,"▲", "-")), 2) &gt;= 0, ABS(ROUND(VALUE(SUBSTITUTE(連結実質赤字比率に係る赤字・黒字の構成分析!H$37,"▲", "-")), 2)), NA())</f>
        <v>#VALUE!</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1.06</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1.51</v>
      </c>
    </row>
    <row r="34" spans="1:16" x14ac:dyDescent="0.2">
      <c r="A34" s="153" t="str">
        <f>IF(連結実質赤字比率に係る赤字・黒字の構成分析!C$36="",NA(),連結実質赤字比率に係る赤字・黒字の構成分析!C$36)</f>
        <v>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3.68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3.82</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3.69</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3.93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4.08</v>
      </c>
    </row>
    <row r="35" spans="1:16" x14ac:dyDescent="0.2">
      <c r="A35" s="153" t="str">
        <f>IF(連結実質赤字比率に係る赤字・黒字の構成分析!C$35="",NA(),連結実質赤字比率に係る赤字・黒字の構成分析!C$35)</f>
        <v>団地造成事業会計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3.24</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3.34</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3.66</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3.65</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4.17</v>
      </c>
    </row>
    <row r="36" spans="1:16" x14ac:dyDescent="0.2">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6.99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7.32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7.32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7.7</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8.06</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63011</v>
      </c>
      <c r="E42" s="154"/>
      <c r="F42" s="154"/>
      <c r="G42" s="154">
        <f>'実質公債費比率（分子）の構造'!L$52</f>
        <v>65092</v>
      </c>
      <c r="H42" s="154"/>
      <c r="I42" s="154"/>
      <c r="J42" s="154">
        <f>'実質公債費比率（分子）の構造'!M$52</f>
        <v>66516</v>
      </c>
      <c r="K42" s="154"/>
      <c r="L42" s="154"/>
      <c r="M42" s="154">
        <f>'実質公債費比率（分子）の構造'!N$52</f>
        <v>66518</v>
      </c>
      <c r="N42" s="154"/>
      <c r="O42" s="154"/>
      <c r="P42" s="154">
        <f>'実質公債費比率（分子）の構造'!O$52</f>
        <v>66851</v>
      </c>
    </row>
    <row r="43" spans="1:16" x14ac:dyDescent="0.2">
      <c r="A43" s="154" t="s">
        <v>62</v>
      </c>
      <c r="B43" s="154">
        <f>'実質公債費比率（分子）の構造'!K$51</f>
        <v>4</v>
      </c>
      <c r="C43" s="154"/>
      <c r="D43" s="154"/>
      <c r="E43" s="154">
        <f>'実質公債費比率（分子）の構造'!L$51</f>
        <v>2</v>
      </c>
      <c r="F43" s="154"/>
      <c r="G43" s="154"/>
      <c r="H43" s="154">
        <f>'実質公債費比率（分子）の構造'!M$51</f>
        <v>1</v>
      </c>
      <c r="I43" s="154"/>
      <c r="J43" s="154"/>
      <c r="K43" s="154">
        <f>'実質公債費比率（分子）の構造'!N$51</f>
        <v>1</v>
      </c>
      <c r="L43" s="154"/>
      <c r="M43" s="154"/>
      <c r="N43" s="154">
        <f>'実質公債費比率（分子）の構造'!O$51</f>
        <v>1</v>
      </c>
      <c r="O43" s="154"/>
      <c r="P43" s="154"/>
    </row>
    <row r="44" spans="1:16" x14ac:dyDescent="0.2">
      <c r="A44" s="154" t="s">
        <v>63</v>
      </c>
      <c r="B44" s="154">
        <f>'実質公債費比率（分子）の構造'!K$50</f>
        <v>1827</v>
      </c>
      <c r="C44" s="154"/>
      <c r="D44" s="154"/>
      <c r="E44" s="154">
        <f>'実質公債費比率（分子）の構造'!L$50</f>
        <v>1811</v>
      </c>
      <c r="F44" s="154"/>
      <c r="G44" s="154"/>
      <c r="H44" s="154">
        <f>'実質公債費比率（分子）の構造'!M$50</f>
        <v>1804</v>
      </c>
      <c r="I44" s="154"/>
      <c r="J44" s="154"/>
      <c r="K44" s="154">
        <f>'実質公債費比率（分子）の構造'!N$50</f>
        <v>1802</v>
      </c>
      <c r="L44" s="154"/>
      <c r="M44" s="154"/>
      <c r="N44" s="154">
        <f>'実質公債費比率（分子）の構造'!O$50</f>
        <v>99</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2430</v>
      </c>
      <c r="C46" s="154"/>
      <c r="D46" s="154"/>
      <c r="E46" s="154">
        <f>'実質公債費比率（分子）の構造'!L$48</f>
        <v>2564</v>
      </c>
      <c r="F46" s="154"/>
      <c r="G46" s="154"/>
      <c r="H46" s="154">
        <f>'実質公債費比率（分子）の構造'!M$48</f>
        <v>2624</v>
      </c>
      <c r="I46" s="154"/>
      <c r="J46" s="154"/>
      <c r="K46" s="154">
        <f>'実質公債費比率（分子）の構造'!N$48</f>
        <v>2675</v>
      </c>
      <c r="L46" s="154"/>
      <c r="M46" s="154"/>
      <c r="N46" s="154">
        <f>'実質公債費比率（分子）の構造'!O$48</f>
        <v>2580</v>
      </c>
      <c r="O46" s="154"/>
      <c r="P46" s="154"/>
    </row>
    <row r="47" spans="1:16" x14ac:dyDescent="0.2">
      <c r="A47" s="154" t="s">
        <v>66</v>
      </c>
      <c r="B47" s="154">
        <f>'実質公債費比率（分子）の構造'!K$47</f>
        <v>10767</v>
      </c>
      <c r="C47" s="154"/>
      <c r="D47" s="154"/>
      <c r="E47" s="154">
        <f>'実質公債費比率（分子）の構造'!L$47</f>
        <v>12067</v>
      </c>
      <c r="F47" s="154"/>
      <c r="G47" s="154"/>
      <c r="H47" s="154">
        <f>'実質公債費比率（分子）の構造'!M$47</f>
        <v>13333</v>
      </c>
      <c r="I47" s="154"/>
      <c r="J47" s="154"/>
      <c r="K47" s="154">
        <f>'実質公債費比率（分子）の構造'!N$47</f>
        <v>14600</v>
      </c>
      <c r="L47" s="154"/>
      <c r="M47" s="154"/>
      <c r="N47" s="154">
        <f>'実質公債費比率（分子）の構造'!O$47</f>
        <v>15866</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92018</v>
      </c>
      <c r="C49" s="154"/>
      <c r="D49" s="154"/>
      <c r="E49" s="154">
        <f>'実質公債費比率（分子）の構造'!L$45</f>
        <v>92127</v>
      </c>
      <c r="F49" s="154"/>
      <c r="G49" s="154"/>
      <c r="H49" s="154">
        <f>'実質公債費比率（分子）の構造'!M$45</f>
        <v>92051</v>
      </c>
      <c r="I49" s="154"/>
      <c r="J49" s="154"/>
      <c r="K49" s="154">
        <f>'実質公債費比率（分子）の構造'!N$45</f>
        <v>87873</v>
      </c>
      <c r="L49" s="154"/>
      <c r="M49" s="154"/>
      <c r="N49" s="154">
        <f>'実質公債費比率（分子）の構造'!O$45</f>
        <v>84605</v>
      </c>
      <c r="O49" s="154"/>
      <c r="P49" s="154"/>
    </row>
    <row r="50" spans="1:16" x14ac:dyDescent="0.2">
      <c r="A50" s="154" t="s">
        <v>69</v>
      </c>
      <c r="B50" s="154" t="e">
        <f>NA()</f>
        <v>#N/A</v>
      </c>
      <c r="C50" s="154">
        <f>IF(ISNUMBER('実質公債費比率（分子）の構造'!K$53),'実質公債費比率（分子）の構造'!K$53,NA())</f>
        <v>44035</v>
      </c>
      <c r="D50" s="154" t="e">
        <f>NA()</f>
        <v>#N/A</v>
      </c>
      <c r="E50" s="154" t="e">
        <f>NA()</f>
        <v>#N/A</v>
      </c>
      <c r="F50" s="154">
        <f>IF(ISNUMBER('実質公債費比率（分子）の構造'!L$53),'実質公債費比率（分子）の構造'!L$53,NA())</f>
        <v>43479</v>
      </c>
      <c r="G50" s="154" t="e">
        <f>NA()</f>
        <v>#N/A</v>
      </c>
      <c r="H50" s="154" t="e">
        <f>NA()</f>
        <v>#N/A</v>
      </c>
      <c r="I50" s="154">
        <f>IF(ISNUMBER('実質公債費比率（分子）の構造'!M$53),'実質公債費比率（分子）の構造'!M$53,NA())</f>
        <v>43297</v>
      </c>
      <c r="J50" s="154" t="e">
        <f>NA()</f>
        <v>#N/A</v>
      </c>
      <c r="K50" s="154" t="e">
        <f>NA()</f>
        <v>#N/A</v>
      </c>
      <c r="L50" s="154">
        <f>IF(ISNUMBER('実質公債費比率（分子）の構造'!N$53),'実質公債費比率（分子）の構造'!N$53,NA())</f>
        <v>40433</v>
      </c>
      <c r="M50" s="154" t="e">
        <f>NA()</f>
        <v>#N/A</v>
      </c>
      <c r="N50" s="154" t="e">
        <f>NA()</f>
        <v>#N/A</v>
      </c>
      <c r="O50" s="154">
        <f>IF(ISNUMBER('実質公債費比率（分子）の構造'!O$53),'実質公債費比率（分子）の構造'!O$53,NA())</f>
        <v>36300</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813038</v>
      </c>
      <c r="E56" s="153"/>
      <c r="F56" s="153"/>
      <c r="G56" s="153">
        <f>'将来負担比率（分子）の構造'!J$52</f>
        <v>809723</v>
      </c>
      <c r="H56" s="153"/>
      <c r="I56" s="153"/>
      <c r="J56" s="153">
        <f>'将来負担比率（分子）の構造'!K$52</f>
        <v>822694</v>
      </c>
      <c r="K56" s="153"/>
      <c r="L56" s="153"/>
      <c r="M56" s="153">
        <f>'将来負担比率（分子）の構造'!L$52</f>
        <v>822633</v>
      </c>
      <c r="N56" s="153"/>
      <c r="O56" s="153"/>
      <c r="P56" s="153">
        <f>'将来負担比率（分子）の構造'!M$52</f>
        <v>833561</v>
      </c>
    </row>
    <row r="57" spans="1:16" x14ac:dyDescent="0.2">
      <c r="A57" s="153" t="s">
        <v>40</v>
      </c>
      <c r="B57" s="153"/>
      <c r="C57" s="153"/>
      <c r="D57" s="153">
        <f>'将来負担比率（分子）の構造'!I$51</f>
        <v>16995</v>
      </c>
      <c r="E57" s="153"/>
      <c r="F57" s="153"/>
      <c r="G57" s="153">
        <f>'将来負担比率（分子）の構造'!J$51</f>
        <v>16420</v>
      </c>
      <c r="H57" s="153"/>
      <c r="I57" s="153"/>
      <c r="J57" s="153">
        <f>'将来負担比率（分子）の構造'!K$51</f>
        <v>15286</v>
      </c>
      <c r="K57" s="153"/>
      <c r="L57" s="153"/>
      <c r="M57" s="153">
        <f>'将来負担比率（分子）の構造'!L$51</f>
        <v>13619</v>
      </c>
      <c r="N57" s="153"/>
      <c r="O57" s="153"/>
      <c r="P57" s="153">
        <f>'将来負担比率（分子）の構造'!M$51</f>
        <v>12463</v>
      </c>
    </row>
    <row r="58" spans="1:16" x14ac:dyDescent="0.2">
      <c r="A58" s="153" t="s">
        <v>39</v>
      </c>
      <c r="B58" s="153"/>
      <c r="C58" s="153"/>
      <c r="D58" s="153">
        <f>'将来負担比率（分子）の構造'!I$50</f>
        <v>65796</v>
      </c>
      <c r="E58" s="153"/>
      <c r="F58" s="153"/>
      <c r="G58" s="153">
        <f>'将来負担比率（分子）の構造'!J$50</f>
        <v>60732</v>
      </c>
      <c r="H58" s="153"/>
      <c r="I58" s="153"/>
      <c r="J58" s="153">
        <f>'将来負担比率（分子）の構造'!K$50</f>
        <v>62359</v>
      </c>
      <c r="K58" s="153"/>
      <c r="L58" s="153"/>
      <c r="M58" s="153">
        <f>'将来負担比率（分子）の構造'!L$50</f>
        <v>68534</v>
      </c>
      <c r="N58" s="153"/>
      <c r="O58" s="153"/>
      <c r="P58" s="153">
        <f>'将来負担比率（分子）の構造'!M$50</f>
        <v>74776</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647</v>
      </c>
      <c r="C61" s="153"/>
      <c r="D61" s="153"/>
      <c r="E61" s="153">
        <f>'将来負担比率（分子）の構造'!J$46</f>
        <v>1150</v>
      </c>
      <c r="F61" s="153"/>
      <c r="G61" s="153"/>
      <c r="H61" s="153">
        <f>'将来負担比率（分子）の構造'!K$46</f>
        <v>904</v>
      </c>
      <c r="I61" s="153"/>
      <c r="J61" s="153"/>
      <c r="K61" s="153">
        <f>'将来負担比率（分子）の構造'!L$46</f>
        <v>773</v>
      </c>
      <c r="L61" s="153"/>
      <c r="M61" s="153"/>
      <c r="N61" s="153">
        <f>'将来負担比率（分子）の構造'!M$46</f>
        <v>818</v>
      </c>
      <c r="O61" s="153"/>
      <c r="P61" s="153"/>
    </row>
    <row r="62" spans="1:16" x14ac:dyDescent="0.2">
      <c r="A62" s="153" t="s">
        <v>33</v>
      </c>
      <c r="B62" s="153">
        <f>'将来負担比率（分子）の構造'!I$45</f>
        <v>210709</v>
      </c>
      <c r="C62" s="153"/>
      <c r="D62" s="153"/>
      <c r="E62" s="153">
        <f>'将来負担比率（分子）の構造'!J$45</f>
        <v>209020</v>
      </c>
      <c r="F62" s="153"/>
      <c r="G62" s="153"/>
      <c r="H62" s="153">
        <f>'将来負担比率（分子）の構造'!K$45</f>
        <v>197117</v>
      </c>
      <c r="I62" s="153"/>
      <c r="J62" s="153"/>
      <c r="K62" s="153">
        <f>'将来負担比率（分子）の構造'!L$45</f>
        <v>189910</v>
      </c>
      <c r="L62" s="153"/>
      <c r="M62" s="153"/>
      <c r="N62" s="153">
        <f>'将来負担比率（分子）の構造'!M$45</f>
        <v>186150</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23575</v>
      </c>
      <c r="C64" s="153"/>
      <c r="D64" s="153"/>
      <c r="E64" s="153">
        <f>'将来負担比率（分子）の構造'!J$43</f>
        <v>22524</v>
      </c>
      <c r="F64" s="153"/>
      <c r="G64" s="153"/>
      <c r="H64" s="153">
        <f>'将来負担比率（分子）の構造'!K$43</f>
        <v>21249</v>
      </c>
      <c r="I64" s="153"/>
      <c r="J64" s="153"/>
      <c r="K64" s="153">
        <f>'将来負担比率（分子）の構造'!L$43</f>
        <v>19636</v>
      </c>
      <c r="L64" s="153"/>
      <c r="M64" s="153"/>
      <c r="N64" s="153">
        <f>'将来負担比率（分子）の構造'!M$43</f>
        <v>18781</v>
      </c>
      <c r="O64" s="153"/>
      <c r="P64" s="153"/>
    </row>
    <row r="65" spans="1:16" x14ac:dyDescent="0.2">
      <c r="A65" s="153" t="s">
        <v>30</v>
      </c>
      <c r="B65" s="153">
        <f>'将来負担比率（分子）の構造'!I$42</f>
        <v>11912</v>
      </c>
      <c r="C65" s="153"/>
      <c r="D65" s="153"/>
      <c r="E65" s="153">
        <f>'将来負担比率（分子）の構造'!J$42</f>
        <v>9321</v>
      </c>
      <c r="F65" s="153"/>
      <c r="G65" s="153"/>
      <c r="H65" s="153">
        <f>'将来負担比率（分子）の構造'!K$42</f>
        <v>6729</v>
      </c>
      <c r="I65" s="153"/>
      <c r="J65" s="153"/>
      <c r="K65" s="153">
        <f>'将来負担比率（分子）の構造'!L$42</f>
        <v>4181</v>
      </c>
      <c r="L65" s="153"/>
      <c r="M65" s="153"/>
      <c r="N65" s="153">
        <f>'将来負担比率（分子）の構造'!M$42</f>
        <v>1301</v>
      </c>
      <c r="O65" s="153"/>
      <c r="P65" s="153"/>
    </row>
    <row r="66" spans="1:16" x14ac:dyDescent="0.2">
      <c r="A66" s="153" t="s">
        <v>29</v>
      </c>
      <c r="B66" s="153">
        <f>'将来負担比率（分子）の構造'!I$41</f>
        <v>1239801</v>
      </c>
      <c r="C66" s="153"/>
      <c r="D66" s="153"/>
      <c r="E66" s="153">
        <f>'将来負担比率（分子）の構造'!J$41</f>
        <v>1247880</v>
      </c>
      <c r="F66" s="153"/>
      <c r="G66" s="153"/>
      <c r="H66" s="153">
        <f>'将来負担比率（分子）の構造'!K$41</f>
        <v>1278393</v>
      </c>
      <c r="I66" s="153"/>
      <c r="J66" s="153"/>
      <c r="K66" s="153">
        <f>'将来負担比率（分子）の構造'!L$41</f>
        <v>1299416</v>
      </c>
      <c r="L66" s="153"/>
      <c r="M66" s="153"/>
      <c r="N66" s="153">
        <f>'将来負担比率（分子）の構造'!M$41</f>
        <v>1335029</v>
      </c>
      <c r="O66" s="153"/>
      <c r="P66" s="153"/>
    </row>
    <row r="67" spans="1:16" x14ac:dyDescent="0.2">
      <c r="A67" s="153" t="s">
        <v>73</v>
      </c>
      <c r="B67" s="153" t="e">
        <f>NA()</f>
        <v>#N/A</v>
      </c>
      <c r="C67" s="153">
        <f>IF(ISNUMBER('将来負担比率（分子）の構造'!I$53), IF('将来負担比率（分子）の構造'!I$53 &lt; 0, 0, '将来負担比率（分子）の構造'!I$53), NA())</f>
        <v>590815</v>
      </c>
      <c r="D67" s="153" t="e">
        <f>NA()</f>
        <v>#N/A</v>
      </c>
      <c r="E67" s="153" t="e">
        <f>NA()</f>
        <v>#N/A</v>
      </c>
      <c r="F67" s="153">
        <f>IF(ISNUMBER('将来負担比率（分子）の構造'!J$53), IF('将来負担比率（分子）の構造'!J$53 &lt; 0, 0, '将来負担比率（分子）の構造'!J$53), NA())</f>
        <v>603020</v>
      </c>
      <c r="G67" s="153" t="e">
        <f>NA()</f>
        <v>#N/A</v>
      </c>
      <c r="H67" s="153" t="e">
        <f>NA()</f>
        <v>#N/A</v>
      </c>
      <c r="I67" s="153">
        <f>IF(ISNUMBER('将来負担比率（分子）の構造'!K$53), IF('将来負担比率（分子）の構造'!K$53 &lt; 0, 0, '将来負担比率（分子）の構造'!K$53), NA())</f>
        <v>604052</v>
      </c>
      <c r="J67" s="153" t="e">
        <f>NA()</f>
        <v>#N/A</v>
      </c>
      <c r="K67" s="153" t="e">
        <f>NA()</f>
        <v>#N/A</v>
      </c>
      <c r="L67" s="153">
        <f>IF(ISNUMBER('将来負担比率（分子）の構造'!L$53), IF('将来負担比率（分子）の構造'!L$53 &lt; 0, 0, '将来負担比率（分子）の構造'!L$53), NA())</f>
        <v>609130</v>
      </c>
      <c r="M67" s="153" t="e">
        <f>NA()</f>
        <v>#N/A</v>
      </c>
      <c r="N67" s="153" t="e">
        <f>NA()</f>
        <v>#N/A</v>
      </c>
      <c r="O67" s="153">
        <f>IF(ISNUMBER('将来負担比率（分子）の構造'!M$53), IF('将来負担比率（分子）の構造'!M$53 &lt; 0, 0, '将来負担比率（分子）の構造'!M$53), NA())</f>
        <v>621279</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10669</v>
      </c>
      <c r="C72" s="157">
        <f>基金残高に係る経年分析!G55</f>
        <v>13762</v>
      </c>
      <c r="D72" s="157">
        <f>基金残高に係る経年分析!H55</f>
        <v>13946</v>
      </c>
    </row>
    <row r="73" spans="1:16" x14ac:dyDescent="0.2">
      <c r="A73" s="156" t="s">
        <v>76</v>
      </c>
      <c r="B73" s="157">
        <f>基金残高に係る経年分析!F56</f>
        <v>2328</v>
      </c>
      <c r="C73" s="157">
        <f>基金残高に係る経年分析!G56</f>
        <v>28</v>
      </c>
      <c r="D73" s="157">
        <f>基金残高に係る経年分析!H56</f>
        <v>1</v>
      </c>
    </row>
    <row r="74" spans="1:16" x14ac:dyDescent="0.2">
      <c r="A74" s="156" t="s">
        <v>77</v>
      </c>
      <c r="B74" s="157">
        <f>基金残高に係る経年分析!F57</f>
        <v>20782</v>
      </c>
      <c r="C74" s="157">
        <f>基金残高に係る経年分析!G57</f>
        <v>19665</v>
      </c>
      <c r="D74" s="157">
        <f>基金残高に係る経年分析!H57</f>
        <v>15974</v>
      </c>
    </row>
  </sheetData>
  <sheetProtection algorithmName="SHA-512" hashValue="zMa55rLTF7Ts7lPaMaerl3TxmFDuBa8k8XGM5yY6gatEk6H7b8MOqjUMR8GI92lox1kg2qJiYzLKH2auRNybSA==" saltValue="Gi0FqjNQihGdYvTOsx8j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2021-03-21T23:40:53Z</cp:lastPrinted>
  <dcterms:created xsi:type="dcterms:W3CDTF">2021-02-02T04:15:34Z</dcterms:created>
  <dcterms:modified xsi:type="dcterms:W3CDTF">2021-03-21T23:57:36Z</dcterms:modified>
  <cp:category/>
</cp:coreProperties>
</file>