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kurai-makoto\Desktop\差し替え後\"/>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<sst xmlns="http://schemas.openxmlformats.org/spreadsheetml/2006/main" count="217" uniqueCount="107">
  <si>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</si>
  <si>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</si>
  <si>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</si>
  <si>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</si>
  <si>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</si>
  <si>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</si>
  <si>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</si>
  <si>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</si>
  <si>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</si>
  <si>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</si>
  <si>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</si>
  <si>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</si>
  <si>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</si>
  <si>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</si>
  <si>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</si>
  <si>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</si>
  <si>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</si>
  <si>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</si>
  <si>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</si>
  <si>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</si>
  <si>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</si>
  <si>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</si>
  <si>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</si>
  <si>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</si>
  <si>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</si>
  <si>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</si>
  <si>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</si>
  <si>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</si>
  <si>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</si>
  <si>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</si>
  <si>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</si>
  <si>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</si>
  <si>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</si>
  <si>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</si>
  <si>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</si>
  <si>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</si>
  <si>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</si>
  <si>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</si>
  <si>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</si>
  <si>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</si>
  <si>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</si>
  <si>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</si>
  <si>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</si>
  <si>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</si>
  <si>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</si>
  <si>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</si>
  <si>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</si>
  <si>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</si>
  <si>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</si>
  <si>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</si>
  <si>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</si>
  <si>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</si>
  <si>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</si>
  <si>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</si>
  <si>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</si>
  <si>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</si>
  <si>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</si>
  <si>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</si>
  <si>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</si>
  <si>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</si>
  <si>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</si>
  <si>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</si>
  <si>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</si>
  <si>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</si>
  <si>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</si>
  <si>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</si>
  <si>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</si>
  <si>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</si>
  <si>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</si>
  <si>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</si>
  <si>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</si>
  <si>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</si>
  <si>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</si>
  <si>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</si>
  <si>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</si>
  <si>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</si>
  <si>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</si>
  <si>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</si>
  <si>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</si>
  <si>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</si>
  <si>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</si>
  <si>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</si>
  <si>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</si>
  <si>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</si>
  <si>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</si>
  <si>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</si>
  <si>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</si>
  <si>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</si>
  <si>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</si>
  <si>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</si>
  <si>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</si>
  <si>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</si>
  <si>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</si>
  <si>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</si>
  <si>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</si>
  <si>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</si>
  <si>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</si>
  <si>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</si>
  <si>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</si>
  <si>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</si>
  <si>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</si>
  <si>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</si>
  <si>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</si>
  <si>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</si>
  <si>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①経常収支比率は平均的な数値で推移している。料金回収率の増加により、本年度は前年比7.5％増となった。
②本年度公営企業会計制度が改正され、みなし償却の廃止に伴い帳簿上の利益が発生したこと、長期前受金を年度毎に収益化していくことになったため、現年度の収益性が上昇した。そのため累積欠損金が０になった。
③流動比率は100超えているものの、下降をたどっている。公営企業会計制度の改正で負債が増加したことも影響している。
④管路の更新事業を控えたため、企業債残高は減少しつつある。
⑤本年度から徴収事務体制見直した結果、料金回収率が上がった。
⑥施設が広範囲に点在していて、維持管理には不利な条件だが、給水原価は類似団体より抑制されている。
⑦施設利用率は毎年下がっている。当町は給水面積が広く、多施設となっているため非効率である。
⑧有収率はほぼ横ばいであるが、類似団体と比較すると低い数値である。漏水が原因と思われる。</t>
    <rPh sb="1" eb="3">
      <t>ケイジョウ</t>
    </rPh>
    <rPh sb="3" eb="5">
      <t>シュウシ</t>
    </rPh>
    <rPh sb="5" eb="7">
      <t>ヒリツ</t>
    </rPh>
    <rPh sb="8" eb="10">
      <t>ヘイキン</t>
    </rPh>
    <rPh sb="10" eb="11">
      <t>テキ</t>
    </rPh>
    <rPh sb="12" eb="14">
      <t>スウチ</t>
    </rPh>
    <rPh sb="15" eb="17">
      <t>スイイ</t>
    </rPh>
    <rPh sb="22" eb="24">
      <t>リョウキン</t>
    </rPh>
    <rPh sb="24" eb="26">
      <t>カイシュウ</t>
    </rPh>
    <rPh sb="26" eb="27">
      <t>リツ</t>
    </rPh>
    <rPh sb="28" eb="30">
      <t>ゾウカ</t>
    </rPh>
    <rPh sb="54" eb="57">
      <t>ホンネンド</t>
    </rPh>
    <rPh sb="57" eb="59">
      <t>コウエイ</t>
    </rPh>
    <rPh sb="59" eb="61">
      <t>キギョウ</t>
    </rPh>
    <rPh sb="61" eb="63">
      <t>カイケイ</t>
    </rPh>
    <rPh sb="63" eb="65">
      <t>セイド</t>
    </rPh>
    <rPh sb="66" eb="68">
      <t>カイセイ</t>
    </rPh>
    <rPh sb="74" eb="76">
      <t>ショウキャク</t>
    </rPh>
    <rPh sb="77" eb="79">
      <t>ハイシ</t>
    </rPh>
    <rPh sb="80" eb="81">
      <t>トモナ</t>
    </rPh>
    <rPh sb="82" eb="85">
      <t>チョウボジョウ</t>
    </rPh>
    <rPh sb="86" eb="88">
      <t>リエキ</t>
    </rPh>
    <rPh sb="89" eb="91">
      <t>ハッセイ</t>
    </rPh>
    <rPh sb="96" eb="98">
      <t>チョウキ</t>
    </rPh>
    <rPh sb="98" eb="101">
      <t>マエウケキン</t>
    </rPh>
    <rPh sb="102" eb="104">
      <t>ネンド</t>
    </rPh>
    <rPh sb="104" eb="105">
      <t>マイ</t>
    </rPh>
    <rPh sb="106" eb="109">
      <t>シュウエキカ</t>
    </rPh>
    <rPh sb="122" eb="124">
      <t>ゲンネン</t>
    </rPh>
    <rPh sb="124" eb="125">
      <t>ド</t>
    </rPh>
    <rPh sb="126" eb="129">
      <t>シュウエキセイ</t>
    </rPh>
    <rPh sb="130" eb="132">
      <t>ジョウショウ</t>
    </rPh>
    <rPh sb="139" eb="141">
      <t>ルイセキ</t>
    </rPh>
    <rPh sb="154" eb="156">
      <t>リュウドウ</t>
    </rPh>
    <rPh sb="156" eb="158">
      <t>ヒリツ</t>
    </rPh>
    <rPh sb="162" eb="163">
      <t>コ</t>
    </rPh>
    <rPh sb="171" eb="173">
      <t>カコウ</t>
    </rPh>
    <rPh sb="181" eb="183">
      <t>コウエイ</t>
    </rPh>
    <rPh sb="183" eb="185">
      <t>キギョウ</t>
    </rPh>
    <rPh sb="185" eb="187">
      <t>カイケイ</t>
    </rPh>
    <rPh sb="187" eb="189">
      <t>セイド</t>
    </rPh>
    <rPh sb="190" eb="192">
      <t>カイセイ</t>
    </rPh>
    <rPh sb="193" eb="195">
      <t>フサイ</t>
    </rPh>
    <rPh sb="196" eb="198">
      <t>ゾウカ</t>
    </rPh>
    <rPh sb="203" eb="205">
      <t>エイキョウ</t>
    </rPh>
    <rPh sb="213" eb="215">
      <t>カンロ</t>
    </rPh>
    <rPh sb="216" eb="218">
      <t>コウシン</t>
    </rPh>
    <rPh sb="218" eb="220">
      <t>ジギョウ</t>
    </rPh>
    <rPh sb="221" eb="222">
      <t>ヒカ</t>
    </rPh>
    <rPh sb="227" eb="230">
      <t>キギョウサイ</t>
    </rPh>
    <rPh sb="230" eb="232">
      <t>ザンダカ</t>
    </rPh>
    <rPh sb="233" eb="235">
      <t>ゲンショウ</t>
    </rPh>
    <rPh sb="244" eb="247">
      <t>ホンネンド</t>
    </rPh>
    <rPh sb="249" eb="251">
      <t>チョウシュウ</t>
    </rPh>
    <rPh sb="251" eb="253">
      <t>ジム</t>
    </rPh>
    <rPh sb="253" eb="255">
      <t>タイセイ</t>
    </rPh>
    <rPh sb="255" eb="257">
      <t>ミナオ</t>
    </rPh>
    <rPh sb="259" eb="261">
      <t>ケッカ</t>
    </rPh>
    <rPh sb="262" eb="264">
      <t>リョウキン</t>
    </rPh>
    <rPh sb="264" eb="266">
      <t>カイシュウ</t>
    </rPh>
    <rPh sb="266" eb="267">
      <t>リツ</t>
    </rPh>
    <rPh sb="268" eb="269">
      <t>ア</t>
    </rPh>
    <rPh sb="276" eb="278">
      <t>シセツ</t>
    </rPh>
    <rPh sb="279" eb="282">
      <t>コウハンイ</t>
    </rPh>
    <rPh sb="283" eb="285">
      <t>テンザイ</t>
    </rPh>
    <rPh sb="290" eb="292">
      <t>イジ</t>
    </rPh>
    <rPh sb="292" eb="294">
      <t>カンリ</t>
    </rPh>
    <rPh sb="296" eb="298">
      <t>フリ</t>
    </rPh>
    <rPh sb="299" eb="301">
      <t>ジョウケン</t>
    </rPh>
    <rPh sb="332" eb="334">
      <t>マイトシ</t>
    </rPh>
    <rPh sb="334" eb="335">
      <t>サ</t>
    </rPh>
    <rPh sb="341" eb="343">
      <t>トウチョウ</t>
    </rPh>
    <rPh sb="344" eb="346">
      <t>キュウスイ</t>
    </rPh>
    <rPh sb="346" eb="348">
      <t>メンセキ</t>
    </rPh>
    <rPh sb="349" eb="350">
      <t>ヒロ</t>
    </rPh>
    <rPh sb="352" eb="355">
      <t>タシセツ</t>
    </rPh>
    <rPh sb="363" eb="366">
      <t>ヒコウリツ</t>
    </rPh>
    <phoneticPr fontId="4"/>
  </si>
  <si>
    <t>①②③
　老朽管更新計画はあるものの資金面で計画的な実施には至っていない。
　水道管の漏水事故は新旧管を問わず発生しているが、大規模な災害には繋がらず機能を保持していることから平成26年度より管路の更新事業費を抑え、重要課題である老朽施設（浄水場）の更新（統廃合）を最優先に進めている状況である。
　しかし、耐用年数を経過した浄水場は複数あり、次期計画の財源確保が難しい状況であるため、料金改定を含めた計画見直しが必要となってくる。</t>
    <rPh sb="5" eb="8">
      <t>ロウキュウカン</t>
    </rPh>
    <rPh sb="8" eb="10">
      <t>コウシン</t>
    </rPh>
    <rPh sb="10" eb="12">
      <t>ケイカク</t>
    </rPh>
    <rPh sb="18" eb="21">
      <t>シキンメン</t>
    </rPh>
    <rPh sb="22" eb="25">
      <t>ケイカクテキ</t>
    </rPh>
    <rPh sb="26" eb="28">
      <t>ジッシ</t>
    </rPh>
    <rPh sb="30" eb="31">
      <t>イタ</t>
    </rPh>
    <rPh sb="39" eb="42">
      <t>スイドウカン</t>
    </rPh>
    <rPh sb="43" eb="45">
      <t>ロウスイ</t>
    </rPh>
    <rPh sb="45" eb="47">
      <t>ジコ</t>
    </rPh>
    <rPh sb="48" eb="49">
      <t>シン</t>
    </rPh>
    <rPh sb="49" eb="50">
      <t>キュウ</t>
    </rPh>
    <rPh sb="50" eb="51">
      <t>カン</t>
    </rPh>
    <rPh sb="52" eb="53">
      <t>ト</t>
    </rPh>
    <rPh sb="55" eb="57">
      <t>ハッセイ</t>
    </rPh>
    <rPh sb="63" eb="66">
      <t>ダイキボ</t>
    </rPh>
    <rPh sb="67" eb="69">
      <t>サイガイ</t>
    </rPh>
    <rPh sb="71" eb="72">
      <t>ツナ</t>
    </rPh>
    <rPh sb="75" eb="77">
      <t>キノウ</t>
    </rPh>
    <rPh sb="78" eb="80">
      <t>ホジ</t>
    </rPh>
    <rPh sb="88" eb="90">
      <t>ヘイセイ</t>
    </rPh>
    <rPh sb="92" eb="94">
      <t>ネンド</t>
    </rPh>
    <rPh sb="96" eb="98">
      <t>カンロ</t>
    </rPh>
    <rPh sb="99" eb="101">
      <t>コウシン</t>
    </rPh>
    <rPh sb="101" eb="104">
      <t>ジギョウヒ</t>
    </rPh>
    <rPh sb="105" eb="106">
      <t>オサ</t>
    </rPh>
    <rPh sb="108" eb="110">
      <t>ジュウヨウ</t>
    </rPh>
    <rPh sb="110" eb="112">
      <t>カダイ</t>
    </rPh>
    <rPh sb="115" eb="117">
      <t>ロウキュウ</t>
    </rPh>
    <rPh sb="117" eb="119">
      <t>シセツ</t>
    </rPh>
    <rPh sb="120" eb="123">
      <t>ジョウスイジョウ</t>
    </rPh>
    <rPh sb="125" eb="127">
      <t>コウシン</t>
    </rPh>
    <rPh sb="128" eb="131">
      <t>トウハイゴウ</t>
    </rPh>
    <rPh sb="133" eb="136">
      <t>サイユウセン</t>
    </rPh>
    <rPh sb="137" eb="138">
      <t>スス</t>
    </rPh>
    <rPh sb="142" eb="144">
      <t>ジョウキョウ</t>
    </rPh>
    <rPh sb="154" eb="156">
      <t>タイヨウ</t>
    </rPh>
    <rPh sb="156" eb="158">
      <t>ネンスウ</t>
    </rPh>
    <rPh sb="159" eb="161">
      <t>ケイカ</t>
    </rPh>
    <rPh sb="163" eb="166">
      <t>ジョウスイジョウ</t>
    </rPh>
    <rPh sb="167" eb="169">
      <t>フクスウ</t>
    </rPh>
    <rPh sb="172" eb="174">
      <t>ジキ</t>
    </rPh>
    <rPh sb="174" eb="176">
      <t>ケイカク</t>
    </rPh>
    <rPh sb="177" eb="179">
      <t>ザイゲン</t>
    </rPh>
    <rPh sb="179" eb="181">
      <t>カクホ</t>
    </rPh>
    <rPh sb="182" eb="183">
      <t>ムズカ</t>
    </rPh>
    <rPh sb="185" eb="187">
      <t>ジョウキョウ</t>
    </rPh>
    <rPh sb="193" eb="195">
      <t>リョウキン</t>
    </rPh>
    <rPh sb="195" eb="197">
      <t>カイテイ</t>
    </rPh>
    <rPh sb="198" eb="199">
      <t>フク</t>
    </rPh>
    <rPh sb="201" eb="203">
      <t>ケイカク</t>
    </rPh>
    <rPh sb="203" eb="205">
      <t>ミナオ</t>
    </rPh>
    <rPh sb="207" eb="209">
      <t>ヒツヨウ</t>
    </rPh>
    <phoneticPr fontId="4"/>
  </si>
  <si>
    <t>　類似団体と比較すると⑦施設利用率と⑧有収率が低いので、原因を精査し効率性を見直す必要がある。②累積欠損金比率③流動比率は数値が下がったが、公営企業会計制度の改正による影響が大きいため、今後も経営改善に努めたい。
　有収水量の減少、施設の老朽化が進む中で、効率的な事業展開が求められている。水需要の動向を踏まえ老朽化した施設の更新、料金改定を含めた財源確保等を計画的に進め、水の安定供給を目指す。</t>
    <rPh sb="1" eb="3">
      <t>ルイジ</t>
    </rPh>
    <rPh sb="3" eb="5">
      <t>ダンタイ</t>
    </rPh>
    <rPh sb="6" eb="8">
      <t>ヒカク</t>
    </rPh>
    <rPh sb="12" eb="14">
      <t>シセツ</t>
    </rPh>
    <rPh sb="14" eb="17">
      <t>リヨウリツ</t>
    </rPh>
    <rPh sb="19" eb="21">
      <t>ユウシュウ</t>
    </rPh>
    <rPh sb="21" eb="22">
      <t>リツ</t>
    </rPh>
    <rPh sb="23" eb="24">
      <t>ヒク</t>
    </rPh>
    <rPh sb="28" eb="30">
      <t>ゲンイン</t>
    </rPh>
    <rPh sb="31" eb="33">
      <t>セイサ</t>
    </rPh>
    <rPh sb="34" eb="37">
      <t>コウリツセイ</t>
    </rPh>
    <rPh sb="38" eb="40">
      <t>ミナオ</t>
    </rPh>
    <rPh sb="41" eb="43">
      <t>ヒツヨウ</t>
    </rPh>
    <rPh sb="48" eb="50">
      <t>ルイセキ</t>
    </rPh>
    <rPh sb="50" eb="53">
      <t>ケッソンキン</t>
    </rPh>
    <rPh sb="53" eb="55">
      <t>ヒリツ</t>
    </rPh>
    <rPh sb="56" eb="58">
      <t>リュウドウ</t>
    </rPh>
    <rPh sb="58" eb="60">
      <t>ヒリツ</t>
    </rPh>
    <rPh sb="61" eb="63">
      <t>スウチ</t>
    </rPh>
    <rPh sb="64" eb="65">
      <t>サ</t>
    </rPh>
    <rPh sb="70" eb="72">
      <t>コウエイ</t>
    </rPh>
    <rPh sb="72" eb="74">
      <t>キギョウ</t>
    </rPh>
    <rPh sb="74" eb="76">
      <t>カイケイ</t>
    </rPh>
    <rPh sb="76" eb="78">
      <t>セイド</t>
    </rPh>
    <rPh sb="79" eb="81">
      <t>カイセイ</t>
    </rPh>
    <rPh sb="84" eb="86">
      <t>エイキョウ</t>
    </rPh>
    <rPh sb="87" eb="88">
      <t>オオ</t>
    </rPh>
    <rPh sb="93" eb="95">
      <t>コンゴ</t>
    </rPh>
    <rPh sb="96" eb="98">
      <t>ケイエイ</t>
    </rPh>
    <rPh sb="98" eb="100">
      <t>カイゼン</t>
    </rPh>
    <rPh sb="101" eb="102">
      <t>ツト</t>
    </rPh>
    <rPh sb="108" eb="110">
      <t>ユウシュウ</t>
    </rPh>
    <rPh sb="110" eb="112">
      <t>スイリョウ</t>
    </rPh>
    <rPh sb="113" eb="115">
      <t>ゲンショウ</t>
    </rPh>
    <rPh sb="116" eb="118">
      <t>シセツ</t>
    </rPh>
    <rPh sb="119" eb="122">
      <t>ロウキュウカ</t>
    </rPh>
    <rPh sb="123" eb="124">
      <t>スス</t>
    </rPh>
    <rPh sb="125" eb="126">
      <t>ナカ</t>
    </rPh>
    <rPh sb="128" eb="131">
      <t>コウリツテキ</t>
    </rPh>
    <rPh sb="132" eb="134">
      <t>ジギョウ</t>
    </rPh>
    <rPh sb="134" eb="136">
      <t>テンカイ</t>
    </rPh>
    <rPh sb="137" eb="138">
      <t>モト</t>
    </rPh>
    <rPh sb="145" eb="146">
      <t>ミズ</t>
    </rPh>
    <rPh sb="146" eb="148">
      <t>ジュヨウ</t>
    </rPh>
    <rPh sb="149" eb="151">
      <t>ドウコウ</t>
    </rPh>
    <rPh sb="152" eb="153">
      <t>フ</t>
    </rPh>
    <rPh sb="155" eb="158">
      <t>ロウキュウカ</t>
    </rPh>
    <rPh sb="160" eb="162">
      <t>シセツ</t>
    </rPh>
    <rPh sb="163" eb="165">
      <t>コウシン</t>
    </rPh>
    <rPh sb="166" eb="168">
      <t>リョウキン</t>
    </rPh>
    <rPh sb="168" eb="170">
      <t>カイテイ</t>
    </rPh>
    <rPh sb="171" eb="172">
      <t>フク</t>
    </rPh>
    <rPh sb="184" eb="18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</si>
</sst>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0.55000000000000004</c:v>
                </c:pt>
                <c:pt idx="1">
                  <c:v>0.2</c:v>
                </c:pt>
                <c:pt idx="2">
                  <c:v>0.39</c:v>
                </c:pt>
                <c:pt idx="3">
                  <c:v>0.52</c:v>
                </c:pt>
                <c:pt idx="4">
                  <c:v>0.17</c:v>
                </c:pt>
              </c:numCache>
            </c:numRef>
          </c:val>
        </c:ser>
        <c:dLbls>
          <c:showLegendKey val="0"/>
          <c:showVal val="0"/>
          <c:showCatName val="0"/>
          <c:showSerName val="0"/>
          <c:showPercent val="0"/>
          <c:showBubbleSize val="0"/>
        </c:dLbls>
        <c:gapWidth val="150"/>
        <c:axId val="285115096"/>
        <c:axId val="2851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85115096"/>
        <c:axId val="285115488"/>
      </c:lineChart>
      <c:dateAx>
        <c:axId val="285115096"/>
        <c:scaling>
          <c:orientation val="minMax"/>
        </c:scaling>
        <c:delete val="1"/>
        <c:axPos val="b"/>
        <c:numFmt formatCode="ge" sourceLinked="1"/>
        <c:majorTickMark val="none"/>
        <c:minorTickMark val="none"/>
        <c:tickLblPos val="none"/>
        <c:crossAx val="285115488"/>
        <c:crosses val="autoZero"/>
        <c:auto val="1"/>
        <c:lblOffset val="100"/>
        <c:baseTimeUnit val="years"/>
      </c:dateAx>
      <c:valAx>
        <c:axId val="2851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11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46.62</c:v>
                </c:pt>
                <c:pt idx="1">
                  <c:v>44.96</c:v>
                </c:pt>
                <c:pt idx="2">
                  <c:v>44.72</c:v>
                </c:pt>
                <c:pt idx="3">
                  <c:v>43.69</c:v>
                </c:pt>
                <c:pt idx="4">
                  <c:v>43.22</c:v>
                </c:pt>
              </c:numCache>
            </c:numRef>
          </c:val>
        </c:ser>
        <c:dLbls>
          <c:showLegendKey val="0"/>
          <c:showVal val="0"/>
          <c:showCatName val="0"/>
          <c:showSerName val="0"/>
          <c:showPercent val="0"/>
          <c:showBubbleSize val="0"/>
        </c:dLbls>
        <c:gapWidth val="150"/>
        <c:axId val="436593848"/>
        <c:axId val="4365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436593848"/>
        <c:axId val="436594240"/>
      </c:lineChart>
      <c:dateAx>
        <c:axId val="436593848"/>
        <c:scaling>
          <c:orientation val="minMax"/>
        </c:scaling>
        <c:delete val="1"/>
        <c:axPos val="b"/>
        <c:numFmt formatCode="ge" sourceLinked="1"/>
        <c:majorTickMark val="none"/>
        <c:minorTickMark val="none"/>
        <c:tickLblPos val="none"/>
        <c:crossAx val="436594240"/>
        <c:crosses val="autoZero"/>
        <c:auto val="1"/>
        <c:lblOffset val="100"/>
        <c:baseTimeUnit val="years"/>
      </c:dateAx>
      <c:valAx>
        <c:axId val="4365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59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78.900000000000006</c:v>
                </c:pt>
                <c:pt idx="1">
                  <c:v>77.900000000000006</c:v>
                </c:pt>
                <c:pt idx="2">
                  <c:v>78</c:v>
                </c:pt>
                <c:pt idx="3">
                  <c:v>78</c:v>
                </c:pt>
                <c:pt idx="4">
                  <c:v>77.989999999999995</c:v>
                </c:pt>
              </c:numCache>
            </c:numRef>
          </c:val>
        </c:ser>
        <c:dLbls>
          <c:showLegendKey val="0"/>
          <c:showVal val="0"/>
          <c:showCatName val="0"/>
          <c:showSerName val="0"/>
          <c:showPercent val="0"/>
          <c:showBubbleSize val="0"/>
        </c:dLbls>
        <c:gapWidth val="150"/>
        <c:axId val="436595416"/>
        <c:axId val="4365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436595416"/>
        <c:axId val="436595808"/>
      </c:lineChart>
      <c:dateAx>
        <c:axId val="436595416"/>
        <c:scaling>
          <c:orientation val="minMax"/>
        </c:scaling>
        <c:delete val="1"/>
        <c:axPos val="b"/>
        <c:numFmt formatCode="ge" sourceLinked="1"/>
        <c:majorTickMark val="none"/>
        <c:minorTickMark val="none"/>
        <c:tickLblPos val="none"/>
        <c:crossAx val="436595808"/>
        <c:crosses val="autoZero"/>
        <c:auto val="1"/>
        <c:lblOffset val="100"/>
        <c:baseTimeUnit val="years"/>
      </c:dateAx>
      <c:valAx>
        <c:axId val="4365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59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136.37</c:v>
                </c:pt>
                <c:pt idx="1">
                  <c:v>105.97</c:v>
                </c:pt>
                <c:pt idx="2">
                  <c:v>107.37</c:v>
                </c:pt>
                <c:pt idx="3">
                  <c:v>105.22</c:v>
                </c:pt>
                <c:pt idx="4">
                  <c:v>113.18</c:v>
                </c:pt>
              </c:numCache>
            </c:numRef>
          </c:val>
        </c:ser>
        <c:dLbls>
          <c:showLegendKey val="0"/>
          <c:showVal val="0"/>
          <c:showCatName val="0"/>
          <c:showSerName val="0"/>
          <c:showPercent val="0"/>
          <c:showBubbleSize val="0"/>
        </c:dLbls>
        <c:gapWidth val="150"/>
        <c:axId val="220225032"/>
        <c:axId val="22022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20225032"/>
        <c:axId val="220225424"/>
      </c:lineChart>
      <c:dateAx>
        <c:axId val="220225032"/>
        <c:scaling>
          <c:orientation val="minMax"/>
        </c:scaling>
        <c:delete val="1"/>
        <c:axPos val="b"/>
        <c:numFmt formatCode="ge" sourceLinked="1"/>
        <c:majorTickMark val="none"/>
        <c:minorTickMark val="none"/>
        <c:tickLblPos val="none"/>
        <c:crossAx val="220225424"/>
        <c:crosses val="autoZero"/>
        <c:auto val="1"/>
        <c:lblOffset val="100"/>
        <c:baseTimeUnit val="years"/>
      </c:dateAx>
      <c:valAx>
        <c:axId val="22022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22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49.72</c:v>
                </c:pt>
                <c:pt idx="1">
                  <c:v>56.58</c:v>
                </c:pt>
                <c:pt idx="2">
                  <c:v>57.54</c:v>
                </c:pt>
                <c:pt idx="3">
                  <c:v>58.83</c:v>
                </c:pt>
                <c:pt idx="4">
                  <c:v>64.16</c:v>
                </c:pt>
              </c:numCache>
            </c:numRef>
          </c:val>
        </c:ser>
        <c:dLbls>
          <c:showLegendKey val="0"/>
          <c:showVal val="0"/>
          <c:showCatName val="0"/>
          <c:showSerName val="0"/>
          <c:showPercent val="0"/>
          <c:showBubbleSize val="0"/>
        </c:dLbls>
        <c:gapWidth val="150"/>
        <c:axId val="220226600"/>
        <c:axId val="22022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20226600"/>
        <c:axId val="220226992"/>
      </c:lineChart>
      <c:dateAx>
        <c:axId val="220226600"/>
        <c:scaling>
          <c:orientation val="minMax"/>
        </c:scaling>
        <c:delete val="1"/>
        <c:axPos val="b"/>
        <c:numFmt formatCode="ge" sourceLinked="1"/>
        <c:majorTickMark val="none"/>
        <c:minorTickMark val="none"/>
        <c:tickLblPos val="none"/>
        <c:crossAx val="220226992"/>
        <c:crosses val="autoZero"/>
        <c:auto val="1"/>
        <c:lblOffset val="100"/>
        <c:baseTimeUnit val="years"/>
      </c:dateAx>
      <c:valAx>
        <c:axId val="22022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2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7.1</c:v>
                </c:pt>
                <c:pt idx="1">
                  <c:v>3.96</c:v>
                </c:pt>
                <c:pt idx="2">
                  <c:v>4.22</c:v>
                </c:pt>
                <c:pt idx="3">
                  <c:v>4.78</c:v>
                </c:pt>
                <c:pt idx="4">
                  <c:v>7.36</c:v>
                </c:pt>
              </c:numCache>
            </c:numRef>
          </c:val>
        </c:ser>
        <c:dLbls>
          <c:showLegendKey val="0"/>
          <c:showVal val="0"/>
          <c:showCatName val="0"/>
          <c:showSerName val="0"/>
          <c:showPercent val="0"/>
          <c:showBubbleSize val="0"/>
        </c:dLbls>
        <c:gapWidth val="150"/>
        <c:axId val="220228168"/>
        <c:axId val="21782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20228168"/>
        <c:axId val="217823656"/>
      </c:lineChart>
      <c:dateAx>
        <c:axId val="220228168"/>
        <c:scaling>
          <c:orientation val="minMax"/>
        </c:scaling>
        <c:delete val="1"/>
        <c:axPos val="b"/>
        <c:numFmt formatCode="ge" sourceLinked="1"/>
        <c:majorTickMark val="none"/>
        <c:minorTickMark val="none"/>
        <c:tickLblPos val="none"/>
        <c:crossAx val="217823656"/>
        <c:crosses val="autoZero"/>
        <c:auto val="1"/>
        <c:lblOffset val="100"/>
        <c:baseTimeUnit val="years"/>
      </c:dateAx>
      <c:valAx>
        <c:axId val="21782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2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142.93</c:v>
                </c:pt>
                <c:pt idx="1">
                  <c:v>92.28</c:v>
                </c:pt>
                <c:pt idx="2">
                  <c:v>85.7</c:v>
                </c:pt>
                <c:pt idx="3">
                  <c:v>82.64</c:v>
                </c:pt>
                <c:pt idx="4" formatCode="#,##0.00;&quot;△&quot;#,##0.00">
                  <c:v>0</c:v>
                </c:pt>
              </c:numCache>
            </c:numRef>
          </c:val>
        </c:ser>
        <c:dLbls>
          <c:showLegendKey val="0"/>
          <c:showVal val="0"/>
          <c:showCatName val="0"/>
          <c:showSerName val="0"/>
          <c:showPercent val="0"/>
          <c:showBubbleSize val="0"/>
        </c:dLbls>
        <c:gapWidth val="150"/>
        <c:axId val="217824832"/>
        <c:axId val="21782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17824832"/>
        <c:axId val="217825224"/>
      </c:lineChart>
      <c:dateAx>
        <c:axId val="217824832"/>
        <c:scaling>
          <c:orientation val="minMax"/>
        </c:scaling>
        <c:delete val="1"/>
        <c:axPos val="b"/>
        <c:numFmt formatCode="ge" sourceLinked="1"/>
        <c:majorTickMark val="none"/>
        <c:minorTickMark val="none"/>
        <c:tickLblPos val="none"/>
        <c:crossAx val="217825224"/>
        <c:crosses val="autoZero"/>
        <c:auto val="1"/>
        <c:lblOffset val="100"/>
        <c:baseTimeUnit val="years"/>
      </c:dateAx>
      <c:valAx>
        <c:axId val="217825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3303.64</c:v>
                </c:pt>
                <c:pt idx="1">
                  <c:v>2464.62</c:v>
                </c:pt>
                <c:pt idx="2">
                  <c:v>5074.66</c:v>
                </c:pt>
                <c:pt idx="3">
                  <c:v>1188.57</c:v>
                </c:pt>
                <c:pt idx="4">
                  <c:v>220.58</c:v>
                </c:pt>
              </c:numCache>
            </c:numRef>
          </c:val>
        </c:ser>
        <c:dLbls>
          <c:showLegendKey val="0"/>
          <c:showVal val="0"/>
          <c:showCatName val="0"/>
          <c:showSerName val="0"/>
          <c:showPercent val="0"/>
          <c:showBubbleSize val="0"/>
        </c:dLbls>
        <c:gapWidth val="150"/>
        <c:axId val="217826400"/>
        <c:axId val="21782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17826400"/>
        <c:axId val="217826792"/>
      </c:lineChart>
      <c:dateAx>
        <c:axId val="217826400"/>
        <c:scaling>
          <c:orientation val="minMax"/>
        </c:scaling>
        <c:delete val="1"/>
        <c:axPos val="b"/>
        <c:numFmt formatCode="ge" sourceLinked="1"/>
        <c:majorTickMark val="none"/>
        <c:minorTickMark val="none"/>
        <c:tickLblPos val="none"/>
        <c:crossAx val="217826792"/>
        <c:crosses val="autoZero"/>
        <c:auto val="1"/>
        <c:lblOffset val="100"/>
        <c:baseTimeUnit val="years"/>
      </c:dateAx>
      <c:valAx>
        <c:axId val="217826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8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324.91000000000003</c:v>
                </c:pt>
                <c:pt idx="1">
                  <c:v>472.22</c:v>
                </c:pt>
                <c:pt idx="2">
                  <c:v>445.35</c:v>
                </c:pt>
                <c:pt idx="3">
                  <c:v>418.57</c:v>
                </c:pt>
                <c:pt idx="4">
                  <c:v>381.49</c:v>
                </c:pt>
              </c:numCache>
            </c:numRef>
          </c:val>
        </c:ser>
        <c:dLbls>
          <c:showLegendKey val="0"/>
          <c:showVal val="0"/>
          <c:showCatName val="0"/>
          <c:showSerName val="0"/>
          <c:showPercent val="0"/>
          <c:showBubbleSize val="0"/>
        </c:dLbls>
        <c:gapWidth val="150"/>
        <c:axId val="441032320"/>
        <c:axId val="44103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441032320"/>
        <c:axId val="441032712"/>
      </c:lineChart>
      <c:dateAx>
        <c:axId val="441032320"/>
        <c:scaling>
          <c:orientation val="minMax"/>
        </c:scaling>
        <c:delete val="1"/>
        <c:axPos val="b"/>
        <c:numFmt formatCode="ge" sourceLinked="1"/>
        <c:majorTickMark val="none"/>
        <c:minorTickMark val="none"/>
        <c:tickLblPos val="none"/>
        <c:crossAx val="441032712"/>
        <c:crosses val="autoZero"/>
        <c:auto val="1"/>
        <c:lblOffset val="100"/>
        <c:baseTimeUnit val="years"/>
      </c:dateAx>
      <c:valAx>
        <c:axId val="441032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0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129.85</c:v>
                </c:pt>
                <c:pt idx="1">
                  <c:v>92.48</c:v>
                </c:pt>
                <c:pt idx="2">
                  <c:v>94.31</c:v>
                </c:pt>
                <c:pt idx="3">
                  <c:v>92.78</c:v>
                </c:pt>
                <c:pt idx="4">
                  <c:v>109.34</c:v>
                </c:pt>
              </c:numCache>
            </c:numRef>
          </c:val>
        </c:ser>
        <c:dLbls>
          <c:showLegendKey val="0"/>
          <c:showVal val="0"/>
          <c:showCatName val="0"/>
          <c:showSerName val="0"/>
          <c:showPercent val="0"/>
          <c:showBubbleSize val="0"/>
        </c:dLbls>
        <c:gapWidth val="150"/>
        <c:axId val="441033888"/>
        <c:axId val="44103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441033888"/>
        <c:axId val="441034280"/>
      </c:lineChart>
      <c:dateAx>
        <c:axId val="441033888"/>
        <c:scaling>
          <c:orientation val="minMax"/>
        </c:scaling>
        <c:delete val="1"/>
        <c:axPos val="b"/>
        <c:numFmt formatCode="ge" sourceLinked="1"/>
        <c:majorTickMark val="none"/>
        <c:minorTickMark val="none"/>
        <c:tickLblPos val="none"/>
        <c:crossAx val="441034280"/>
        <c:crosses val="autoZero"/>
        <c:auto val="1"/>
        <c:lblOffset val="100"/>
        <c:baseTimeUnit val="years"/>
      </c:dateAx>
      <c:valAx>
        <c:axId val="44103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0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90.68</c:v>
                </c:pt>
                <c:pt idx="1">
                  <c:v>129.76</c:v>
                </c:pt>
                <c:pt idx="2">
                  <c:v>127.34</c:v>
                </c:pt>
                <c:pt idx="3">
                  <c:v>130.13999999999999</c:v>
                </c:pt>
                <c:pt idx="4">
                  <c:v>110.66</c:v>
                </c:pt>
              </c:numCache>
            </c:numRef>
          </c:val>
        </c:ser>
        <c:dLbls>
          <c:showLegendKey val="0"/>
          <c:showVal val="0"/>
          <c:showCatName val="0"/>
          <c:showSerName val="0"/>
          <c:showPercent val="0"/>
          <c:showBubbleSize val="0"/>
        </c:dLbls>
        <c:gapWidth val="150"/>
        <c:axId val="441035456"/>
        <c:axId val="4365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441035456"/>
        <c:axId val="436592672"/>
      </c:lineChart>
      <c:dateAx>
        <c:axId val="441035456"/>
        <c:scaling>
          <c:orientation val="minMax"/>
        </c:scaling>
        <c:delete val="1"/>
        <c:axPos val="b"/>
        <c:numFmt formatCode="ge" sourceLinked="1"/>
        <c:majorTickMark val="none"/>
        <c:minorTickMark val="none"/>
        <c:tickLblPos val="none"/>
        <c:crossAx val="436592672"/>
        <c:crosses val="autoZero"/>
        <c:auto val="1"/>
        <c:lblOffset val="100"/>
        <c:baseTimeUnit val="years"/>
      </c:dateAx>
      <c:valAx>
        <c:axId val="4365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0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2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みなかみ町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20674</v>
      </c>
      <c r="AJ8" s="75"/>
      <c r="AK8" s="75"/>
      <c r="AL8" s="75"/>
      <c r="AM8" s="75"/>
      <c r="AN8" s="75"/>
      <c r="AO8" s="75"/>
      <c r="AP8" s="76"/>
      <c r="AQ8" s="57">
        <f>データ!R6</f>
        <v>781.08</v>
      </c>
      <c r="AR8" s="57"/>
      <c r="AS8" s="57"/>
      <c r="AT8" s="57"/>
      <c r="AU8" s="57"/>
      <c r="AV8" s="57"/>
      <c r="AW8" s="57"/>
      <c r="AX8" s="57"/>
      <c r="AY8" s="57">
        <f>データ!S6</f>
        <v>26.47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57.5</v>
      </c>
      <c r="K10" s="57"/>
      <c r="L10" s="57"/>
      <c r="M10" s="57"/>
      <c r="N10" s="57"/>
      <c r="O10" s="57"/>
      <c r="P10" s="57"/>
      <c r="Q10" s="57"/>
      <c r="R10" s="57">
        <f>データ!O6</f>
        <v>96.91</v>
      </c>
      <c r="S10" s="57"/>
      <c r="T10" s="57"/>
      <c r="U10" s="57"/>
      <c r="V10" s="57"/>
      <c r="W10" s="57"/>
      <c r="X10" s="57"/>
      <c r="Y10" s="57"/>
      <c r="Z10" s="65">
        <f>データ!P6</f>
        <v>2480</v>
      </c>
      <c r="AA10" s="65"/>
      <c r="AB10" s="65"/>
      <c r="AC10" s="65"/>
      <c r="AD10" s="65"/>
      <c r="AE10" s="65"/>
      <c r="AF10" s="65"/>
      <c r="AG10" s="65"/>
      <c r="AH10" s="2"/>
      <c r="AI10" s="65">
        <f>データ!T6</f>
        <v>19863</v>
      </c>
      <c r="AJ10" s="65"/>
      <c r="AK10" s="65"/>
      <c r="AL10" s="65"/>
      <c r="AM10" s="65"/>
      <c r="AN10" s="65"/>
      <c r="AO10" s="65"/>
      <c r="AP10" s="65"/>
      <c r="AQ10" s="57">
        <f>データ!U6</f>
        <v>205.51</v>
      </c>
      <c r="AR10" s="57"/>
      <c r="AS10" s="57"/>
      <c r="AT10" s="57"/>
      <c r="AU10" s="57"/>
      <c r="AV10" s="57"/>
      <c r="AW10" s="57"/>
      <c r="AX10" s="57"/>
      <c r="AY10" s="57">
        <f>データ!V6</f>
        <v>96.65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104493</v>
      </c>
      <c r="D6" s="31">
        <f t="shared" si="3"/>
        <v>46</v>
      </c>
      <c r="E6" s="31">
        <f t="shared" si="3"/>
        <v>1</v>
      </c>
      <c r="F6" s="31">
        <f t="shared" si="3"/>
        <v>0</v>
      </c>
      <c r="G6" s="31">
        <f t="shared" si="3"/>
        <v>1</v>
      </c>
      <c r="H6" s="31" t="str">
        <f t="shared" si="3"/>
        <v>群馬県　みなかみ町</v>
      </c>
      <c r="I6" s="31" t="str">
        <f t="shared" si="3"/>
        <v>法適用</v>
      </c>
      <c r="J6" s="31" t="str">
        <f t="shared" si="3"/>
        <v>水道事業</v>
      </c>
      <c r="K6" s="31" t="str">
        <f t="shared" si="3"/>
        <v>末端給水事業</v>
      </c>
      <c r="L6" s="31" t="str">
        <f t="shared" si="3"/>
        <v>A6</v>
      </c>
      <c r="M6" s="32" t="str">
        <f t="shared" si="3"/>
        <v>-</v>
      </c>
      <c r="N6" s="32">
        <f t="shared" si="3"/>
        <v>57.5</v>
      </c>
      <c r="O6" s="32">
        <f t="shared" si="3"/>
        <v>96.91</v>
      </c>
      <c r="P6" s="32">
        <f t="shared" si="3"/>
        <v>2480</v>
      </c>
      <c r="Q6" s="32">
        <f t="shared" si="3"/>
        <v>20674</v>
      </c>
      <c r="R6" s="32">
        <f t="shared" si="3"/>
        <v>781.08</v>
      </c>
      <c r="S6" s="32">
        <f t="shared" si="3"/>
        <v>26.47</v>
      </c>
      <c r="T6" s="32">
        <f t="shared" si="3"/>
        <v>19863</v>
      </c>
      <c r="U6" s="32">
        <f t="shared" si="3"/>
        <v>205.51</v>
      </c>
      <c r="V6" s="32">
        <f t="shared" si="3"/>
        <v>96.65</v>
      </c>
      <c r="W6" s="33">
        <f>IF(W7="",NA(),W7)</f>
        <v>136.37</v>
      </c>
      <c r="X6" s="33">
        <f t="shared" ref="X6:AF6" si="4">IF(X7="",NA(),X7)</f>
        <v>105.97</v>
      </c>
      <c r="Y6" s="33">
        <f t="shared" si="4"/>
        <v>107.37</v>
      </c>
      <c r="Z6" s="33">
        <f t="shared" si="4"/>
        <v>105.22</v>
      </c>
      <c r="AA6" s="33">
        <f t="shared" si="4"/>
        <v>113.18</v>
      </c>
      <c r="AB6" s="33">
        <f t="shared" si="4"/>
        <v>111.1</v>
      </c>
      <c r="AC6" s="33">
        <f t="shared" si="4"/>
        <v>107.37</v>
      </c>
      <c r="AD6" s="33">
        <f t="shared" si="4"/>
        <v>107.57</v>
      </c>
      <c r="AE6" s="33">
        <f t="shared" si="4"/>
        <v>106.55</v>
      </c>
      <c r="AF6" s="33">
        <f t="shared" si="4"/>
        <v>110.01</v>
      </c>
      <c r="AG6" s="32" t="str">
        <f>IF(AG7="","",IF(AG7="-","【-】","【"&amp;SUBSTITUTE(TEXT(AG7,"#,##0.00"),"-","△")&amp;"】"))</f>
        <v>【113.03】</v>
      </c>
      <c r="AH6" s="33">
        <f>IF(AH7="",NA(),AH7)</f>
        <v>142.93</v>
      </c>
      <c r="AI6" s="33">
        <f t="shared" ref="AI6:AQ6" si="5">IF(AI7="",NA(),AI7)</f>
        <v>92.28</v>
      </c>
      <c r="AJ6" s="33">
        <f t="shared" si="5"/>
        <v>85.7</v>
      </c>
      <c r="AK6" s="33">
        <f t="shared" si="5"/>
        <v>82.64</v>
      </c>
      <c r="AL6" s="32">
        <f t="shared" si="5"/>
        <v>0</v>
      </c>
      <c r="AM6" s="33">
        <f t="shared" si="5"/>
        <v>17.43</v>
      </c>
      <c r="AN6" s="33">
        <f t="shared" si="5"/>
        <v>8.5</v>
      </c>
      <c r="AO6" s="33">
        <f t="shared" si="5"/>
        <v>9.34</v>
      </c>
      <c r="AP6" s="33">
        <f t="shared" si="5"/>
        <v>9.56</v>
      </c>
      <c r="AQ6" s="33">
        <f t="shared" si="5"/>
        <v>2.8</v>
      </c>
      <c r="AR6" s="32" t="str">
        <f>IF(AR7="","",IF(AR7="-","【-】","【"&amp;SUBSTITUTE(TEXT(AR7,"#,##0.00"),"-","△")&amp;"】"))</f>
        <v>【0.81】</v>
      </c>
      <c r="AS6" s="33">
        <f>IF(AS7="",NA(),AS7)</f>
        <v>3303.64</v>
      </c>
      <c r="AT6" s="33">
        <f t="shared" ref="AT6:BB6" si="6">IF(AT7="",NA(),AT7)</f>
        <v>2464.62</v>
      </c>
      <c r="AU6" s="33">
        <f t="shared" si="6"/>
        <v>5074.66</v>
      </c>
      <c r="AV6" s="33">
        <f t="shared" si="6"/>
        <v>1188.57</v>
      </c>
      <c r="AW6" s="33">
        <f t="shared" si="6"/>
        <v>220.58</v>
      </c>
      <c r="AX6" s="33">
        <f t="shared" si="6"/>
        <v>1149.75</v>
      </c>
      <c r="AY6" s="33">
        <f t="shared" si="6"/>
        <v>995.5</v>
      </c>
      <c r="AZ6" s="33">
        <f t="shared" si="6"/>
        <v>915.5</v>
      </c>
      <c r="BA6" s="33">
        <f t="shared" si="6"/>
        <v>963.24</v>
      </c>
      <c r="BB6" s="33">
        <f t="shared" si="6"/>
        <v>381.53</v>
      </c>
      <c r="BC6" s="32" t="str">
        <f>IF(BC7="","",IF(BC7="-","【-】","【"&amp;SUBSTITUTE(TEXT(BC7,"#,##0.00"),"-","△")&amp;"】"))</f>
        <v>【264.16】</v>
      </c>
      <c r="BD6" s="33">
        <f>IF(BD7="",NA(),BD7)</f>
        <v>324.91000000000003</v>
      </c>
      <c r="BE6" s="33">
        <f t="shared" ref="BE6:BM6" si="7">IF(BE7="",NA(),BE7)</f>
        <v>472.22</v>
      </c>
      <c r="BF6" s="33">
        <f t="shared" si="7"/>
        <v>445.35</v>
      </c>
      <c r="BG6" s="33">
        <f t="shared" si="7"/>
        <v>418.57</v>
      </c>
      <c r="BH6" s="33">
        <f t="shared" si="7"/>
        <v>381.49</v>
      </c>
      <c r="BI6" s="33">
        <f t="shared" si="7"/>
        <v>462.52</v>
      </c>
      <c r="BJ6" s="33">
        <f t="shared" si="7"/>
        <v>414.59</v>
      </c>
      <c r="BK6" s="33">
        <f t="shared" si="7"/>
        <v>404.78</v>
      </c>
      <c r="BL6" s="33">
        <f t="shared" si="7"/>
        <v>400.38</v>
      </c>
      <c r="BM6" s="33">
        <f t="shared" si="7"/>
        <v>393.27</v>
      </c>
      <c r="BN6" s="32" t="str">
        <f>IF(BN7="","",IF(BN7="-","【-】","【"&amp;SUBSTITUTE(TEXT(BN7,"#,##0.00"),"-","△")&amp;"】"))</f>
        <v>【283.72】</v>
      </c>
      <c r="BO6" s="33">
        <f>IF(BO7="",NA(),BO7)</f>
        <v>129.85</v>
      </c>
      <c r="BP6" s="33">
        <f t="shared" ref="BP6:BX6" si="8">IF(BP7="",NA(),BP7)</f>
        <v>92.48</v>
      </c>
      <c r="BQ6" s="33">
        <f t="shared" si="8"/>
        <v>94.31</v>
      </c>
      <c r="BR6" s="33">
        <f t="shared" si="8"/>
        <v>92.78</v>
      </c>
      <c r="BS6" s="33">
        <f t="shared" si="8"/>
        <v>109.34</v>
      </c>
      <c r="BT6" s="33">
        <f t="shared" si="8"/>
        <v>99.71</v>
      </c>
      <c r="BU6" s="33">
        <f t="shared" si="8"/>
        <v>97.71</v>
      </c>
      <c r="BV6" s="33">
        <f t="shared" si="8"/>
        <v>98.07</v>
      </c>
      <c r="BW6" s="33">
        <f t="shared" si="8"/>
        <v>96.56</v>
      </c>
      <c r="BX6" s="33">
        <f t="shared" si="8"/>
        <v>100.47</v>
      </c>
      <c r="BY6" s="32" t="str">
        <f>IF(BY7="","",IF(BY7="-","【-】","【"&amp;SUBSTITUTE(TEXT(BY7,"#,##0.00"),"-","△")&amp;"】"))</f>
        <v>【104.60】</v>
      </c>
      <c r="BZ6" s="33">
        <f>IF(BZ7="",NA(),BZ7)</f>
        <v>90.68</v>
      </c>
      <c r="CA6" s="33">
        <f t="shared" ref="CA6:CI6" si="9">IF(CA7="",NA(),CA7)</f>
        <v>129.76</v>
      </c>
      <c r="CB6" s="33">
        <f t="shared" si="9"/>
        <v>127.34</v>
      </c>
      <c r="CC6" s="33">
        <f t="shared" si="9"/>
        <v>130.13999999999999</v>
      </c>
      <c r="CD6" s="33">
        <f t="shared" si="9"/>
        <v>110.66</v>
      </c>
      <c r="CE6" s="33">
        <f t="shared" si="9"/>
        <v>176.84</v>
      </c>
      <c r="CF6" s="33">
        <f t="shared" si="9"/>
        <v>173.56</v>
      </c>
      <c r="CG6" s="33">
        <f t="shared" si="9"/>
        <v>172.26</v>
      </c>
      <c r="CH6" s="33">
        <f t="shared" si="9"/>
        <v>177.14</v>
      </c>
      <c r="CI6" s="33">
        <f t="shared" si="9"/>
        <v>169.82</v>
      </c>
      <c r="CJ6" s="32" t="str">
        <f>IF(CJ7="","",IF(CJ7="-","【-】","【"&amp;SUBSTITUTE(TEXT(CJ7,"#,##0.00"),"-","△")&amp;"】"))</f>
        <v>【164.21】</v>
      </c>
      <c r="CK6" s="33">
        <f>IF(CK7="",NA(),CK7)</f>
        <v>46.62</v>
      </c>
      <c r="CL6" s="33">
        <f t="shared" ref="CL6:CT6" si="10">IF(CL7="",NA(),CL7)</f>
        <v>44.96</v>
      </c>
      <c r="CM6" s="33">
        <f t="shared" si="10"/>
        <v>44.72</v>
      </c>
      <c r="CN6" s="33">
        <f t="shared" si="10"/>
        <v>43.69</v>
      </c>
      <c r="CO6" s="33">
        <f t="shared" si="10"/>
        <v>43.22</v>
      </c>
      <c r="CP6" s="33">
        <f t="shared" si="10"/>
        <v>53.5</v>
      </c>
      <c r="CQ6" s="33">
        <f t="shared" si="10"/>
        <v>55.84</v>
      </c>
      <c r="CR6" s="33">
        <f t="shared" si="10"/>
        <v>55.68</v>
      </c>
      <c r="CS6" s="33">
        <f t="shared" si="10"/>
        <v>55.64</v>
      </c>
      <c r="CT6" s="33">
        <f t="shared" si="10"/>
        <v>55.13</v>
      </c>
      <c r="CU6" s="32" t="str">
        <f>IF(CU7="","",IF(CU7="-","【-】","【"&amp;SUBSTITUTE(TEXT(CU7,"#,##0.00"),"-","△")&amp;"】"))</f>
        <v>【59.80】</v>
      </c>
      <c r="CV6" s="33">
        <f>IF(CV7="",NA(),CV7)</f>
        <v>78.900000000000006</v>
      </c>
      <c r="CW6" s="33">
        <f t="shared" ref="CW6:DE6" si="11">IF(CW7="",NA(),CW7)</f>
        <v>77.900000000000006</v>
      </c>
      <c r="CX6" s="33">
        <f t="shared" si="11"/>
        <v>78</v>
      </c>
      <c r="CY6" s="33">
        <f t="shared" si="11"/>
        <v>78</v>
      </c>
      <c r="CZ6" s="33">
        <f t="shared" si="11"/>
        <v>77.989999999999995</v>
      </c>
      <c r="DA6" s="33">
        <f t="shared" si="11"/>
        <v>82.8</v>
      </c>
      <c r="DB6" s="33">
        <f t="shared" si="11"/>
        <v>83.11</v>
      </c>
      <c r="DC6" s="33">
        <f t="shared" si="11"/>
        <v>83.18</v>
      </c>
      <c r="DD6" s="33">
        <f t="shared" si="11"/>
        <v>83.09</v>
      </c>
      <c r="DE6" s="33">
        <f t="shared" si="11"/>
        <v>83</v>
      </c>
      <c r="DF6" s="32" t="str">
        <f>IF(DF7="","",IF(DF7="-","【-】","【"&amp;SUBSTITUTE(TEXT(DF7,"#,##0.00"),"-","△")&amp;"】"))</f>
        <v>【89.78】</v>
      </c>
      <c r="DG6" s="33">
        <f>IF(DG7="",NA(),DG7)</f>
        <v>49.72</v>
      </c>
      <c r="DH6" s="33">
        <f t="shared" ref="DH6:DP6" si="12">IF(DH7="",NA(),DH7)</f>
        <v>56.58</v>
      </c>
      <c r="DI6" s="33">
        <f t="shared" si="12"/>
        <v>57.54</v>
      </c>
      <c r="DJ6" s="33">
        <f t="shared" si="12"/>
        <v>58.83</v>
      </c>
      <c r="DK6" s="33">
        <f t="shared" si="12"/>
        <v>64.16</v>
      </c>
      <c r="DL6" s="33">
        <f t="shared" si="12"/>
        <v>35.71</v>
      </c>
      <c r="DM6" s="33">
        <f t="shared" si="12"/>
        <v>37.090000000000003</v>
      </c>
      <c r="DN6" s="33">
        <f t="shared" si="12"/>
        <v>38.07</v>
      </c>
      <c r="DO6" s="33">
        <f t="shared" si="12"/>
        <v>39.06</v>
      </c>
      <c r="DP6" s="33">
        <f t="shared" si="12"/>
        <v>46.66</v>
      </c>
      <c r="DQ6" s="32" t="str">
        <f>IF(DQ7="","",IF(DQ7="-","【-】","【"&amp;SUBSTITUTE(TEXT(DQ7,"#,##0.00"),"-","△")&amp;"】"))</f>
        <v>【46.31】</v>
      </c>
      <c r="DR6" s="33">
        <f>IF(DR7="",NA(),DR7)</f>
        <v>7.1</v>
      </c>
      <c r="DS6" s="33">
        <f t="shared" ref="DS6:EA6" si="13">IF(DS7="",NA(),DS7)</f>
        <v>3.96</v>
      </c>
      <c r="DT6" s="33">
        <f t="shared" si="13"/>
        <v>4.22</v>
      </c>
      <c r="DU6" s="33">
        <f t="shared" si="13"/>
        <v>4.78</v>
      </c>
      <c r="DV6" s="33">
        <f t="shared" si="13"/>
        <v>7.36</v>
      </c>
      <c r="DW6" s="33">
        <f t="shared" si="13"/>
        <v>6.62</v>
      </c>
      <c r="DX6" s="33">
        <f t="shared" si="13"/>
        <v>6.63</v>
      </c>
      <c r="DY6" s="33">
        <f t="shared" si="13"/>
        <v>7.73</v>
      </c>
      <c r="DZ6" s="33">
        <f t="shared" si="13"/>
        <v>8.8699999999999992</v>
      </c>
      <c r="EA6" s="33">
        <f t="shared" si="13"/>
        <v>9.85</v>
      </c>
      <c r="EB6" s="32" t="str">
        <f>IF(EB7="","",IF(EB7="-","【-】","【"&amp;SUBSTITUTE(TEXT(EB7,"#,##0.00"),"-","△")&amp;"】"))</f>
        <v>【12.42】</v>
      </c>
      <c r="EC6" s="33">
        <f>IF(EC7="",NA(),EC7)</f>
        <v>0.55000000000000004</v>
      </c>
      <c r="ED6" s="33">
        <f t="shared" ref="ED6:EL6" si="14">IF(ED7="",NA(),ED7)</f>
        <v>0.2</v>
      </c>
      <c r="EE6" s="33">
        <f t="shared" si="14"/>
        <v>0.39</v>
      </c>
      <c r="EF6" s="33">
        <f t="shared" si="14"/>
        <v>0.52</v>
      </c>
      <c r="EG6" s="33">
        <f t="shared" si="14"/>
        <v>0.17</v>
      </c>
      <c r="EH6" s="33">
        <f t="shared" si="14"/>
        <v>0.61</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104493</v>
      </c>
      <c r="D7" s="35">
        <v>46</v>
      </c>
      <c r="E7" s="35">
        <v>1</v>
      </c>
      <c r="F7" s="35">
        <v>0</v>
      </c>
      <c r="G7" s="35">
        <v>1</v>
      </c>
      <c r="H7" s="35" t="s">
        <v>93</v>
      </c>
      <c r="I7" s="35" t="s">
        <v>94</v>
      </c>
      <c r="J7" s="35" t="s">
        <v>95</v>
      </c>
      <c r="K7" s="35" t="s">
        <v>96</v>
      </c>
      <c r="L7" s="35" t="s">
        <v>97</v>
      </c>
      <c r="M7" s="36" t="s">
        <v>98</v>
      </c>
      <c r="N7" s="36">
        <v>57.5</v>
      </c>
      <c r="O7" s="36">
        <v>96.91</v>
      </c>
      <c r="P7" s="36">
        <v>2480</v>
      </c>
      <c r="Q7" s="36">
        <v>20674</v>
      </c>
      <c r="R7" s="36">
        <v>781.08</v>
      </c>
      <c r="S7" s="36">
        <v>26.47</v>
      </c>
      <c r="T7" s="36">
        <v>19863</v>
      </c>
      <c r="U7" s="36">
        <v>205.51</v>
      </c>
      <c r="V7" s="36">
        <v>96.65</v>
      </c>
      <c r="W7" s="36">
        <v>136.37</v>
      </c>
      <c r="X7" s="36">
        <v>105.97</v>
      </c>
      <c r="Y7" s="36">
        <v>107.37</v>
      </c>
      <c r="Z7" s="36">
        <v>105.22</v>
      </c>
      <c r="AA7" s="36">
        <v>113.18</v>
      </c>
      <c r="AB7" s="36">
        <v>111.1</v>
      </c>
      <c r="AC7" s="36">
        <v>107.37</v>
      </c>
      <c r="AD7" s="36">
        <v>107.57</v>
      </c>
      <c r="AE7" s="36">
        <v>106.55</v>
      </c>
      <c r="AF7" s="36">
        <v>110.01</v>
      </c>
      <c r="AG7" s="36">
        <v>113.03</v>
      </c>
      <c r="AH7" s="36">
        <v>142.93</v>
      </c>
      <c r="AI7" s="36">
        <v>92.28</v>
      </c>
      <c r="AJ7" s="36">
        <v>85.7</v>
      </c>
      <c r="AK7" s="36">
        <v>82.64</v>
      </c>
      <c r="AL7" s="36">
        <v>0</v>
      </c>
      <c r="AM7" s="36">
        <v>17.43</v>
      </c>
      <c r="AN7" s="36">
        <v>8.5</v>
      </c>
      <c r="AO7" s="36">
        <v>9.34</v>
      </c>
      <c r="AP7" s="36">
        <v>9.56</v>
      </c>
      <c r="AQ7" s="36">
        <v>2.8</v>
      </c>
      <c r="AR7" s="36">
        <v>0.81</v>
      </c>
      <c r="AS7" s="36">
        <v>3303.64</v>
      </c>
      <c r="AT7" s="36">
        <v>2464.62</v>
      </c>
      <c r="AU7" s="36">
        <v>5074.66</v>
      </c>
      <c r="AV7" s="36">
        <v>1188.57</v>
      </c>
      <c r="AW7" s="36">
        <v>220.58</v>
      </c>
      <c r="AX7" s="36">
        <v>1149.75</v>
      </c>
      <c r="AY7" s="36">
        <v>995.5</v>
      </c>
      <c r="AZ7" s="36">
        <v>915.5</v>
      </c>
      <c r="BA7" s="36">
        <v>963.24</v>
      </c>
      <c r="BB7" s="36">
        <v>381.53</v>
      </c>
      <c r="BC7" s="36">
        <v>264.16000000000003</v>
      </c>
      <c r="BD7" s="36">
        <v>324.91000000000003</v>
      </c>
      <c r="BE7" s="36">
        <v>472.22</v>
      </c>
      <c r="BF7" s="36">
        <v>445.35</v>
      </c>
      <c r="BG7" s="36">
        <v>418.57</v>
      </c>
      <c r="BH7" s="36">
        <v>381.49</v>
      </c>
      <c r="BI7" s="36">
        <v>462.52</v>
      </c>
      <c r="BJ7" s="36">
        <v>414.59</v>
      </c>
      <c r="BK7" s="36">
        <v>404.78</v>
      </c>
      <c r="BL7" s="36">
        <v>400.38</v>
      </c>
      <c r="BM7" s="36">
        <v>393.27</v>
      </c>
      <c r="BN7" s="36">
        <v>283.72000000000003</v>
      </c>
      <c r="BO7" s="36">
        <v>129.85</v>
      </c>
      <c r="BP7" s="36">
        <v>92.48</v>
      </c>
      <c r="BQ7" s="36">
        <v>94.31</v>
      </c>
      <c r="BR7" s="36">
        <v>92.78</v>
      </c>
      <c r="BS7" s="36">
        <v>109.34</v>
      </c>
      <c r="BT7" s="36">
        <v>99.71</v>
      </c>
      <c r="BU7" s="36">
        <v>97.71</v>
      </c>
      <c r="BV7" s="36">
        <v>98.07</v>
      </c>
      <c r="BW7" s="36">
        <v>96.56</v>
      </c>
      <c r="BX7" s="36">
        <v>100.47</v>
      </c>
      <c r="BY7" s="36">
        <v>104.6</v>
      </c>
      <c r="BZ7" s="36">
        <v>90.68</v>
      </c>
      <c r="CA7" s="36">
        <v>129.76</v>
      </c>
      <c r="CB7" s="36">
        <v>127.34</v>
      </c>
      <c r="CC7" s="36">
        <v>130.13999999999999</v>
      </c>
      <c r="CD7" s="36">
        <v>110.66</v>
      </c>
      <c r="CE7" s="36">
        <v>176.84</v>
      </c>
      <c r="CF7" s="36">
        <v>173.56</v>
      </c>
      <c r="CG7" s="36">
        <v>172.26</v>
      </c>
      <c r="CH7" s="36">
        <v>177.14</v>
      </c>
      <c r="CI7" s="36">
        <v>169.82</v>
      </c>
      <c r="CJ7" s="36">
        <v>164.21</v>
      </c>
      <c r="CK7" s="36">
        <v>46.62</v>
      </c>
      <c r="CL7" s="36">
        <v>44.96</v>
      </c>
      <c r="CM7" s="36">
        <v>44.72</v>
      </c>
      <c r="CN7" s="36">
        <v>43.69</v>
      </c>
      <c r="CO7" s="36">
        <v>43.22</v>
      </c>
      <c r="CP7" s="36">
        <v>53.5</v>
      </c>
      <c r="CQ7" s="36">
        <v>55.84</v>
      </c>
      <c r="CR7" s="36">
        <v>55.68</v>
      </c>
      <c r="CS7" s="36">
        <v>55.64</v>
      </c>
      <c r="CT7" s="36">
        <v>55.13</v>
      </c>
      <c r="CU7" s="36">
        <v>59.8</v>
      </c>
      <c r="CV7" s="36">
        <v>78.900000000000006</v>
      </c>
      <c r="CW7" s="36">
        <v>77.900000000000006</v>
      </c>
      <c r="CX7" s="36">
        <v>78</v>
      </c>
      <c r="CY7" s="36">
        <v>78</v>
      </c>
      <c r="CZ7" s="36">
        <v>77.989999999999995</v>
      </c>
      <c r="DA7" s="36">
        <v>82.8</v>
      </c>
      <c r="DB7" s="36">
        <v>83.11</v>
      </c>
      <c r="DC7" s="36">
        <v>83.18</v>
      </c>
      <c r="DD7" s="36">
        <v>83.09</v>
      </c>
      <c r="DE7" s="36">
        <v>83</v>
      </c>
      <c r="DF7" s="36">
        <v>89.78</v>
      </c>
      <c r="DG7" s="36">
        <v>49.72</v>
      </c>
      <c r="DH7" s="36">
        <v>56.58</v>
      </c>
      <c r="DI7" s="36">
        <v>57.54</v>
      </c>
      <c r="DJ7" s="36">
        <v>58.83</v>
      </c>
      <c r="DK7" s="36">
        <v>64.16</v>
      </c>
      <c r="DL7" s="36">
        <v>35.71</v>
      </c>
      <c r="DM7" s="36">
        <v>37.090000000000003</v>
      </c>
      <c r="DN7" s="36">
        <v>38.07</v>
      </c>
      <c r="DO7" s="36">
        <v>39.06</v>
      </c>
      <c r="DP7" s="36">
        <v>46.66</v>
      </c>
      <c r="DQ7" s="36">
        <v>46.31</v>
      </c>
      <c r="DR7" s="36">
        <v>7.1</v>
      </c>
      <c r="DS7" s="36">
        <v>3.96</v>
      </c>
      <c r="DT7" s="36">
        <v>4.22</v>
      </c>
      <c r="DU7" s="36">
        <v>4.78</v>
      </c>
      <c r="DV7" s="36">
        <v>7.36</v>
      </c>
      <c r="DW7" s="36">
        <v>6.62</v>
      </c>
      <c r="DX7" s="36">
        <v>6.63</v>
      </c>
      <c r="DY7" s="36">
        <v>7.73</v>
      </c>
      <c r="DZ7" s="36">
        <v>8.8699999999999992</v>
      </c>
      <c r="EA7" s="36">
        <v>9.85</v>
      </c>
      <c r="EB7" s="36">
        <v>12.42</v>
      </c>
      <c r="EC7" s="36">
        <v>0.55000000000000004</v>
      </c>
      <c r="ED7" s="36">
        <v>0.2</v>
      </c>
      <c r="EE7" s="36">
        <v>0.39</v>
      </c>
      <c r="EF7" s="36">
        <v>0.52</v>
      </c>
      <c r="EG7" s="36">
        <v>0.17</v>
      </c>
      <c r="EH7" s="36">
        <v>0.61</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Ｈ27年度</cp:lastModifiedBy>
  <dcterms:created xsi:type="dcterms:W3CDTF">2016-02-03T07:16:49Z</dcterms:created>
  <dcterms:modified xsi:type="dcterms:W3CDTF">2016-02-12T08:26:04Z</dcterms:modified>
  <cp:category/>
</cp:coreProperties>
</file>