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urai-makoto\Desktop\差し替え後\済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<sst xmlns="http://schemas.openxmlformats.org/spreadsheetml/2006/main" count="217" uniqueCount="107">
  <si>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</si>
  <si>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</si>
  <si>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</si>
  <si>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</si>
  <si>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</si>
  <si>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</si>
  <si>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</si>
  <si>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</si>
  <si>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</si>
  <si>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</si>
  <si>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</si>
  <si>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</si>
  <si>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</si>
  <si>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</si>
  <si>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</si>
  <si>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</si>
  <si>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</si>
  <si>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</si>
  <si>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</si>
  <si>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</si>
  <si>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</si>
  <si>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</si>
  <si>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</si>
  <si>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</si>
  <si>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</si>
  <si>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</si>
  <si>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</si>
  <si>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</si>
  <si>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</si>
  <si>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</si>
  <si>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</si>
  <si>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</si>
  <si>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</si>
  <si>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</si>
  <si>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</si>
  <si>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</si>
  <si>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</si>
  <si>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</si>
  <si>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</si>
  <si>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</si>
  <si>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</si>
  <si>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</si>
  <si>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</si>
  <si>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</si>
  <si>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</si>
  <si>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</si>
  <si>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</si>
  <si>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</si>
  <si>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</si>
  <si>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</si>
  <si>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</si>
  <si>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</si>
  <si>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</si>
  <si>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</si>
  <si>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</si>
  <si>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</si>
  <si>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</si>
  <si>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</si>
  <si>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</si>
  <si>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</si>
  <si>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</si>
  <si>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</si>
  <si>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</si>
  <si>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</si>
  <si>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</si>
  <si>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</si>
  <si>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</si>
  <si>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</si>
  <si>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</si>
  <si>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</si>
  <si>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</si>
  <si>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</si>
  <si>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</si>
  <si>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</si>
  <si>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</si>
  <si>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</si>
  <si>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</si>
  <si>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</si>
  <si>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</si>
  <si>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</si>
  <si>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</si>
  <si>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</si>
  <si>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</si>
  <si>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</si>
  <si>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</si>
  <si>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</si>
  <si>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</si>
  <si>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</si>
  <si>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</si>
  <si>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</si>
  <si>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</si>
  <si>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</si>
  <si>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</si>
  <si>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玉村町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</si>
  <si>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</si>
  <si>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</si>
  <si>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</si>
  <si>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</si>
  <si>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</si>
  <si>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</si>
  <si>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</si>
  <si>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</si>
  <si>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</si>
  <si>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</si>
  <si>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の維持管理費等の支払いである経常費用が、水道料金収入等の経常収益により、どの程度賄えているかを表す指標である経常収支比率については、過去５年間において増減があるものの、いずれも100％を超え、類似団体平均もほぼ上回っており、累積欠損金も発生していないことから、経営状況については健全であるといえます。また、給水原価については類似団体平均に比べて低く、給水に係る費用がどの程度給水収益で賄えているかを表した料金回収率についても100％を超え、類似団体平均を上回っているため、経営に必要な経費を料金で賄うことができている状況であるといえます。
　しかし、企業債残高対給水収益比率が年々増加していることから分かるように、老朽管更新工事等の費用を企業債の借入れにより賄っている部分が多く、また、近年は給水人口の減少や節水意識の高まりなどにより、水道料金収入についても減少しているため、今後の収支についてはこれらのことを踏まえた検討が必要であるといえます。
　施設利用率については、類似団体平均を上回っており施設規模は概ね適切といえます。しかし、給水人口の減少を踏まえた今後の水需要動向によって、施設規模の見直しも検討は必要であり、また、近年の有収率の減少から、漏水調査や老朽管更新工事等の事業を進め、収益の確保に努めていく必要があるといえます。</t>
    <rPh sb="1" eb="3">
      <t>スイドウ</t>
    </rPh>
    <rPh sb="3" eb="5">
      <t>ジギョウ</t>
    </rPh>
    <rPh sb="6" eb="8">
      <t>イジ</t>
    </rPh>
    <rPh sb="8" eb="11">
      <t>カンリヒ</t>
    </rPh>
    <rPh sb="11" eb="12">
      <t>トウ</t>
    </rPh>
    <rPh sb="13" eb="15">
      <t>シハラ</t>
    </rPh>
    <rPh sb="19" eb="21">
      <t>ケイジョウ</t>
    </rPh>
    <rPh sb="21" eb="23">
      <t>ヒヨウ</t>
    </rPh>
    <rPh sb="25" eb="27">
      <t>スイドウ</t>
    </rPh>
    <rPh sb="27" eb="29">
      <t>リョウキン</t>
    </rPh>
    <rPh sb="29" eb="31">
      <t>シュウニュウ</t>
    </rPh>
    <rPh sb="31" eb="32">
      <t>トウ</t>
    </rPh>
    <rPh sb="33" eb="35">
      <t>ケイジョウ</t>
    </rPh>
    <rPh sb="35" eb="37">
      <t>シュウエキ</t>
    </rPh>
    <rPh sb="43" eb="45">
      <t>テイド</t>
    </rPh>
    <rPh sb="45" eb="46">
      <t>マカナ</t>
    </rPh>
    <rPh sb="52" eb="53">
      <t>アラワ</t>
    </rPh>
    <rPh sb="54" eb="56">
      <t>シヒョウ</t>
    </rPh>
    <rPh sb="59" eb="61">
      <t>ケイジョウ</t>
    </rPh>
    <rPh sb="61" eb="63">
      <t>シュウシ</t>
    </rPh>
    <rPh sb="63" eb="65">
      <t>ヒリツ</t>
    </rPh>
    <rPh sb="71" eb="73">
      <t>カコ</t>
    </rPh>
    <rPh sb="74" eb="76">
      <t>ネンカン</t>
    </rPh>
    <rPh sb="80" eb="82">
      <t>ゾウゲン</t>
    </rPh>
    <rPh sb="98" eb="99">
      <t>コ</t>
    </rPh>
    <rPh sb="101" eb="103">
      <t>ルイジ</t>
    </rPh>
    <rPh sb="103" eb="105">
      <t>ダンタイ</t>
    </rPh>
    <rPh sb="105" eb="107">
      <t>ヘイキン</t>
    </rPh>
    <rPh sb="110" eb="112">
      <t>ウワマワ</t>
    </rPh>
    <rPh sb="117" eb="119">
      <t>ルイセキ</t>
    </rPh>
    <rPh sb="119" eb="122">
      <t>ケッソンキン</t>
    </rPh>
    <rPh sb="123" eb="125">
      <t>ハッセイ</t>
    </rPh>
    <rPh sb="135" eb="137">
      <t>ケイエイ</t>
    </rPh>
    <rPh sb="137" eb="139">
      <t>ジョウキョウ</t>
    </rPh>
    <rPh sb="144" eb="146">
      <t>ケンゼン</t>
    </rPh>
    <rPh sb="158" eb="160">
      <t>キュウスイ</t>
    </rPh>
    <rPh sb="160" eb="162">
      <t>ゲンカ</t>
    </rPh>
    <rPh sb="174" eb="175">
      <t>クラ</t>
    </rPh>
    <rPh sb="177" eb="178">
      <t>ヒク</t>
    </rPh>
    <rPh sb="180" eb="182">
      <t>キュウスイ</t>
    </rPh>
    <rPh sb="183" eb="184">
      <t>カカ</t>
    </rPh>
    <rPh sb="185" eb="187">
      <t>ヒヨウ</t>
    </rPh>
    <rPh sb="190" eb="192">
      <t>テイド</t>
    </rPh>
    <rPh sb="192" eb="194">
      <t>キュウスイ</t>
    </rPh>
    <rPh sb="194" eb="196">
      <t>シュウエキ</t>
    </rPh>
    <rPh sb="197" eb="198">
      <t>マカナ</t>
    </rPh>
    <rPh sb="204" eb="205">
      <t>アラワ</t>
    </rPh>
    <rPh sb="207" eb="209">
      <t>リョウキン</t>
    </rPh>
    <rPh sb="209" eb="211">
      <t>カイシュウ</t>
    </rPh>
    <rPh sb="211" eb="212">
      <t>リツ</t>
    </rPh>
    <rPh sb="222" eb="223">
      <t>コ</t>
    </rPh>
    <rPh sb="225" eb="227">
      <t>ルイジ</t>
    </rPh>
    <rPh sb="227" eb="229">
      <t>ダンタイ</t>
    </rPh>
    <rPh sb="229" eb="231">
      <t>ヘイキン</t>
    </rPh>
    <rPh sb="232" eb="234">
      <t>ウワマワ</t>
    </rPh>
    <rPh sb="241" eb="243">
      <t>ケイエイ</t>
    </rPh>
    <rPh sb="244" eb="246">
      <t>ヒツヨウ</t>
    </rPh>
    <rPh sb="247" eb="249">
      <t>ケイヒ</t>
    </rPh>
    <rPh sb="250" eb="252">
      <t>リョウキン</t>
    </rPh>
    <rPh sb="253" eb="254">
      <t>マカナ</t>
    </rPh>
    <rPh sb="263" eb="265">
      <t>ジョウキョウ</t>
    </rPh>
    <rPh sb="280" eb="282">
      <t>キギョウ</t>
    </rPh>
    <rPh sb="282" eb="283">
      <t>サイ</t>
    </rPh>
    <rPh sb="283" eb="285">
      <t>ザンダカ</t>
    </rPh>
    <rPh sb="285" eb="286">
      <t>タイ</t>
    </rPh>
    <rPh sb="286" eb="288">
      <t>キュウスイ</t>
    </rPh>
    <rPh sb="288" eb="290">
      <t>シュウエキ</t>
    </rPh>
    <rPh sb="290" eb="292">
      <t>ヒリツ</t>
    </rPh>
    <rPh sb="293" eb="295">
      <t>ネンネン</t>
    </rPh>
    <rPh sb="295" eb="297">
      <t>ゾウカ</t>
    </rPh>
    <rPh sb="305" eb="306">
      <t>ワ</t>
    </rPh>
    <rPh sb="312" eb="314">
      <t>ロウキュウ</t>
    </rPh>
    <rPh sb="314" eb="315">
      <t>カン</t>
    </rPh>
    <rPh sb="315" eb="317">
      <t>コウシン</t>
    </rPh>
    <rPh sb="324" eb="326">
      <t>キギョウ</t>
    </rPh>
    <rPh sb="326" eb="327">
      <t>サイ</t>
    </rPh>
    <rPh sb="328" eb="330">
      <t>カリイ</t>
    </rPh>
    <rPh sb="339" eb="341">
      <t>ブブン</t>
    </rPh>
    <rPh sb="342" eb="343">
      <t>オオ</t>
    </rPh>
    <rPh sb="351" eb="353">
      <t>キュウスイ</t>
    </rPh>
    <rPh sb="353" eb="355">
      <t>ジンコウ</t>
    </rPh>
    <rPh sb="356" eb="358">
      <t>ゲンショウ</t>
    </rPh>
    <rPh sb="359" eb="361">
      <t>セッスイ</t>
    </rPh>
    <rPh sb="361" eb="363">
      <t>イシキ</t>
    </rPh>
    <rPh sb="364" eb="365">
      <t>タカ</t>
    </rPh>
    <rPh sb="373" eb="375">
      <t>スイドウ</t>
    </rPh>
    <rPh sb="375" eb="377">
      <t>リョウキン</t>
    </rPh>
    <rPh sb="377" eb="379">
      <t>シュウニュウ</t>
    </rPh>
    <rPh sb="393" eb="395">
      <t>コンゴ</t>
    </rPh>
    <rPh sb="396" eb="398">
      <t>シュウシ</t>
    </rPh>
    <rPh sb="410" eb="411">
      <t>フ</t>
    </rPh>
    <rPh sb="414" eb="416">
      <t>ケントウ</t>
    </rPh>
    <rPh sb="417" eb="419">
      <t>ヒツヨウ</t>
    </rPh>
    <rPh sb="430" eb="432">
      <t>シセツ</t>
    </rPh>
    <rPh sb="432" eb="435">
      <t>リヨウリツ</t>
    </rPh>
    <rPh sb="441" eb="443">
      <t>ルイジ</t>
    </rPh>
    <rPh sb="443" eb="445">
      <t>ダンタイ</t>
    </rPh>
    <rPh sb="445" eb="447">
      <t>ヘイキン</t>
    </rPh>
    <rPh sb="448" eb="450">
      <t>ウワマワ</t>
    </rPh>
    <rPh sb="454" eb="456">
      <t>シセツ</t>
    </rPh>
    <rPh sb="456" eb="458">
      <t>キボ</t>
    </rPh>
    <rPh sb="459" eb="460">
      <t>オオム</t>
    </rPh>
    <rPh sb="461" eb="463">
      <t>テキセツ</t>
    </rPh>
    <rPh sb="519" eb="521">
      <t>キンネン</t>
    </rPh>
    <rPh sb="522" eb="524">
      <t>ユウシュウ</t>
    </rPh>
    <rPh sb="524" eb="525">
      <t>リツ</t>
    </rPh>
    <rPh sb="526" eb="528">
      <t>ゲンショウ</t>
    </rPh>
    <rPh sb="539" eb="541">
      <t>コウシン</t>
    </rPh>
    <rPh sb="541" eb="543">
      <t>コウジ</t>
    </rPh>
    <rPh sb="551" eb="553">
      <t>シュウエキ</t>
    </rPh>
    <rPh sb="554" eb="556">
      <t>カクホ</t>
    </rPh>
    <rPh sb="557" eb="558">
      <t>ツト</t>
    </rPh>
    <phoneticPr fontId="4"/>
  </si>
  <si>
    <t>　水道事業で管理する施設や管路などの減価償却が、どの程度進んでいるかを表す指標である有形固定資産減価償却率については、年々増加しており、類似団体平均も上回っております。しかし、法定耐用年数を超えた管路延長の割合を表す管路経年化率は減少しており、更新した管路延長の割合を表す管路更新率については増加しています。そのことから、老朽管の更新については計画的に行われているものの、浄水場内の施設や機械等の老朽化についての対策が必要であるといえます。</t>
    <rPh sb="1" eb="3">
      <t>スイドウ</t>
    </rPh>
    <rPh sb="3" eb="5">
      <t>ジギョウ</t>
    </rPh>
    <rPh sb="6" eb="8">
      <t>カンリ</t>
    </rPh>
    <rPh sb="10" eb="12">
      <t>シセツ</t>
    </rPh>
    <rPh sb="13" eb="14">
      <t>カン</t>
    </rPh>
    <rPh sb="14" eb="15">
      <t>ロ</t>
    </rPh>
    <rPh sb="18" eb="20">
      <t>ゲンカ</t>
    </rPh>
    <rPh sb="20" eb="22">
      <t>ショウキャク</t>
    </rPh>
    <rPh sb="26" eb="28">
      <t>テイド</t>
    </rPh>
    <rPh sb="28" eb="29">
      <t>スス</t>
    </rPh>
    <rPh sb="35" eb="36">
      <t>アラワ</t>
    </rPh>
    <rPh sb="37" eb="39">
      <t>シヒョウ</t>
    </rPh>
    <rPh sb="42" eb="44">
      <t>ユウケイ</t>
    </rPh>
    <rPh sb="44" eb="46">
      <t>コテイ</t>
    </rPh>
    <rPh sb="46" eb="48">
      <t>シサン</t>
    </rPh>
    <rPh sb="48" eb="50">
      <t>ゲンカ</t>
    </rPh>
    <rPh sb="50" eb="52">
      <t>ショウキャク</t>
    </rPh>
    <rPh sb="52" eb="53">
      <t>リツ</t>
    </rPh>
    <rPh sb="59" eb="61">
      <t>ネンネン</t>
    </rPh>
    <rPh sb="61" eb="63">
      <t>ゾウカ</t>
    </rPh>
    <rPh sb="68" eb="70">
      <t>ルイジ</t>
    </rPh>
    <rPh sb="70" eb="72">
      <t>ダンタイ</t>
    </rPh>
    <rPh sb="72" eb="74">
      <t>ヘイキン</t>
    </rPh>
    <rPh sb="75" eb="77">
      <t>ウワマワ</t>
    </rPh>
    <rPh sb="88" eb="90">
      <t>ホウテイ</t>
    </rPh>
    <rPh sb="90" eb="92">
      <t>タイヨウ</t>
    </rPh>
    <rPh sb="92" eb="94">
      <t>ネンスウ</t>
    </rPh>
    <rPh sb="95" eb="96">
      <t>コ</t>
    </rPh>
    <rPh sb="98" eb="100">
      <t>カンロ</t>
    </rPh>
    <rPh sb="100" eb="102">
      <t>エンチョウ</t>
    </rPh>
    <rPh sb="103" eb="105">
      <t>ワリアイ</t>
    </rPh>
    <rPh sb="106" eb="107">
      <t>アラワ</t>
    </rPh>
    <rPh sb="108" eb="110">
      <t>カンロ</t>
    </rPh>
    <rPh sb="110" eb="113">
      <t>ケイネンカ</t>
    </rPh>
    <rPh sb="113" eb="114">
      <t>リツ</t>
    </rPh>
    <rPh sb="115" eb="117">
      <t>ゲンショウ</t>
    </rPh>
    <rPh sb="122" eb="124">
      <t>コウシン</t>
    </rPh>
    <rPh sb="126" eb="128">
      <t>カンロ</t>
    </rPh>
    <rPh sb="128" eb="130">
      <t>エンチョウ</t>
    </rPh>
    <rPh sb="131" eb="133">
      <t>ワリアイ</t>
    </rPh>
    <rPh sb="134" eb="135">
      <t>アラワ</t>
    </rPh>
    <rPh sb="136" eb="138">
      <t>カンロ</t>
    </rPh>
    <rPh sb="138" eb="140">
      <t>コウシン</t>
    </rPh>
    <rPh sb="140" eb="141">
      <t>リツ</t>
    </rPh>
    <rPh sb="146" eb="148">
      <t>ゾウカ</t>
    </rPh>
    <rPh sb="161" eb="163">
      <t>ロウキュウ</t>
    </rPh>
    <rPh sb="163" eb="164">
      <t>カン</t>
    </rPh>
    <rPh sb="165" eb="167">
      <t>コウシン</t>
    </rPh>
    <rPh sb="172" eb="175">
      <t>ケイカクテキ</t>
    </rPh>
    <rPh sb="176" eb="177">
      <t>オコナ</t>
    </rPh>
    <rPh sb="186" eb="189">
      <t>ジョウスイジョウ</t>
    </rPh>
    <rPh sb="189" eb="190">
      <t>ナイ</t>
    </rPh>
    <rPh sb="191" eb="193">
      <t>シセツ</t>
    </rPh>
    <rPh sb="194" eb="196">
      <t>キカイ</t>
    </rPh>
    <rPh sb="196" eb="197">
      <t>トウ</t>
    </rPh>
    <rPh sb="198" eb="201">
      <t>ロウキュウカ</t>
    </rPh>
    <rPh sb="206" eb="208">
      <t>タイサク</t>
    </rPh>
    <rPh sb="209" eb="211">
      <t>ヒツヨウ</t>
    </rPh>
    <phoneticPr fontId="4"/>
  </si>
  <si>
    <t>　経常収支比率や料金回収率は高いことから、近年の経営状況については良好であるといえます。また管路更新率も高いため、老朽管の更新については計画的に行われています。しかし、近年の水需要の減少から水道料金による収入は減少しており、老朽化した浄水場施設の更新や維持管理についての費用を賄うために、計画的な事業計画、財政計画による経営を行うことが必要となっています。</t>
    <rPh sb="1" eb="3">
      <t>ケイジョウ</t>
    </rPh>
    <rPh sb="3" eb="5">
      <t>シュウシ</t>
    </rPh>
    <rPh sb="5" eb="7">
      <t>ヒリツ</t>
    </rPh>
    <rPh sb="8" eb="10">
      <t>リョウキン</t>
    </rPh>
    <rPh sb="10" eb="12">
      <t>カイシュウ</t>
    </rPh>
    <rPh sb="12" eb="13">
      <t>リツ</t>
    </rPh>
    <rPh sb="14" eb="15">
      <t>タカ</t>
    </rPh>
    <rPh sb="21" eb="23">
      <t>キンネン</t>
    </rPh>
    <rPh sb="24" eb="26">
      <t>ケイエイ</t>
    </rPh>
    <rPh sb="26" eb="28">
      <t>ジョウキョウ</t>
    </rPh>
    <rPh sb="33" eb="35">
      <t>リョウコウ</t>
    </rPh>
    <rPh sb="46" eb="48">
      <t>カンロ</t>
    </rPh>
    <rPh sb="48" eb="50">
      <t>コウシン</t>
    </rPh>
    <rPh sb="50" eb="51">
      <t>リツ</t>
    </rPh>
    <rPh sb="52" eb="53">
      <t>タカ</t>
    </rPh>
    <rPh sb="57" eb="59">
      <t>ロウキュウ</t>
    </rPh>
    <rPh sb="59" eb="60">
      <t>カン</t>
    </rPh>
    <rPh sb="61" eb="63">
      <t>コウシン</t>
    </rPh>
    <rPh sb="68" eb="71">
      <t>ケイカクテキ</t>
    </rPh>
    <rPh sb="72" eb="73">
      <t>オコナ</t>
    </rPh>
    <rPh sb="84" eb="86">
      <t>キンネン</t>
    </rPh>
    <rPh sb="91" eb="93">
      <t>ゲンショウ</t>
    </rPh>
    <rPh sb="105" eb="107">
      <t>ゲンショウ</t>
    </rPh>
    <rPh sb="112" eb="114">
      <t>ロウキュウ</t>
    </rPh>
    <rPh sb="114" eb="115">
      <t>カ</t>
    </rPh>
    <rPh sb="117" eb="120">
      <t>ジョウスイジョウ</t>
    </rPh>
    <rPh sb="120" eb="122">
      <t>シセツ</t>
    </rPh>
    <rPh sb="123" eb="125">
      <t>コウシン</t>
    </rPh>
    <rPh sb="126" eb="128">
      <t>イジ</t>
    </rPh>
    <rPh sb="128" eb="130">
      <t>カンリ</t>
    </rPh>
    <rPh sb="135" eb="137">
      <t>ヒヨウ</t>
    </rPh>
    <rPh sb="138" eb="139">
      <t>マカナ</t>
    </rPh>
    <rPh sb="144" eb="147">
      <t>ケイカクテキ</t>
    </rPh>
    <rPh sb="148" eb="150">
      <t>ジギョウ</t>
    </rPh>
    <rPh sb="150" eb="152">
      <t>ケイカク</t>
    </rPh>
    <rPh sb="153" eb="155">
      <t>ザイセイ</t>
    </rPh>
    <rPh sb="155" eb="157">
      <t>ケイカク</t>
    </rPh>
    <rPh sb="160" eb="162">
      <t>ケイエイ</t>
    </rPh>
    <rPh sb="163" eb="164">
      <t>オコナ</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</si>
</sst>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0.61</c:v>
                </c:pt>
                <c:pt idx="1">
                  <c:v>0.49</c:v>
                </c:pt>
                <c:pt idx="2">
                  <c:v>1.1399999999999999</c:v>
                </c:pt>
                <c:pt idx="3">
                  <c:v>1.45</c:v>
                </c:pt>
                <c:pt idx="4">
                  <c:v>1.96</c:v>
                </c:pt>
              </c:numCache>
            </c:numRef>
          </c:val>
        </c:ser>
        <c:dLbls>
          <c:showLegendKey val="0"/>
          <c:showVal val="0"/>
          <c:showCatName val="0"/>
          <c:showSerName val="0"/>
          <c:showPercent val="0"/>
          <c:showBubbleSize val="0"/>
        </c:dLbls>
        <c:gapWidth val="150"/>
        <c:axId val="162466912"/>
        <c:axId val="16246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62466912"/>
        <c:axId val="162466520"/>
      </c:lineChart>
      <c:dateAx>
        <c:axId val="162466912"/>
        <c:scaling>
          <c:orientation val="minMax"/>
        </c:scaling>
        <c:delete val="1"/>
        <c:axPos val="b"/>
        <c:numFmt formatCode="ge" sourceLinked="1"/>
        <c:majorTickMark val="none"/>
        <c:minorTickMark val="none"/>
        <c:tickLblPos val="none"/>
        <c:crossAx val="162466520"/>
        <c:crosses val="autoZero"/>
        <c:auto val="1"/>
        <c:lblOffset val="100"/>
        <c:baseTimeUnit val="years"/>
      </c:dateAx>
      <c:valAx>
        <c:axId val="16246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74.12</c:v>
                </c:pt>
                <c:pt idx="1">
                  <c:v>72.209999999999994</c:v>
                </c:pt>
                <c:pt idx="2">
                  <c:v>68.25</c:v>
                </c:pt>
                <c:pt idx="3">
                  <c:v>67.83</c:v>
                </c:pt>
                <c:pt idx="4">
                  <c:v>71.040000000000006</c:v>
                </c:pt>
              </c:numCache>
            </c:numRef>
          </c:val>
        </c:ser>
        <c:dLbls>
          <c:showLegendKey val="0"/>
          <c:showVal val="0"/>
          <c:showCatName val="0"/>
          <c:showSerName val="0"/>
          <c:showPercent val="0"/>
          <c:showBubbleSize val="0"/>
        </c:dLbls>
        <c:gapWidth val="150"/>
        <c:axId val="162045680"/>
        <c:axId val="16204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62045680"/>
        <c:axId val="162046072"/>
      </c:lineChart>
      <c:dateAx>
        <c:axId val="162045680"/>
        <c:scaling>
          <c:orientation val="minMax"/>
        </c:scaling>
        <c:delete val="1"/>
        <c:axPos val="b"/>
        <c:numFmt formatCode="ge" sourceLinked="1"/>
        <c:majorTickMark val="none"/>
        <c:minorTickMark val="none"/>
        <c:tickLblPos val="none"/>
        <c:crossAx val="162046072"/>
        <c:crosses val="autoZero"/>
        <c:auto val="1"/>
        <c:lblOffset val="100"/>
        <c:baseTimeUnit val="years"/>
      </c:dateAx>
      <c:valAx>
        <c:axId val="16204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4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87.41</c:v>
                </c:pt>
                <c:pt idx="1">
                  <c:v>88.41</c:v>
                </c:pt>
                <c:pt idx="2">
                  <c:v>92.9</c:v>
                </c:pt>
                <c:pt idx="3">
                  <c:v>91.52</c:v>
                </c:pt>
                <c:pt idx="4">
                  <c:v>85.4</c:v>
                </c:pt>
              </c:numCache>
            </c:numRef>
          </c:val>
        </c:ser>
        <c:dLbls>
          <c:showLegendKey val="0"/>
          <c:showVal val="0"/>
          <c:showCatName val="0"/>
          <c:showSerName val="0"/>
          <c:showPercent val="0"/>
          <c:showBubbleSize val="0"/>
        </c:dLbls>
        <c:gapWidth val="150"/>
        <c:axId val="163703880"/>
        <c:axId val="16370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63703880"/>
        <c:axId val="163704272"/>
      </c:lineChart>
      <c:dateAx>
        <c:axId val="163703880"/>
        <c:scaling>
          <c:orientation val="minMax"/>
        </c:scaling>
        <c:delete val="1"/>
        <c:axPos val="b"/>
        <c:numFmt formatCode="ge" sourceLinked="1"/>
        <c:majorTickMark val="none"/>
        <c:minorTickMark val="none"/>
        <c:tickLblPos val="none"/>
        <c:crossAx val="163704272"/>
        <c:crosses val="autoZero"/>
        <c:auto val="1"/>
        <c:lblOffset val="100"/>
        <c:baseTimeUnit val="years"/>
      </c:dateAx>
      <c:valAx>
        <c:axId val="16370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0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112.81</c:v>
                </c:pt>
                <c:pt idx="1">
                  <c:v>111.31</c:v>
                </c:pt>
                <c:pt idx="2">
                  <c:v>115.08</c:v>
                </c:pt>
                <c:pt idx="3">
                  <c:v>106.79</c:v>
                </c:pt>
                <c:pt idx="4">
                  <c:v>113.6</c:v>
                </c:pt>
              </c:numCache>
            </c:numRef>
          </c:val>
        </c:ser>
        <c:dLbls>
          <c:showLegendKey val="0"/>
          <c:showVal val="0"/>
          <c:showCatName val="0"/>
          <c:showSerName val="0"/>
          <c:showPercent val="0"/>
          <c:showBubbleSize val="0"/>
        </c:dLbls>
        <c:gapWidth val="150"/>
        <c:axId val="161101424"/>
        <c:axId val="16110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61101424"/>
        <c:axId val="161101816"/>
      </c:lineChart>
      <c:dateAx>
        <c:axId val="161101424"/>
        <c:scaling>
          <c:orientation val="minMax"/>
        </c:scaling>
        <c:delete val="1"/>
        <c:axPos val="b"/>
        <c:numFmt formatCode="ge" sourceLinked="1"/>
        <c:majorTickMark val="none"/>
        <c:minorTickMark val="none"/>
        <c:tickLblPos val="none"/>
        <c:crossAx val="161101816"/>
        <c:crosses val="autoZero"/>
        <c:auto val="1"/>
        <c:lblOffset val="100"/>
        <c:baseTimeUnit val="years"/>
      </c:dateAx>
      <c:valAx>
        <c:axId val="161101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10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48.22</c:v>
                </c:pt>
                <c:pt idx="1">
                  <c:v>48.97</c:v>
                </c:pt>
                <c:pt idx="2">
                  <c:v>49.42</c:v>
                </c:pt>
                <c:pt idx="3">
                  <c:v>50.04</c:v>
                </c:pt>
                <c:pt idx="4">
                  <c:v>50.45</c:v>
                </c:pt>
              </c:numCache>
            </c:numRef>
          </c:val>
        </c:ser>
        <c:dLbls>
          <c:showLegendKey val="0"/>
          <c:showVal val="0"/>
          <c:showCatName val="0"/>
          <c:showSerName val="0"/>
          <c:showPercent val="0"/>
          <c:showBubbleSize val="0"/>
        </c:dLbls>
        <c:gapWidth val="150"/>
        <c:axId val="161102992"/>
        <c:axId val="16255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61102992"/>
        <c:axId val="162559696"/>
      </c:lineChart>
      <c:dateAx>
        <c:axId val="161102992"/>
        <c:scaling>
          <c:orientation val="minMax"/>
        </c:scaling>
        <c:delete val="1"/>
        <c:axPos val="b"/>
        <c:numFmt formatCode="ge" sourceLinked="1"/>
        <c:majorTickMark val="none"/>
        <c:minorTickMark val="none"/>
        <c:tickLblPos val="none"/>
        <c:crossAx val="162559696"/>
        <c:crosses val="autoZero"/>
        <c:auto val="1"/>
        <c:lblOffset val="100"/>
        <c:baseTimeUnit val="years"/>
      </c:dateAx>
      <c:valAx>
        <c:axId val="16255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0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9.49</c:v>
                </c:pt>
                <c:pt idx="1">
                  <c:v>9.4700000000000006</c:v>
                </c:pt>
                <c:pt idx="2">
                  <c:v>8.77</c:v>
                </c:pt>
                <c:pt idx="3">
                  <c:v>7.72</c:v>
                </c:pt>
                <c:pt idx="4">
                  <c:v>6.16</c:v>
                </c:pt>
              </c:numCache>
            </c:numRef>
          </c:val>
        </c:ser>
        <c:dLbls>
          <c:showLegendKey val="0"/>
          <c:showVal val="0"/>
          <c:showCatName val="0"/>
          <c:showSerName val="0"/>
          <c:showPercent val="0"/>
          <c:showBubbleSize val="0"/>
        </c:dLbls>
        <c:gapWidth val="150"/>
        <c:axId val="162560872"/>
        <c:axId val="16256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62560872"/>
        <c:axId val="162561264"/>
      </c:lineChart>
      <c:dateAx>
        <c:axId val="162560872"/>
        <c:scaling>
          <c:orientation val="minMax"/>
        </c:scaling>
        <c:delete val="1"/>
        <c:axPos val="b"/>
        <c:numFmt formatCode="ge" sourceLinked="1"/>
        <c:majorTickMark val="none"/>
        <c:minorTickMark val="none"/>
        <c:tickLblPos val="none"/>
        <c:crossAx val="162561264"/>
        <c:crosses val="autoZero"/>
        <c:auto val="1"/>
        <c:lblOffset val="100"/>
        <c:baseTimeUnit val="years"/>
      </c:dateAx>
      <c:valAx>
        <c:axId val="16256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6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106832"/>
        <c:axId val="16210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62106832"/>
        <c:axId val="162107224"/>
      </c:lineChart>
      <c:dateAx>
        <c:axId val="162106832"/>
        <c:scaling>
          <c:orientation val="minMax"/>
        </c:scaling>
        <c:delete val="1"/>
        <c:axPos val="b"/>
        <c:numFmt formatCode="ge" sourceLinked="1"/>
        <c:majorTickMark val="none"/>
        <c:minorTickMark val="none"/>
        <c:tickLblPos val="none"/>
        <c:crossAx val="162107224"/>
        <c:crosses val="autoZero"/>
        <c:auto val="1"/>
        <c:lblOffset val="100"/>
        <c:baseTimeUnit val="years"/>
      </c:dateAx>
      <c:valAx>
        <c:axId val="162107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10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595.17999999999995</c:v>
                </c:pt>
                <c:pt idx="1">
                  <c:v>416.94</c:v>
                </c:pt>
                <c:pt idx="2">
                  <c:v>493.45</c:v>
                </c:pt>
                <c:pt idx="3">
                  <c:v>799.87</c:v>
                </c:pt>
                <c:pt idx="4">
                  <c:v>312.68</c:v>
                </c:pt>
              </c:numCache>
            </c:numRef>
          </c:val>
        </c:ser>
        <c:dLbls>
          <c:showLegendKey val="0"/>
          <c:showVal val="0"/>
          <c:showCatName val="0"/>
          <c:showSerName val="0"/>
          <c:showPercent val="0"/>
          <c:showBubbleSize val="0"/>
        </c:dLbls>
        <c:gapWidth val="150"/>
        <c:axId val="162250744"/>
        <c:axId val="16299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62250744"/>
        <c:axId val="162996952"/>
      </c:lineChart>
      <c:dateAx>
        <c:axId val="162250744"/>
        <c:scaling>
          <c:orientation val="minMax"/>
        </c:scaling>
        <c:delete val="1"/>
        <c:axPos val="b"/>
        <c:numFmt formatCode="ge" sourceLinked="1"/>
        <c:majorTickMark val="none"/>
        <c:minorTickMark val="none"/>
        <c:tickLblPos val="none"/>
        <c:crossAx val="162996952"/>
        <c:crosses val="autoZero"/>
        <c:auto val="1"/>
        <c:lblOffset val="100"/>
        <c:baseTimeUnit val="years"/>
      </c:dateAx>
      <c:valAx>
        <c:axId val="162996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25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345.76</c:v>
                </c:pt>
                <c:pt idx="1">
                  <c:v>331.96</c:v>
                </c:pt>
                <c:pt idx="2">
                  <c:v>334.68</c:v>
                </c:pt>
                <c:pt idx="3">
                  <c:v>344.8</c:v>
                </c:pt>
                <c:pt idx="4">
                  <c:v>367</c:v>
                </c:pt>
              </c:numCache>
            </c:numRef>
          </c:val>
        </c:ser>
        <c:dLbls>
          <c:showLegendKey val="0"/>
          <c:showVal val="0"/>
          <c:showCatName val="0"/>
          <c:showSerName val="0"/>
          <c:showPercent val="0"/>
          <c:showBubbleSize val="0"/>
        </c:dLbls>
        <c:gapWidth val="150"/>
        <c:axId val="163005536"/>
        <c:axId val="16300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63005536"/>
        <c:axId val="163009240"/>
      </c:lineChart>
      <c:dateAx>
        <c:axId val="163005536"/>
        <c:scaling>
          <c:orientation val="minMax"/>
        </c:scaling>
        <c:delete val="1"/>
        <c:axPos val="b"/>
        <c:numFmt formatCode="ge" sourceLinked="1"/>
        <c:majorTickMark val="none"/>
        <c:minorTickMark val="none"/>
        <c:tickLblPos val="none"/>
        <c:crossAx val="163009240"/>
        <c:crosses val="autoZero"/>
        <c:auto val="1"/>
        <c:lblOffset val="100"/>
        <c:baseTimeUnit val="years"/>
      </c:dateAx>
      <c:valAx>
        <c:axId val="163009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0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113.11</c:v>
                </c:pt>
                <c:pt idx="1">
                  <c:v>110.91</c:v>
                </c:pt>
                <c:pt idx="2">
                  <c:v>116.66</c:v>
                </c:pt>
                <c:pt idx="3">
                  <c:v>105.89</c:v>
                </c:pt>
                <c:pt idx="4">
                  <c:v>112.53</c:v>
                </c:pt>
              </c:numCache>
            </c:numRef>
          </c:val>
        </c:ser>
        <c:dLbls>
          <c:showLegendKey val="0"/>
          <c:showVal val="0"/>
          <c:showCatName val="0"/>
          <c:showSerName val="0"/>
          <c:showPercent val="0"/>
          <c:showBubbleSize val="0"/>
        </c:dLbls>
        <c:gapWidth val="150"/>
        <c:axId val="162250352"/>
        <c:axId val="16226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62250352"/>
        <c:axId val="162260528"/>
      </c:lineChart>
      <c:dateAx>
        <c:axId val="162250352"/>
        <c:scaling>
          <c:orientation val="minMax"/>
        </c:scaling>
        <c:delete val="1"/>
        <c:axPos val="b"/>
        <c:numFmt formatCode="ge" sourceLinked="1"/>
        <c:majorTickMark val="none"/>
        <c:minorTickMark val="none"/>
        <c:tickLblPos val="none"/>
        <c:crossAx val="162260528"/>
        <c:crosses val="autoZero"/>
        <c:auto val="1"/>
        <c:lblOffset val="100"/>
        <c:baseTimeUnit val="years"/>
      </c:dateAx>
      <c:valAx>
        <c:axId val="16226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5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99.14</c:v>
                </c:pt>
                <c:pt idx="1">
                  <c:v>101.19</c:v>
                </c:pt>
                <c:pt idx="2">
                  <c:v>96.07</c:v>
                </c:pt>
                <c:pt idx="3">
                  <c:v>105.71</c:v>
                </c:pt>
                <c:pt idx="4">
                  <c:v>99.48</c:v>
                </c:pt>
              </c:numCache>
            </c:numRef>
          </c:val>
        </c:ser>
        <c:dLbls>
          <c:showLegendKey val="0"/>
          <c:showVal val="0"/>
          <c:showCatName val="0"/>
          <c:showSerName val="0"/>
          <c:showPercent val="0"/>
          <c:showBubbleSize val="0"/>
        </c:dLbls>
        <c:gapWidth val="150"/>
        <c:axId val="162261704"/>
        <c:axId val="16204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62261704"/>
        <c:axId val="162044504"/>
      </c:lineChart>
      <c:dateAx>
        <c:axId val="162261704"/>
        <c:scaling>
          <c:orientation val="minMax"/>
        </c:scaling>
        <c:delete val="1"/>
        <c:axPos val="b"/>
        <c:numFmt formatCode="ge" sourceLinked="1"/>
        <c:majorTickMark val="none"/>
        <c:minorTickMark val="none"/>
        <c:tickLblPos val="none"/>
        <c:crossAx val="162044504"/>
        <c:crosses val="autoZero"/>
        <c:auto val="1"/>
        <c:lblOffset val="100"/>
        <c:baseTimeUnit val="years"/>
      </c:dateAx>
      <c:valAx>
        <c:axId val="16204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6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玉村町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37047</v>
      </c>
      <c r="AJ8" s="75"/>
      <c r="AK8" s="75"/>
      <c r="AL8" s="75"/>
      <c r="AM8" s="75"/>
      <c r="AN8" s="75"/>
      <c r="AO8" s="75"/>
      <c r="AP8" s="76"/>
      <c r="AQ8" s="57">
        <f>データ!R6</f>
        <v>25.78</v>
      </c>
      <c r="AR8" s="57"/>
      <c r="AS8" s="57"/>
      <c r="AT8" s="57"/>
      <c r="AU8" s="57"/>
      <c r="AV8" s="57"/>
      <c r="AW8" s="57"/>
      <c r="AX8" s="57"/>
      <c r="AY8" s="57">
        <f>データ!S6</f>
        <v>1437.04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59.57</v>
      </c>
      <c r="K10" s="57"/>
      <c r="L10" s="57"/>
      <c r="M10" s="57"/>
      <c r="N10" s="57"/>
      <c r="O10" s="57"/>
      <c r="P10" s="57"/>
      <c r="Q10" s="57"/>
      <c r="R10" s="57">
        <f>データ!O6</f>
        <v>99.9</v>
      </c>
      <c r="S10" s="57"/>
      <c r="T10" s="57"/>
      <c r="U10" s="57"/>
      <c r="V10" s="57"/>
      <c r="W10" s="57"/>
      <c r="X10" s="57"/>
      <c r="Y10" s="57"/>
      <c r="Z10" s="65">
        <f>データ!P6</f>
        <v>2280</v>
      </c>
      <c r="AA10" s="65"/>
      <c r="AB10" s="65"/>
      <c r="AC10" s="65"/>
      <c r="AD10" s="65"/>
      <c r="AE10" s="65"/>
      <c r="AF10" s="65"/>
      <c r="AG10" s="65"/>
      <c r="AH10" s="2"/>
      <c r="AI10" s="65">
        <f>データ!T6</f>
        <v>36922</v>
      </c>
      <c r="AJ10" s="65"/>
      <c r="AK10" s="65"/>
      <c r="AL10" s="65"/>
      <c r="AM10" s="65"/>
      <c r="AN10" s="65"/>
      <c r="AO10" s="65"/>
      <c r="AP10" s="65"/>
      <c r="AQ10" s="57">
        <f>データ!U6</f>
        <v>25.78</v>
      </c>
      <c r="AR10" s="57"/>
      <c r="AS10" s="57"/>
      <c r="AT10" s="57"/>
      <c r="AU10" s="57"/>
      <c r="AV10" s="57"/>
      <c r="AW10" s="57"/>
      <c r="AX10" s="57"/>
      <c r="AY10" s="57">
        <f>データ!V6</f>
        <v>1432.2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104647</v>
      </c>
      <c r="D6" s="31">
        <f t="shared" si="3"/>
        <v>46</v>
      </c>
      <c r="E6" s="31">
        <f t="shared" si="3"/>
        <v>1</v>
      </c>
      <c r="F6" s="31">
        <f t="shared" si="3"/>
        <v>0</v>
      </c>
      <c r="G6" s="31">
        <f t="shared" si="3"/>
        <v>1</v>
      </c>
      <c r="H6" s="31" t="str">
        <f t="shared" si="3"/>
        <v>群馬県　玉村町</v>
      </c>
      <c r="I6" s="31" t="str">
        <f t="shared" si="3"/>
        <v>法適用</v>
      </c>
      <c r="J6" s="31" t="str">
        <f t="shared" si="3"/>
        <v>水道事業</v>
      </c>
      <c r="K6" s="31" t="str">
        <f t="shared" si="3"/>
        <v>末端給水事業</v>
      </c>
      <c r="L6" s="31" t="str">
        <f t="shared" si="3"/>
        <v>A5</v>
      </c>
      <c r="M6" s="32" t="str">
        <f t="shared" si="3"/>
        <v>-</v>
      </c>
      <c r="N6" s="32">
        <f t="shared" si="3"/>
        <v>59.57</v>
      </c>
      <c r="O6" s="32">
        <f t="shared" si="3"/>
        <v>99.9</v>
      </c>
      <c r="P6" s="32">
        <f t="shared" si="3"/>
        <v>2280</v>
      </c>
      <c r="Q6" s="32">
        <f t="shared" si="3"/>
        <v>37047</v>
      </c>
      <c r="R6" s="32">
        <f t="shared" si="3"/>
        <v>25.78</v>
      </c>
      <c r="S6" s="32">
        <f t="shared" si="3"/>
        <v>1437.04</v>
      </c>
      <c r="T6" s="32">
        <f t="shared" si="3"/>
        <v>36922</v>
      </c>
      <c r="U6" s="32">
        <f t="shared" si="3"/>
        <v>25.78</v>
      </c>
      <c r="V6" s="32">
        <f t="shared" si="3"/>
        <v>1432.2</v>
      </c>
      <c r="W6" s="33">
        <f>IF(W7="",NA(),W7)</f>
        <v>112.81</v>
      </c>
      <c r="X6" s="33">
        <f t="shared" ref="X6:AF6" si="4">IF(X7="",NA(),X7)</f>
        <v>111.31</v>
      </c>
      <c r="Y6" s="33">
        <f t="shared" si="4"/>
        <v>115.08</v>
      </c>
      <c r="Z6" s="33">
        <f t="shared" si="4"/>
        <v>106.79</v>
      </c>
      <c r="AA6" s="33">
        <f t="shared" si="4"/>
        <v>113.6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595.17999999999995</v>
      </c>
      <c r="AT6" s="33">
        <f t="shared" ref="AT6:BB6" si="6">IF(AT7="",NA(),AT7)</f>
        <v>416.94</v>
      </c>
      <c r="AU6" s="33">
        <f t="shared" si="6"/>
        <v>493.45</v>
      </c>
      <c r="AV6" s="33">
        <f t="shared" si="6"/>
        <v>799.87</v>
      </c>
      <c r="AW6" s="33">
        <f t="shared" si="6"/>
        <v>312.68</v>
      </c>
      <c r="AX6" s="33">
        <f t="shared" si="6"/>
        <v>792.56</v>
      </c>
      <c r="AY6" s="33">
        <f t="shared" si="6"/>
        <v>832.37</v>
      </c>
      <c r="AZ6" s="33">
        <f t="shared" si="6"/>
        <v>852.01</v>
      </c>
      <c r="BA6" s="33">
        <f t="shared" si="6"/>
        <v>909.68</v>
      </c>
      <c r="BB6" s="33">
        <f t="shared" si="6"/>
        <v>382.09</v>
      </c>
      <c r="BC6" s="32" t="str">
        <f>IF(BC7="","",IF(BC7="-","【-】","【"&amp;SUBSTITUTE(TEXT(BC7,"#,##0.00"),"-","△")&amp;"】"))</f>
        <v>【264.16】</v>
      </c>
      <c r="BD6" s="33">
        <f>IF(BD7="",NA(),BD7)</f>
        <v>345.76</v>
      </c>
      <c r="BE6" s="33">
        <f t="shared" ref="BE6:BM6" si="7">IF(BE7="",NA(),BE7)</f>
        <v>331.96</v>
      </c>
      <c r="BF6" s="33">
        <f t="shared" si="7"/>
        <v>334.68</v>
      </c>
      <c r="BG6" s="33">
        <f t="shared" si="7"/>
        <v>344.8</v>
      </c>
      <c r="BH6" s="33">
        <f t="shared" si="7"/>
        <v>367</v>
      </c>
      <c r="BI6" s="33">
        <f t="shared" si="7"/>
        <v>403.05</v>
      </c>
      <c r="BJ6" s="33">
        <f t="shared" si="7"/>
        <v>403.15</v>
      </c>
      <c r="BK6" s="33">
        <f t="shared" si="7"/>
        <v>391.4</v>
      </c>
      <c r="BL6" s="33">
        <f t="shared" si="7"/>
        <v>382.65</v>
      </c>
      <c r="BM6" s="33">
        <f t="shared" si="7"/>
        <v>385.06</v>
      </c>
      <c r="BN6" s="32" t="str">
        <f>IF(BN7="","",IF(BN7="-","【-】","【"&amp;SUBSTITUTE(TEXT(BN7,"#,##0.00"),"-","△")&amp;"】"))</f>
        <v>【283.72】</v>
      </c>
      <c r="BO6" s="33">
        <f>IF(BO7="",NA(),BO7)</f>
        <v>113.11</v>
      </c>
      <c r="BP6" s="33">
        <f t="shared" ref="BP6:BX6" si="8">IF(BP7="",NA(),BP7)</f>
        <v>110.91</v>
      </c>
      <c r="BQ6" s="33">
        <f t="shared" si="8"/>
        <v>116.66</v>
      </c>
      <c r="BR6" s="33">
        <f t="shared" si="8"/>
        <v>105.89</v>
      </c>
      <c r="BS6" s="33">
        <f t="shared" si="8"/>
        <v>112.53</v>
      </c>
      <c r="BT6" s="33">
        <f t="shared" si="8"/>
        <v>97.63</v>
      </c>
      <c r="BU6" s="33">
        <f t="shared" si="8"/>
        <v>94.86</v>
      </c>
      <c r="BV6" s="33">
        <f t="shared" si="8"/>
        <v>95.91</v>
      </c>
      <c r="BW6" s="33">
        <f t="shared" si="8"/>
        <v>96.1</v>
      </c>
      <c r="BX6" s="33">
        <f t="shared" si="8"/>
        <v>99.07</v>
      </c>
      <c r="BY6" s="32" t="str">
        <f>IF(BY7="","",IF(BY7="-","【-】","【"&amp;SUBSTITUTE(TEXT(BY7,"#,##0.00"),"-","△")&amp;"】"))</f>
        <v>【104.60】</v>
      </c>
      <c r="BZ6" s="33">
        <f>IF(BZ7="",NA(),BZ7)</f>
        <v>99.14</v>
      </c>
      <c r="CA6" s="33">
        <f t="shared" ref="CA6:CI6" si="9">IF(CA7="",NA(),CA7)</f>
        <v>101.19</v>
      </c>
      <c r="CB6" s="33">
        <f t="shared" si="9"/>
        <v>96.07</v>
      </c>
      <c r="CC6" s="33">
        <f t="shared" si="9"/>
        <v>105.71</v>
      </c>
      <c r="CD6" s="33">
        <f t="shared" si="9"/>
        <v>99.48</v>
      </c>
      <c r="CE6" s="33">
        <f t="shared" si="9"/>
        <v>172.59</v>
      </c>
      <c r="CF6" s="33">
        <f t="shared" si="9"/>
        <v>179.14</v>
      </c>
      <c r="CG6" s="33">
        <f t="shared" si="9"/>
        <v>179.29</v>
      </c>
      <c r="CH6" s="33">
        <f t="shared" si="9"/>
        <v>178.39</v>
      </c>
      <c r="CI6" s="33">
        <f t="shared" si="9"/>
        <v>173.03</v>
      </c>
      <c r="CJ6" s="32" t="str">
        <f>IF(CJ7="","",IF(CJ7="-","【-】","【"&amp;SUBSTITUTE(TEXT(CJ7,"#,##0.00"),"-","△")&amp;"】"))</f>
        <v>【164.21】</v>
      </c>
      <c r="CK6" s="33">
        <f>IF(CK7="",NA(),CK7)</f>
        <v>74.12</v>
      </c>
      <c r="CL6" s="33">
        <f t="shared" ref="CL6:CT6" si="10">IF(CL7="",NA(),CL7)</f>
        <v>72.209999999999994</v>
      </c>
      <c r="CM6" s="33">
        <f t="shared" si="10"/>
        <v>68.25</v>
      </c>
      <c r="CN6" s="33">
        <f t="shared" si="10"/>
        <v>67.83</v>
      </c>
      <c r="CO6" s="33">
        <f t="shared" si="10"/>
        <v>71.040000000000006</v>
      </c>
      <c r="CP6" s="33">
        <f t="shared" si="10"/>
        <v>60.17</v>
      </c>
      <c r="CQ6" s="33">
        <f t="shared" si="10"/>
        <v>58.76</v>
      </c>
      <c r="CR6" s="33">
        <f t="shared" si="10"/>
        <v>59.09</v>
      </c>
      <c r="CS6" s="33">
        <f t="shared" si="10"/>
        <v>59.23</v>
      </c>
      <c r="CT6" s="33">
        <f t="shared" si="10"/>
        <v>58.58</v>
      </c>
      <c r="CU6" s="32" t="str">
        <f>IF(CU7="","",IF(CU7="-","【-】","【"&amp;SUBSTITUTE(TEXT(CU7,"#,##0.00"),"-","△")&amp;"】"))</f>
        <v>【59.80】</v>
      </c>
      <c r="CV6" s="33">
        <f>IF(CV7="",NA(),CV7)</f>
        <v>87.41</v>
      </c>
      <c r="CW6" s="33">
        <f t="shared" ref="CW6:DE6" si="11">IF(CW7="",NA(),CW7)</f>
        <v>88.41</v>
      </c>
      <c r="CX6" s="33">
        <f t="shared" si="11"/>
        <v>92.9</v>
      </c>
      <c r="CY6" s="33">
        <f t="shared" si="11"/>
        <v>91.52</v>
      </c>
      <c r="CZ6" s="33">
        <f t="shared" si="11"/>
        <v>85.4</v>
      </c>
      <c r="DA6" s="33">
        <f t="shared" si="11"/>
        <v>85.47</v>
      </c>
      <c r="DB6" s="33">
        <f t="shared" si="11"/>
        <v>84.87</v>
      </c>
      <c r="DC6" s="33">
        <f t="shared" si="11"/>
        <v>85.4</v>
      </c>
      <c r="DD6" s="33">
        <f t="shared" si="11"/>
        <v>85.53</v>
      </c>
      <c r="DE6" s="33">
        <f t="shared" si="11"/>
        <v>85.23</v>
      </c>
      <c r="DF6" s="32" t="str">
        <f>IF(DF7="","",IF(DF7="-","【-】","【"&amp;SUBSTITUTE(TEXT(DF7,"#,##0.00"),"-","△")&amp;"】"))</f>
        <v>【89.78】</v>
      </c>
      <c r="DG6" s="33">
        <f>IF(DG7="",NA(),DG7)</f>
        <v>48.22</v>
      </c>
      <c r="DH6" s="33">
        <f t="shared" ref="DH6:DP6" si="12">IF(DH7="",NA(),DH7)</f>
        <v>48.97</v>
      </c>
      <c r="DI6" s="33">
        <f t="shared" si="12"/>
        <v>49.42</v>
      </c>
      <c r="DJ6" s="33">
        <f t="shared" si="12"/>
        <v>50.04</v>
      </c>
      <c r="DK6" s="33">
        <f t="shared" si="12"/>
        <v>50.45</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9.49</v>
      </c>
      <c r="DS6" s="33">
        <f t="shared" ref="DS6:EA6" si="13">IF(DS7="",NA(),DS7)</f>
        <v>9.4700000000000006</v>
      </c>
      <c r="DT6" s="33">
        <f t="shared" si="13"/>
        <v>8.77</v>
      </c>
      <c r="DU6" s="33">
        <f t="shared" si="13"/>
        <v>7.72</v>
      </c>
      <c r="DV6" s="33">
        <f t="shared" si="13"/>
        <v>6.16</v>
      </c>
      <c r="DW6" s="33">
        <f t="shared" si="13"/>
        <v>6.06</v>
      </c>
      <c r="DX6" s="33">
        <f t="shared" si="13"/>
        <v>6.47</v>
      </c>
      <c r="DY6" s="33">
        <f t="shared" si="13"/>
        <v>7.8</v>
      </c>
      <c r="DZ6" s="33">
        <f t="shared" si="13"/>
        <v>8.39</v>
      </c>
      <c r="EA6" s="33">
        <f t="shared" si="13"/>
        <v>10.09</v>
      </c>
      <c r="EB6" s="32" t="str">
        <f>IF(EB7="","",IF(EB7="-","【-】","【"&amp;SUBSTITUTE(TEXT(EB7,"#,##0.00"),"-","△")&amp;"】"))</f>
        <v>【12.42】</v>
      </c>
      <c r="EC6" s="33">
        <f>IF(EC7="",NA(),EC7)</f>
        <v>0.61</v>
      </c>
      <c r="ED6" s="33">
        <f t="shared" ref="ED6:EL6" si="14">IF(ED7="",NA(),ED7)</f>
        <v>0.49</v>
      </c>
      <c r="EE6" s="33">
        <f t="shared" si="14"/>
        <v>1.1399999999999999</v>
      </c>
      <c r="EF6" s="33">
        <f t="shared" si="14"/>
        <v>1.45</v>
      </c>
      <c r="EG6" s="33">
        <f t="shared" si="14"/>
        <v>1.96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104647</v>
      </c>
      <c r="D7" s="35">
        <v>46</v>
      </c>
      <c r="E7" s="35">
        <v>1</v>
      </c>
      <c r="F7" s="35">
        <v>0</v>
      </c>
      <c r="G7" s="35">
        <v>1</v>
      </c>
      <c r="H7" s="35" t="s">
        <v>93</v>
      </c>
      <c r="I7" s="35" t="s">
        <v>94</v>
      </c>
      <c r="J7" s="35" t="s">
        <v>95</v>
      </c>
      <c r="K7" s="35" t="s">
        <v>96</v>
      </c>
      <c r="L7" s="35" t="s">
        <v>97</v>
      </c>
      <c r="M7" s="36" t="s">
        <v>98</v>
      </c>
      <c r="N7" s="36">
        <v>59.57</v>
      </c>
      <c r="O7" s="36">
        <v>99.9</v>
      </c>
      <c r="P7" s="36">
        <v>2280</v>
      </c>
      <c r="Q7" s="36">
        <v>37047</v>
      </c>
      <c r="R7" s="36">
        <v>25.78</v>
      </c>
      <c r="S7" s="36">
        <v>1437.04</v>
      </c>
      <c r="T7" s="36">
        <v>36922</v>
      </c>
      <c r="U7" s="36">
        <v>25.78</v>
      </c>
      <c r="V7" s="36">
        <v>1432.2</v>
      </c>
      <c r="W7" s="36">
        <v>112.81</v>
      </c>
      <c r="X7" s="36">
        <v>111.31</v>
      </c>
      <c r="Y7" s="36">
        <v>115.08</v>
      </c>
      <c r="Z7" s="36">
        <v>106.79</v>
      </c>
      <c r="AA7" s="36">
        <v>113.6</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595.17999999999995</v>
      </c>
      <c r="AT7" s="36">
        <v>416.94</v>
      </c>
      <c r="AU7" s="36">
        <v>493.45</v>
      </c>
      <c r="AV7" s="36">
        <v>799.87</v>
      </c>
      <c r="AW7" s="36">
        <v>312.68</v>
      </c>
      <c r="AX7" s="36">
        <v>792.56</v>
      </c>
      <c r="AY7" s="36">
        <v>832.37</v>
      </c>
      <c r="AZ7" s="36">
        <v>852.01</v>
      </c>
      <c r="BA7" s="36">
        <v>909.68</v>
      </c>
      <c r="BB7" s="36">
        <v>382.09</v>
      </c>
      <c r="BC7" s="36">
        <v>264.16000000000003</v>
      </c>
      <c r="BD7" s="36">
        <v>345.76</v>
      </c>
      <c r="BE7" s="36">
        <v>331.96</v>
      </c>
      <c r="BF7" s="36">
        <v>334.68</v>
      </c>
      <c r="BG7" s="36">
        <v>344.8</v>
      </c>
      <c r="BH7" s="36">
        <v>367</v>
      </c>
      <c r="BI7" s="36">
        <v>403.05</v>
      </c>
      <c r="BJ7" s="36">
        <v>403.15</v>
      </c>
      <c r="BK7" s="36">
        <v>391.4</v>
      </c>
      <c r="BL7" s="36">
        <v>382.65</v>
      </c>
      <c r="BM7" s="36">
        <v>385.06</v>
      </c>
      <c r="BN7" s="36">
        <v>283.72000000000003</v>
      </c>
      <c r="BO7" s="36">
        <v>113.11</v>
      </c>
      <c r="BP7" s="36">
        <v>110.91</v>
      </c>
      <c r="BQ7" s="36">
        <v>116.66</v>
      </c>
      <c r="BR7" s="36">
        <v>105.89</v>
      </c>
      <c r="BS7" s="36">
        <v>112.53</v>
      </c>
      <c r="BT7" s="36">
        <v>97.63</v>
      </c>
      <c r="BU7" s="36">
        <v>94.86</v>
      </c>
      <c r="BV7" s="36">
        <v>95.91</v>
      </c>
      <c r="BW7" s="36">
        <v>96.1</v>
      </c>
      <c r="BX7" s="36">
        <v>99.07</v>
      </c>
      <c r="BY7" s="36">
        <v>104.6</v>
      </c>
      <c r="BZ7" s="36">
        <v>99.14</v>
      </c>
      <c r="CA7" s="36">
        <v>101.19</v>
      </c>
      <c r="CB7" s="36">
        <v>96.07</v>
      </c>
      <c r="CC7" s="36">
        <v>105.71</v>
      </c>
      <c r="CD7" s="36">
        <v>99.48</v>
      </c>
      <c r="CE7" s="36">
        <v>172.59</v>
      </c>
      <c r="CF7" s="36">
        <v>179.14</v>
      </c>
      <c r="CG7" s="36">
        <v>179.29</v>
      </c>
      <c r="CH7" s="36">
        <v>178.39</v>
      </c>
      <c r="CI7" s="36">
        <v>173.03</v>
      </c>
      <c r="CJ7" s="36">
        <v>164.21</v>
      </c>
      <c r="CK7" s="36">
        <v>74.12</v>
      </c>
      <c r="CL7" s="36">
        <v>72.209999999999994</v>
      </c>
      <c r="CM7" s="36">
        <v>68.25</v>
      </c>
      <c r="CN7" s="36">
        <v>67.83</v>
      </c>
      <c r="CO7" s="36">
        <v>71.040000000000006</v>
      </c>
      <c r="CP7" s="36">
        <v>60.17</v>
      </c>
      <c r="CQ7" s="36">
        <v>58.76</v>
      </c>
      <c r="CR7" s="36">
        <v>59.09</v>
      </c>
      <c r="CS7" s="36">
        <v>59.23</v>
      </c>
      <c r="CT7" s="36">
        <v>58.58</v>
      </c>
      <c r="CU7" s="36">
        <v>59.8</v>
      </c>
      <c r="CV7" s="36">
        <v>87.41</v>
      </c>
      <c r="CW7" s="36">
        <v>88.41</v>
      </c>
      <c r="CX7" s="36">
        <v>92.9</v>
      </c>
      <c r="CY7" s="36">
        <v>91.52</v>
      </c>
      <c r="CZ7" s="36">
        <v>85.4</v>
      </c>
      <c r="DA7" s="36">
        <v>85.47</v>
      </c>
      <c r="DB7" s="36">
        <v>84.87</v>
      </c>
      <c r="DC7" s="36">
        <v>85.4</v>
      </c>
      <c r="DD7" s="36">
        <v>85.53</v>
      </c>
      <c r="DE7" s="36">
        <v>85.23</v>
      </c>
      <c r="DF7" s="36">
        <v>89.78</v>
      </c>
      <c r="DG7" s="36">
        <v>48.22</v>
      </c>
      <c r="DH7" s="36">
        <v>48.97</v>
      </c>
      <c r="DI7" s="36">
        <v>49.42</v>
      </c>
      <c r="DJ7" s="36">
        <v>50.04</v>
      </c>
      <c r="DK7" s="36">
        <v>50.45</v>
      </c>
      <c r="DL7" s="36">
        <v>34.47</v>
      </c>
      <c r="DM7" s="36">
        <v>35.53</v>
      </c>
      <c r="DN7" s="36">
        <v>36.36</v>
      </c>
      <c r="DO7" s="36">
        <v>37.340000000000003</v>
      </c>
      <c r="DP7" s="36">
        <v>44.31</v>
      </c>
      <c r="DQ7" s="36">
        <v>46.31</v>
      </c>
      <c r="DR7" s="36">
        <v>9.49</v>
      </c>
      <c r="DS7" s="36">
        <v>9.4700000000000006</v>
      </c>
      <c r="DT7" s="36">
        <v>8.77</v>
      </c>
      <c r="DU7" s="36">
        <v>7.72</v>
      </c>
      <c r="DV7" s="36">
        <v>6.16</v>
      </c>
      <c r="DW7" s="36">
        <v>6.06</v>
      </c>
      <c r="DX7" s="36">
        <v>6.47</v>
      </c>
      <c r="DY7" s="36">
        <v>7.8</v>
      </c>
      <c r="DZ7" s="36">
        <v>8.39</v>
      </c>
      <c r="EA7" s="36">
        <v>10.09</v>
      </c>
      <c r="EB7" s="36">
        <v>12.42</v>
      </c>
      <c r="EC7" s="36">
        <v>0.61</v>
      </c>
      <c r="ED7" s="36">
        <v>0.49</v>
      </c>
      <c r="EE7" s="36">
        <v>1.1399999999999999</v>
      </c>
      <c r="EF7" s="36">
        <v>1.45</v>
      </c>
      <c r="EG7" s="36">
        <v>1.96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2016-02-03T07:16:50Z</dcterms:created>
  <dcterms:modified xsi:type="dcterms:W3CDTF">2016-02-14T23:02:09Z</dcterms:modified>
  <cp:category/>
</cp:coreProperties>
</file>