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7(H26調査)\18-経営比較分析表の分析等について\04.総務省あて回答\33 千代田町\"/>
    </mc:Choice>
  </mc:AlternateContent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R6" i="5"/>
  <c r="AQ8" i="4" s="1"/>
  <c r="Q6" i="5"/>
  <c r="P6" i="5"/>
  <c r="O6" i="5"/>
  <c r="N6" i="5"/>
  <c r="M6" i="5"/>
  <c r="L6" i="5"/>
  <c r="Z8" i="4" s="1"/>
  <c r="K6" i="5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Y8" i="4"/>
  <c r="AI8" i="4"/>
  <c r="R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<sst xmlns="http://schemas.openxmlformats.org/spreadsheetml/2006/main" count="217" uniqueCount="107">
  <si>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</si>
  <si>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</si>
  <si>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</si>
  <si>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</si>
  <si>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</si>
  <si>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</si>
  <si>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</si>
  <si>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</si>
  <si>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</si>
  <si>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</si>
  <si>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</si>
  <si>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</si>
  <si>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</si>
  <si>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</si>
  <si>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</si>
  <si>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</si>
  <si>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</si>
  <si>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</si>
  <si>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</si>
  <si>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</si>
  <si>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</si>
  <si>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</si>
  <si>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</si>
  <si>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</si>
  <si>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</si>
  <si>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</si>
  <si>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</si>
  <si>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</si>
  <si>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</si>
  <si>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</si>
  <si>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</si>
  <si>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</si>
  <si>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</si>
  <si>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</si>
  <si>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</si>
  <si>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</si>
  <si>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</si>
  <si>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</si>
  <si>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</si>
  <si>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</si>
  <si>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</si>
  <si>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</si>
  <si>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</si>
  <si>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</si>
  <si>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</si>
  <si>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</si>
  <si>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</si>
  <si>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</si>
  <si>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</si>
  <si>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</si>
  <si>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</si>
  <si>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</si>
  <si>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</si>
  <si>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</si>
  <si>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</si>
  <si>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</si>
  <si>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</si>
  <si>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</si>
  <si>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</si>
  <si>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</si>
  <si>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</si>
  <si>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</si>
  <si>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</si>
  <si>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</si>
  <si>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</si>
  <si>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</si>
  <si>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</si>
  <si>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</si>
  <si>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</si>
  <si>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</si>
  <si>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</si>
  <si>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</si>
  <si>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</si>
  <si>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</si>
  <si>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</si>
  <si>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</si>
  <si>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</si>
  <si>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</si>
  <si>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</si>
  <si>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</si>
  <si>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</si>
  <si>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</si>
  <si>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</si>
  <si>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</si>
  <si>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</si>
  <si>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</si>
  <si>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</si>
  <si>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</si>
  <si>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</si>
  <si>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</si>
  <si>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</si>
  <si>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</si>
  <si>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</si>
  <si>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千代田町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</si>
  <si>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</si>
  <si>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</si>
  <si>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</si>
  <si>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</si>
  <si>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</si>
  <si>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</si>
  <si>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</si>
  <si>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</si>
  <si>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</si>
  <si>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</si>
  <si>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 経常収支比率は100％を超えてはいるものの、年々数値が低くなっており、平均値を下回っているため、費用削減に取り組む必要がある。
② 累積欠損金について、H23年度は単年度の欠損金が発生したが、翌年度に欠損金は解消されている。
③ 流動比率について、H25年度以降、平均値を下回っており、H26年度は新会計基準の適用に伴い、急落している。流動資産についても減少傾向にある。
④ 企業債残高対給水収益比率について、平均値と大差なく推移している。
⑤ 料金回収率について、H25年度以降100％を下回っているため、費用削減等の経営努力が必要である。
⑥ 給水原価について、平均値より低い数値で推移しているが、当町の年度別推移をみると、H24年度以降、給水原価が高くなっており、維持管理費等の見直しが必要である。
⑦ 施設利用率について、平均値より下回っているため、適切な施設規模を検討する必要がある。
⑧ 有収率について、平均値より下回っているため、漏水対策等を検討し、有収率を上げる必要がある。
　以上のことから、施設利用率や有収率が低いことによる効率性の悪さが、経営収支の低さにつながっていると考えられ、これらの改善が必要となっている。</t>
    <phoneticPr fontId="4"/>
  </si>
  <si>
    <t>① 有形固定資産減価償却率について、平均値より数値が高いため、老朽化が進んでいると考えられ、施設の更新等を検討する必要がある。
② ③管路経年化率や管路更新率については、平均値との差は小さいが、老朽管路については、引き続き更新が必要である。
　以上のことから、今後、法定耐用年数を迎える施設や管路が増加するため、計画的な更新事業が必要となる。</t>
    <rPh sb="92" eb="93">
      <t>チイ</t>
    </rPh>
    <phoneticPr fontId="4"/>
  </si>
  <si>
    <t>　当町の上水道事業は、施設の老朽化や施設の利用率の低さ、また、給水人口の伸び悩みなど、運営の効率化・施設の合理化が必要となっている。これらの課題に対する対策として、平成２８年４月からは、太田市、館林市、みどり市、板倉町、明和町、千代田町、大泉町及び邑楽町の３市５町で上水道事業を統合し、群馬東部水道企業団として業務を開始する。
　これにより、広域化による国の交付金を活用した施設整備や、水道施設の再構築による統廃合を行い、効率的な事業運営及び運営基盤の強化を推進していく。</t>
    <rPh sb="1" eb="3">
      <t>トウチョウ</t>
    </rPh>
    <rPh sb="4" eb="7">
      <t>ジョウスイドウ</t>
    </rPh>
    <rPh sb="7" eb="9">
      <t>ジギョウ</t>
    </rPh>
    <rPh sb="11" eb="13">
      <t>シセツ</t>
    </rPh>
    <rPh sb="14" eb="17">
      <t>ロウキュウカ</t>
    </rPh>
    <rPh sb="18" eb="20">
      <t>シセツ</t>
    </rPh>
    <rPh sb="21" eb="24">
      <t>リヨウリツ</t>
    </rPh>
    <rPh sb="25" eb="26">
      <t>ヒク</t>
    </rPh>
    <rPh sb="31" eb="33">
      <t>キュウスイ</t>
    </rPh>
    <rPh sb="33" eb="35">
      <t>ジンコウ</t>
    </rPh>
    <rPh sb="36" eb="37">
      <t>ノ</t>
    </rPh>
    <rPh sb="38" eb="39">
      <t>ナヤ</t>
    </rPh>
    <rPh sb="43" eb="45">
      <t>ウンエイ</t>
    </rPh>
    <rPh sb="46" eb="49">
      <t>コウリツカ</t>
    </rPh>
    <rPh sb="50" eb="52">
      <t>シセツ</t>
    </rPh>
    <rPh sb="53" eb="56">
      <t>ゴウリカ</t>
    </rPh>
    <rPh sb="57" eb="59">
      <t>ヒツヨウ</t>
    </rPh>
    <rPh sb="70" eb="72">
      <t>カダイ</t>
    </rPh>
    <rPh sb="73" eb="74">
      <t>タイ</t>
    </rPh>
    <rPh sb="76" eb="78">
      <t>タイサク</t>
    </rPh>
    <rPh sb="82" eb="84">
      <t>ヘイセイ</t>
    </rPh>
    <rPh sb="86" eb="87">
      <t>ネン</t>
    </rPh>
    <rPh sb="88" eb="89">
      <t>ガツ</t>
    </rPh>
    <rPh sb="93" eb="96">
      <t>オオタシ</t>
    </rPh>
    <rPh sb="97" eb="100">
      <t>タテバヤシシ</t>
    </rPh>
    <rPh sb="104" eb="105">
      <t>シ</t>
    </rPh>
    <rPh sb="106" eb="109">
      <t>イタクラマチ</t>
    </rPh>
    <rPh sb="110" eb="113">
      <t>メイワマチ</t>
    </rPh>
    <rPh sb="114" eb="117">
      <t>チヨダ</t>
    </rPh>
    <rPh sb="117" eb="118">
      <t>マチ</t>
    </rPh>
    <rPh sb="119" eb="121">
      <t>オオイズミ</t>
    </rPh>
    <rPh sb="121" eb="122">
      <t>マチ</t>
    </rPh>
    <rPh sb="122" eb="123">
      <t>オヨ</t>
    </rPh>
    <rPh sb="124" eb="126">
      <t>オウラ</t>
    </rPh>
    <rPh sb="126" eb="127">
      <t>マチ</t>
    </rPh>
    <rPh sb="129" eb="130">
      <t>シ</t>
    </rPh>
    <rPh sb="131" eb="132">
      <t>マチ</t>
    </rPh>
    <rPh sb="133" eb="136">
      <t>ジョウスイドウ</t>
    </rPh>
    <rPh sb="136" eb="138">
      <t>ジギョウ</t>
    </rPh>
    <rPh sb="139" eb="141">
      <t>トウゴウ</t>
    </rPh>
    <rPh sb="143" eb="145">
      <t>グンマ</t>
    </rPh>
    <rPh sb="145" eb="147">
      <t>トウブ</t>
    </rPh>
    <rPh sb="147" eb="149">
      <t>スイドウ</t>
    </rPh>
    <rPh sb="149" eb="151">
      <t>キギョウ</t>
    </rPh>
    <rPh sb="151" eb="152">
      <t>ダン</t>
    </rPh>
    <rPh sb="155" eb="157">
      <t>ギョウム</t>
    </rPh>
    <rPh sb="158" eb="160">
      <t>カイシ</t>
    </rPh>
    <rPh sb="171" eb="174">
      <t>コウイキカ</t>
    </rPh>
    <rPh sb="177" eb="178">
      <t>クニ</t>
    </rPh>
    <rPh sb="179" eb="182">
      <t>コウフキン</t>
    </rPh>
    <rPh sb="183" eb="185">
      <t>カツヨウ</t>
    </rPh>
    <rPh sb="187" eb="189">
      <t>シセツ</t>
    </rPh>
    <rPh sb="189" eb="191">
      <t>セイビ</t>
    </rPh>
    <rPh sb="193" eb="195">
      <t>スイドウ</t>
    </rPh>
    <rPh sb="195" eb="197">
      <t>シセツ</t>
    </rPh>
    <rPh sb="198" eb="201">
      <t>サイコウチク</t>
    </rPh>
    <rPh sb="204" eb="207">
      <t>トウハイゴウ</t>
    </rPh>
    <rPh sb="208" eb="209">
      <t>オコナ</t>
    </rPh>
    <rPh sb="211" eb="214">
      <t>コウリツテキ</t>
    </rPh>
    <rPh sb="215" eb="217">
      <t>ジギョウ</t>
    </rPh>
    <rPh sb="217" eb="219">
      <t>ウンエイ</t>
    </rPh>
    <rPh sb="219" eb="220">
      <t>オヨ</t>
    </rPh>
    <rPh sb="221" eb="223">
      <t>ウンエイ</t>
    </rPh>
    <rPh sb="223" eb="225">
      <t>キバン</t>
    </rPh>
    <rPh sb="226" eb="228">
      <t>キョウカ</t>
    </rPh>
    <rPh sb="229" eb="231">
      <t>スイシン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</si>
</sst>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1.25</c:v>
                </c:pt>
                <c:pt idx="1">
                  <c:v>0.71</c:v>
                </c:pt>
                <c:pt idx="2">
                  <c:v>1.1499999999999999</c:v>
                </c:pt>
                <c:pt idx="3">
                  <c:v>0.78</c:v>
                </c:pt>
                <c:pt idx="4">
                  <c:v>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028320"/>
        <c:axId val="291028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</c:v>
                </c:pt>
                <c:pt idx="2">
                  <c:v>0.6</c:v>
                </c:pt>
                <c:pt idx="3">
                  <c:v>0.71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028320"/>
        <c:axId val="291028712"/>
      </c:lineChart>
      <c:dateAx>
        <c:axId val="29102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028712"/>
        <c:crosses val="autoZero"/>
        <c:auto val="1"/>
        <c:lblOffset val="100"/>
        <c:baseTimeUnit val="years"/>
      </c:dateAx>
      <c:valAx>
        <c:axId val="291028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02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40.46</c:v>
                </c:pt>
                <c:pt idx="1">
                  <c:v>40.07</c:v>
                </c:pt>
                <c:pt idx="2">
                  <c:v>40.74</c:v>
                </c:pt>
                <c:pt idx="3">
                  <c:v>40.67</c:v>
                </c:pt>
                <c:pt idx="4">
                  <c:v>40.21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270688"/>
        <c:axId val="29127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53.5</c:v>
                </c:pt>
                <c:pt idx="1">
                  <c:v>52.9</c:v>
                </c:pt>
                <c:pt idx="2">
                  <c:v>54.51</c:v>
                </c:pt>
                <c:pt idx="3">
                  <c:v>54.47</c:v>
                </c:pt>
                <c:pt idx="4">
                  <c:v>53.61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0688"/>
        <c:axId val="291271080"/>
      </c:lineChart>
      <c:dateAx>
        <c:axId val="29127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271080"/>
        <c:crosses val="autoZero"/>
        <c:auto val="1"/>
        <c:lblOffset val="100"/>
        <c:baseTimeUnit val="years"/>
      </c:dateAx>
      <c:valAx>
        <c:axId val="29127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27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75.8</c:v>
                </c:pt>
                <c:pt idx="1">
                  <c:v>74.86</c:v>
                </c:pt>
                <c:pt idx="2">
                  <c:v>75.11</c:v>
                </c:pt>
                <c:pt idx="3">
                  <c:v>75.400000000000006</c:v>
                </c:pt>
                <c:pt idx="4">
                  <c:v>75.12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272256"/>
        <c:axId val="291272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82.8</c:v>
                </c:pt>
                <c:pt idx="1">
                  <c:v>81.63</c:v>
                </c:pt>
                <c:pt idx="2">
                  <c:v>81.790000000000006</c:v>
                </c:pt>
                <c:pt idx="3">
                  <c:v>81.459999999999994</c:v>
                </c:pt>
                <c:pt idx="4">
                  <c:v>81.31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2256"/>
        <c:axId val="291272648"/>
      </c:lineChart>
      <c:dateAx>
        <c:axId val="29127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272648"/>
        <c:crosses val="autoZero"/>
        <c:auto val="1"/>
        <c:lblOffset val="100"/>
        <c:baseTimeUnit val="years"/>
      </c:dateAx>
      <c:valAx>
        <c:axId val="291272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27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109.31</c:v>
                </c:pt>
                <c:pt idx="1">
                  <c:v>96.92</c:v>
                </c:pt>
                <c:pt idx="2">
                  <c:v>106.48</c:v>
                </c:pt>
                <c:pt idx="3">
                  <c:v>104.22</c:v>
                </c:pt>
                <c:pt idx="4">
                  <c:v>101.97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029888"/>
        <c:axId val="291030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111.1</c:v>
                </c:pt>
                <c:pt idx="1">
                  <c:v>109.08</c:v>
                </c:pt>
                <c:pt idx="2">
                  <c:v>108.33</c:v>
                </c:pt>
                <c:pt idx="3">
                  <c:v>107.95</c:v>
                </c:pt>
                <c:pt idx="4">
                  <c:v>109.49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029888"/>
        <c:axId val="291030280"/>
      </c:lineChart>
      <c:dateAx>
        <c:axId val="29102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030280"/>
        <c:crosses val="autoZero"/>
        <c:auto val="1"/>
        <c:lblOffset val="100"/>
        <c:baseTimeUnit val="years"/>
      </c:dateAx>
      <c:valAx>
        <c:axId val="291030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02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38.729999999999997</c:v>
                </c:pt>
                <c:pt idx="1">
                  <c:v>40.630000000000003</c:v>
                </c:pt>
                <c:pt idx="2">
                  <c:v>41.69</c:v>
                </c:pt>
                <c:pt idx="3">
                  <c:v>42.82</c:v>
                </c:pt>
                <c:pt idx="4">
                  <c:v>51.84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031456"/>
        <c:axId val="291031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35.71</c:v>
                </c:pt>
                <c:pt idx="1">
                  <c:v>37.25</c:v>
                </c:pt>
                <c:pt idx="2">
                  <c:v>37.799999999999997</c:v>
                </c:pt>
                <c:pt idx="3">
                  <c:v>38.520000000000003</c:v>
                </c:pt>
                <c:pt idx="4">
                  <c:v>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031456"/>
        <c:axId val="291031848"/>
      </c:lineChart>
      <c:dateAx>
        <c:axId val="29103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031848"/>
        <c:crosses val="autoZero"/>
        <c:auto val="1"/>
        <c:lblOffset val="100"/>
        <c:baseTimeUnit val="years"/>
      </c:dateAx>
      <c:valAx>
        <c:axId val="291031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03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11.55</c:v>
                </c:pt>
                <c:pt idx="4" formatCode="#,##0.00;&quot;△&quot;#,##0.00;&quot;-&quot;">
                  <c:v>7.98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033024"/>
        <c:axId val="291033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6.62</c:v>
                </c:pt>
                <c:pt idx="1">
                  <c:v>7.9</c:v>
                </c:pt>
                <c:pt idx="2">
                  <c:v>8.2200000000000006</c:v>
                </c:pt>
                <c:pt idx="3">
                  <c:v>9.43</c:v>
                </c:pt>
                <c:pt idx="4">
                  <c:v>10.029999999999999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033024"/>
        <c:axId val="291033416"/>
      </c:lineChart>
      <c:dateAx>
        <c:axId val="29103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033416"/>
        <c:crosses val="autoZero"/>
        <c:auto val="1"/>
        <c:lblOffset val="100"/>
        <c:baseTimeUnit val="years"/>
      </c:dateAx>
      <c:valAx>
        <c:axId val="291033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03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3.33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264688"/>
        <c:axId val="280265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17.43</c:v>
                </c:pt>
                <c:pt idx="1">
                  <c:v>16.09</c:v>
                </c:pt>
                <c:pt idx="2">
                  <c:v>15.69</c:v>
                </c:pt>
                <c:pt idx="3">
                  <c:v>13.47</c:v>
                </c:pt>
                <c:pt idx="4">
                  <c:v>9.49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264688"/>
        <c:axId val="280265080"/>
      </c:lineChart>
      <c:dateAx>
        <c:axId val="28026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265080"/>
        <c:crosses val="autoZero"/>
        <c:auto val="1"/>
        <c:lblOffset val="100"/>
        <c:baseTimeUnit val="years"/>
      </c:dateAx>
      <c:valAx>
        <c:axId val="280265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26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2242.1</c:v>
                </c:pt>
                <c:pt idx="1">
                  <c:v>1730.54</c:v>
                </c:pt>
                <c:pt idx="2">
                  <c:v>1810.09</c:v>
                </c:pt>
                <c:pt idx="3">
                  <c:v>736.69</c:v>
                </c:pt>
                <c:pt idx="4">
                  <c:v>308.05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266256"/>
        <c:axId val="280266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1149.75</c:v>
                </c:pt>
                <c:pt idx="1">
                  <c:v>1128.25</c:v>
                </c:pt>
                <c:pt idx="2">
                  <c:v>1159.4100000000001</c:v>
                </c:pt>
                <c:pt idx="3">
                  <c:v>1081.23</c:v>
                </c:pt>
                <c:pt idx="4">
                  <c:v>406.37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266256"/>
        <c:axId val="280266648"/>
      </c:lineChart>
      <c:dateAx>
        <c:axId val="28026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266648"/>
        <c:crosses val="autoZero"/>
        <c:auto val="1"/>
        <c:lblOffset val="100"/>
        <c:baseTimeUnit val="years"/>
      </c:dateAx>
      <c:valAx>
        <c:axId val="280266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26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482.89</c:v>
                </c:pt>
                <c:pt idx="1">
                  <c:v>479.57</c:v>
                </c:pt>
                <c:pt idx="2">
                  <c:v>463.67</c:v>
                </c:pt>
                <c:pt idx="3">
                  <c:v>454.8</c:v>
                </c:pt>
                <c:pt idx="4">
                  <c:v>450.74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267824"/>
        <c:axId val="280268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462.52</c:v>
                </c:pt>
                <c:pt idx="1">
                  <c:v>474.06</c:v>
                </c:pt>
                <c:pt idx="2">
                  <c:v>458</c:v>
                </c:pt>
                <c:pt idx="3">
                  <c:v>443.13</c:v>
                </c:pt>
                <c:pt idx="4">
                  <c:v>442.54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267824"/>
        <c:axId val="280268216"/>
      </c:lineChart>
      <c:dateAx>
        <c:axId val="28026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268216"/>
        <c:crosses val="autoZero"/>
        <c:auto val="1"/>
        <c:lblOffset val="100"/>
        <c:baseTimeUnit val="years"/>
      </c:dateAx>
      <c:valAx>
        <c:axId val="280268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26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103.11</c:v>
                </c:pt>
                <c:pt idx="1">
                  <c:v>93.53</c:v>
                </c:pt>
                <c:pt idx="2">
                  <c:v>101.23</c:v>
                </c:pt>
                <c:pt idx="3">
                  <c:v>99.79</c:v>
                </c:pt>
                <c:pt idx="4">
                  <c:v>97.78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269392"/>
        <c:axId val="280269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99.71</c:v>
                </c:pt>
                <c:pt idx="1">
                  <c:v>96.62</c:v>
                </c:pt>
                <c:pt idx="2">
                  <c:v>96.27</c:v>
                </c:pt>
                <c:pt idx="3">
                  <c:v>95.4</c:v>
                </c:pt>
                <c:pt idx="4">
                  <c:v>98.6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269392"/>
        <c:axId val="280269784"/>
      </c:lineChart>
      <c:dateAx>
        <c:axId val="28026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269784"/>
        <c:crosses val="autoZero"/>
        <c:auto val="1"/>
        <c:lblOffset val="100"/>
        <c:baseTimeUnit val="years"/>
      </c:dateAx>
      <c:valAx>
        <c:axId val="280269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26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153.06</c:v>
                </c:pt>
                <c:pt idx="1">
                  <c:v>169.28</c:v>
                </c:pt>
                <c:pt idx="2">
                  <c:v>156.54</c:v>
                </c:pt>
                <c:pt idx="3">
                  <c:v>158.65</c:v>
                </c:pt>
                <c:pt idx="4">
                  <c:v>162.38999999999999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270960"/>
        <c:axId val="280271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176.84</c:v>
                </c:pt>
                <c:pt idx="1">
                  <c:v>184.53</c:v>
                </c:pt>
                <c:pt idx="2">
                  <c:v>186.94</c:v>
                </c:pt>
                <c:pt idx="3">
                  <c:v>186.15</c:v>
                </c:pt>
                <c:pt idx="4">
                  <c:v>181.67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270960"/>
        <c:axId val="280271352"/>
      </c:lineChart>
      <c:dateAx>
        <c:axId val="28027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271352"/>
        <c:crosses val="autoZero"/>
        <c:auto val="1"/>
        <c:lblOffset val="100"/>
        <c:baseTimeUnit val="years"/>
      </c:dateAx>
      <c:valAx>
        <c:axId val="280271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27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BB58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群馬県　千代田町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A7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11689</v>
      </c>
      <c r="AJ8" s="75"/>
      <c r="AK8" s="75"/>
      <c r="AL8" s="75"/>
      <c r="AM8" s="75"/>
      <c r="AN8" s="75"/>
      <c r="AO8" s="75"/>
      <c r="AP8" s="76"/>
      <c r="AQ8" s="57">
        <f>データ!R6</f>
        <v>21.73</v>
      </c>
      <c r="AR8" s="57"/>
      <c r="AS8" s="57"/>
      <c r="AT8" s="57"/>
      <c r="AU8" s="57"/>
      <c r="AV8" s="57"/>
      <c r="AW8" s="57"/>
      <c r="AX8" s="57"/>
      <c r="AY8" s="57">
        <f>データ!S6</f>
        <v>537.91999999999996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49.13</v>
      </c>
      <c r="K10" s="57"/>
      <c r="L10" s="57"/>
      <c r="M10" s="57"/>
      <c r="N10" s="57"/>
      <c r="O10" s="57"/>
      <c r="P10" s="57"/>
      <c r="Q10" s="57"/>
      <c r="R10" s="57">
        <f>データ!O6</f>
        <v>98.34</v>
      </c>
      <c r="S10" s="57"/>
      <c r="T10" s="57"/>
      <c r="U10" s="57"/>
      <c r="V10" s="57"/>
      <c r="W10" s="57"/>
      <c r="X10" s="57"/>
      <c r="Y10" s="57"/>
      <c r="Z10" s="65">
        <f>データ!P6</f>
        <v>2970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11491</v>
      </c>
      <c r="AJ10" s="65"/>
      <c r="AK10" s="65"/>
      <c r="AL10" s="65"/>
      <c r="AM10" s="65"/>
      <c r="AN10" s="65"/>
      <c r="AO10" s="65"/>
      <c r="AP10" s="65"/>
      <c r="AQ10" s="57">
        <f>データ!U6</f>
        <v>21.73</v>
      </c>
      <c r="AR10" s="57"/>
      <c r="AS10" s="57"/>
      <c r="AT10" s="57"/>
      <c r="AU10" s="57"/>
      <c r="AV10" s="57"/>
      <c r="AW10" s="57"/>
      <c r="AX10" s="57"/>
      <c r="AY10" s="57">
        <f>データ!V6</f>
        <v>528.80999999999995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105236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群馬県　千代田町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A7</v>
      </c>
      <c r="M6" s="32" t="str">
        <f t="shared" si="3"/>
        <v>-</v>
      </c>
      <c r="N6" s="32">
        <f t="shared" si="3"/>
        <v>49.13</v>
      </c>
      <c r="O6" s="32">
        <f t="shared" si="3"/>
        <v>98.34</v>
      </c>
      <c r="P6" s="32">
        <f t="shared" si="3"/>
        <v>2970</v>
      </c>
      <c r="Q6" s="32">
        <f t="shared" si="3"/>
        <v>11689</v>
      </c>
      <c r="R6" s="32">
        <f t="shared" si="3"/>
        <v>21.73</v>
      </c>
      <c r="S6" s="32">
        <f t="shared" si="3"/>
        <v>537.91999999999996</v>
      </c>
      <c r="T6" s="32">
        <f t="shared" si="3"/>
        <v>11491</v>
      </c>
      <c r="U6" s="32">
        <f t="shared" si="3"/>
        <v>21.73</v>
      </c>
      <c r="V6" s="32">
        <f t="shared" si="3"/>
        <v>528.80999999999995</v>
      </c>
      <c r="W6" s="33">
        <f>IF(W7="",NA(),W7)</f>
        <v>109.31</v>
      </c>
      <c r="X6" s="33">
        <f t="shared" ref="X6:AF6" si="4">IF(X7="",NA(),X7)</f>
        <v>96.92</v>
      </c>
      <c r="Y6" s="33">
        <f t="shared" si="4"/>
        <v>106.48</v>
      </c>
      <c r="Z6" s="33">
        <f t="shared" si="4"/>
        <v>104.22</v>
      </c>
      <c r="AA6" s="33">
        <f t="shared" si="4"/>
        <v>101.97</v>
      </c>
      <c r="AB6" s="33">
        <f t="shared" si="4"/>
        <v>111.1</v>
      </c>
      <c r="AC6" s="33">
        <f t="shared" si="4"/>
        <v>109.08</v>
      </c>
      <c r="AD6" s="33">
        <f t="shared" si="4"/>
        <v>108.33</v>
      </c>
      <c r="AE6" s="33">
        <f t="shared" si="4"/>
        <v>107.95</v>
      </c>
      <c r="AF6" s="33">
        <f t="shared" si="4"/>
        <v>109.49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3">
        <f t="shared" ref="AI6:AQ6" si="5">IF(AI7="",NA(),AI7)</f>
        <v>3.33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17.43</v>
      </c>
      <c r="AN6" s="33">
        <f t="shared" si="5"/>
        <v>16.09</v>
      </c>
      <c r="AO6" s="33">
        <f t="shared" si="5"/>
        <v>15.69</v>
      </c>
      <c r="AP6" s="33">
        <f t="shared" si="5"/>
        <v>13.47</v>
      </c>
      <c r="AQ6" s="33">
        <f t="shared" si="5"/>
        <v>9.49</v>
      </c>
      <c r="AR6" s="32" t="str">
        <f>IF(AR7="","",IF(AR7="-","【-】","【"&amp;SUBSTITUTE(TEXT(AR7,"#,##0.00"),"-","△")&amp;"】"))</f>
        <v>【0.81】</v>
      </c>
      <c r="AS6" s="33">
        <f>IF(AS7="",NA(),AS7)</f>
        <v>2242.1</v>
      </c>
      <c r="AT6" s="33">
        <f t="shared" ref="AT6:BB6" si="6">IF(AT7="",NA(),AT7)</f>
        <v>1730.54</v>
      </c>
      <c r="AU6" s="33">
        <f t="shared" si="6"/>
        <v>1810.09</v>
      </c>
      <c r="AV6" s="33">
        <f t="shared" si="6"/>
        <v>736.69</v>
      </c>
      <c r="AW6" s="33">
        <f t="shared" si="6"/>
        <v>308.05</v>
      </c>
      <c r="AX6" s="33">
        <f t="shared" si="6"/>
        <v>1149.75</v>
      </c>
      <c r="AY6" s="33">
        <f t="shared" si="6"/>
        <v>1128.25</v>
      </c>
      <c r="AZ6" s="33">
        <f t="shared" si="6"/>
        <v>1159.4100000000001</v>
      </c>
      <c r="BA6" s="33">
        <f t="shared" si="6"/>
        <v>1081.23</v>
      </c>
      <c r="BB6" s="33">
        <f t="shared" si="6"/>
        <v>406.37</v>
      </c>
      <c r="BC6" s="32" t="str">
        <f>IF(BC7="","",IF(BC7="-","【-】","【"&amp;SUBSTITUTE(TEXT(BC7,"#,##0.00"),"-","△")&amp;"】"))</f>
        <v>【264.16】</v>
      </c>
      <c r="BD6" s="33">
        <f>IF(BD7="",NA(),BD7)</f>
        <v>482.89</v>
      </c>
      <c r="BE6" s="33">
        <f t="shared" ref="BE6:BM6" si="7">IF(BE7="",NA(),BE7)</f>
        <v>479.57</v>
      </c>
      <c r="BF6" s="33">
        <f t="shared" si="7"/>
        <v>463.67</v>
      </c>
      <c r="BG6" s="33">
        <f t="shared" si="7"/>
        <v>454.8</v>
      </c>
      <c r="BH6" s="33">
        <f t="shared" si="7"/>
        <v>450.74</v>
      </c>
      <c r="BI6" s="33">
        <f t="shared" si="7"/>
        <v>462.52</v>
      </c>
      <c r="BJ6" s="33">
        <f t="shared" si="7"/>
        <v>474.06</v>
      </c>
      <c r="BK6" s="33">
        <f t="shared" si="7"/>
        <v>458</v>
      </c>
      <c r="BL6" s="33">
        <f t="shared" si="7"/>
        <v>443.13</v>
      </c>
      <c r="BM6" s="33">
        <f t="shared" si="7"/>
        <v>442.54</v>
      </c>
      <c r="BN6" s="32" t="str">
        <f>IF(BN7="","",IF(BN7="-","【-】","【"&amp;SUBSTITUTE(TEXT(BN7,"#,##0.00"),"-","△")&amp;"】"))</f>
        <v>【283.72】</v>
      </c>
      <c r="BO6" s="33">
        <f>IF(BO7="",NA(),BO7)</f>
        <v>103.11</v>
      </c>
      <c r="BP6" s="33">
        <f t="shared" ref="BP6:BX6" si="8">IF(BP7="",NA(),BP7)</f>
        <v>93.53</v>
      </c>
      <c r="BQ6" s="33">
        <f t="shared" si="8"/>
        <v>101.23</v>
      </c>
      <c r="BR6" s="33">
        <f t="shared" si="8"/>
        <v>99.79</v>
      </c>
      <c r="BS6" s="33">
        <f t="shared" si="8"/>
        <v>97.78</v>
      </c>
      <c r="BT6" s="33">
        <f t="shared" si="8"/>
        <v>99.71</v>
      </c>
      <c r="BU6" s="33">
        <f t="shared" si="8"/>
        <v>96.62</v>
      </c>
      <c r="BV6" s="33">
        <f t="shared" si="8"/>
        <v>96.27</v>
      </c>
      <c r="BW6" s="33">
        <f t="shared" si="8"/>
        <v>95.4</v>
      </c>
      <c r="BX6" s="33">
        <f t="shared" si="8"/>
        <v>98.6</v>
      </c>
      <c r="BY6" s="32" t="str">
        <f>IF(BY7="","",IF(BY7="-","【-】","【"&amp;SUBSTITUTE(TEXT(BY7,"#,##0.00"),"-","△")&amp;"】"))</f>
        <v>【104.60】</v>
      </c>
      <c r="BZ6" s="33">
        <f>IF(BZ7="",NA(),BZ7)</f>
        <v>153.06</v>
      </c>
      <c r="CA6" s="33">
        <f t="shared" ref="CA6:CI6" si="9">IF(CA7="",NA(),CA7)</f>
        <v>169.28</v>
      </c>
      <c r="CB6" s="33">
        <f t="shared" si="9"/>
        <v>156.54</v>
      </c>
      <c r="CC6" s="33">
        <f t="shared" si="9"/>
        <v>158.65</v>
      </c>
      <c r="CD6" s="33">
        <f t="shared" si="9"/>
        <v>162.38999999999999</v>
      </c>
      <c r="CE6" s="33">
        <f t="shared" si="9"/>
        <v>176.84</v>
      </c>
      <c r="CF6" s="33">
        <f t="shared" si="9"/>
        <v>184.53</v>
      </c>
      <c r="CG6" s="33">
        <f t="shared" si="9"/>
        <v>186.94</v>
      </c>
      <c r="CH6" s="33">
        <f t="shared" si="9"/>
        <v>186.15</v>
      </c>
      <c r="CI6" s="33">
        <f t="shared" si="9"/>
        <v>181.67</v>
      </c>
      <c r="CJ6" s="32" t="str">
        <f>IF(CJ7="","",IF(CJ7="-","【-】","【"&amp;SUBSTITUTE(TEXT(CJ7,"#,##0.00"),"-","△")&amp;"】"))</f>
        <v>【164.21】</v>
      </c>
      <c r="CK6" s="33">
        <f>IF(CK7="",NA(),CK7)</f>
        <v>40.46</v>
      </c>
      <c r="CL6" s="33">
        <f t="shared" ref="CL6:CT6" si="10">IF(CL7="",NA(),CL7)</f>
        <v>40.07</v>
      </c>
      <c r="CM6" s="33">
        <f t="shared" si="10"/>
        <v>40.74</v>
      </c>
      <c r="CN6" s="33">
        <f t="shared" si="10"/>
        <v>40.67</v>
      </c>
      <c r="CO6" s="33">
        <f t="shared" si="10"/>
        <v>40.21</v>
      </c>
      <c r="CP6" s="33">
        <f t="shared" si="10"/>
        <v>53.5</v>
      </c>
      <c r="CQ6" s="33">
        <f t="shared" si="10"/>
        <v>52.9</v>
      </c>
      <c r="CR6" s="33">
        <f t="shared" si="10"/>
        <v>54.51</v>
      </c>
      <c r="CS6" s="33">
        <f t="shared" si="10"/>
        <v>54.47</v>
      </c>
      <c r="CT6" s="33">
        <f t="shared" si="10"/>
        <v>53.61</v>
      </c>
      <c r="CU6" s="32" t="str">
        <f>IF(CU7="","",IF(CU7="-","【-】","【"&amp;SUBSTITUTE(TEXT(CU7,"#,##0.00"),"-","△")&amp;"】"))</f>
        <v>【59.80】</v>
      </c>
      <c r="CV6" s="33">
        <f>IF(CV7="",NA(),CV7)</f>
        <v>75.8</v>
      </c>
      <c r="CW6" s="33">
        <f t="shared" ref="CW6:DE6" si="11">IF(CW7="",NA(),CW7)</f>
        <v>74.86</v>
      </c>
      <c r="CX6" s="33">
        <f t="shared" si="11"/>
        <v>75.11</v>
      </c>
      <c r="CY6" s="33">
        <f t="shared" si="11"/>
        <v>75.400000000000006</v>
      </c>
      <c r="CZ6" s="33">
        <f t="shared" si="11"/>
        <v>75.12</v>
      </c>
      <c r="DA6" s="33">
        <f t="shared" si="11"/>
        <v>82.8</v>
      </c>
      <c r="DB6" s="33">
        <f t="shared" si="11"/>
        <v>81.63</v>
      </c>
      <c r="DC6" s="33">
        <f t="shared" si="11"/>
        <v>81.790000000000006</v>
      </c>
      <c r="DD6" s="33">
        <f t="shared" si="11"/>
        <v>81.459999999999994</v>
      </c>
      <c r="DE6" s="33">
        <f t="shared" si="11"/>
        <v>81.31</v>
      </c>
      <c r="DF6" s="32" t="str">
        <f>IF(DF7="","",IF(DF7="-","【-】","【"&amp;SUBSTITUTE(TEXT(DF7,"#,##0.00"),"-","△")&amp;"】"))</f>
        <v>【89.78】</v>
      </c>
      <c r="DG6" s="33">
        <f>IF(DG7="",NA(),DG7)</f>
        <v>38.729999999999997</v>
      </c>
      <c r="DH6" s="33">
        <f t="shared" ref="DH6:DP6" si="12">IF(DH7="",NA(),DH7)</f>
        <v>40.630000000000003</v>
      </c>
      <c r="DI6" s="33">
        <f t="shared" si="12"/>
        <v>41.69</v>
      </c>
      <c r="DJ6" s="33">
        <f t="shared" si="12"/>
        <v>42.82</v>
      </c>
      <c r="DK6" s="33">
        <f t="shared" si="12"/>
        <v>51.84</v>
      </c>
      <c r="DL6" s="33">
        <f t="shared" si="12"/>
        <v>35.71</v>
      </c>
      <c r="DM6" s="33">
        <f t="shared" si="12"/>
        <v>37.25</v>
      </c>
      <c r="DN6" s="33">
        <f t="shared" si="12"/>
        <v>37.799999999999997</v>
      </c>
      <c r="DO6" s="33">
        <f t="shared" si="12"/>
        <v>38.520000000000003</v>
      </c>
      <c r="DP6" s="33">
        <f t="shared" si="12"/>
        <v>46.67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3">
        <f t="shared" si="13"/>
        <v>11.55</v>
      </c>
      <c r="DV6" s="33">
        <f t="shared" si="13"/>
        <v>7.98</v>
      </c>
      <c r="DW6" s="33">
        <f t="shared" si="13"/>
        <v>6.62</v>
      </c>
      <c r="DX6" s="33">
        <f t="shared" si="13"/>
        <v>7.9</v>
      </c>
      <c r="DY6" s="33">
        <f t="shared" si="13"/>
        <v>8.2200000000000006</v>
      </c>
      <c r="DZ6" s="33">
        <f t="shared" si="13"/>
        <v>9.43</v>
      </c>
      <c r="EA6" s="33">
        <f t="shared" si="13"/>
        <v>10.029999999999999</v>
      </c>
      <c r="EB6" s="32" t="str">
        <f>IF(EB7="","",IF(EB7="-","【-】","【"&amp;SUBSTITUTE(TEXT(EB7,"#,##0.00"),"-","△")&amp;"】"))</f>
        <v>【12.42】</v>
      </c>
      <c r="EC6" s="33">
        <f>IF(EC7="",NA(),EC7)</f>
        <v>1.25</v>
      </c>
      <c r="ED6" s="33">
        <f t="shared" ref="ED6:EL6" si="14">IF(ED7="",NA(),ED7)</f>
        <v>0.71</v>
      </c>
      <c r="EE6" s="33">
        <f t="shared" si="14"/>
        <v>1.1499999999999999</v>
      </c>
      <c r="EF6" s="33">
        <f t="shared" si="14"/>
        <v>0.78</v>
      </c>
      <c r="EG6" s="33">
        <f t="shared" si="14"/>
        <v>0.71</v>
      </c>
      <c r="EH6" s="33">
        <f t="shared" si="14"/>
        <v>0.61</v>
      </c>
      <c r="EI6" s="33">
        <f t="shared" si="14"/>
        <v>0.5</v>
      </c>
      <c r="EJ6" s="33">
        <f t="shared" si="14"/>
        <v>0.6</v>
      </c>
      <c r="EK6" s="33">
        <f t="shared" si="14"/>
        <v>0.71</v>
      </c>
      <c r="EL6" s="33">
        <f t="shared" si="14"/>
        <v>0.68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105236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49.13</v>
      </c>
      <c r="O7" s="36">
        <v>98.34</v>
      </c>
      <c r="P7" s="36">
        <v>2970</v>
      </c>
      <c r="Q7" s="36">
        <v>11689</v>
      </c>
      <c r="R7" s="36">
        <v>21.73</v>
      </c>
      <c r="S7" s="36">
        <v>537.91999999999996</v>
      </c>
      <c r="T7" s="36">
        <v>11491</v>
      </c>
      <c r="U7" s="36">
        <v>21.73</v>
      </c>
      <c r="V7" s="36">
        <v>528.80999999999995</v>
      </c>
      <c r="W7" s="36">
        <v>109.31</v>
      </c>
      <c r="X7" s="36">
        <v>96.92</v>
      </c>
      <c r="Y7" s="36">
        <v>106.48</v>
      </c>
      <c r="Z7" s="36">
        <v>104.22</v>
      </c>
      <c r="AA7" s="36">
        <v>101.97</v>
      </c>
      <c r="AB7" s="36">
        <v>111.1</v>
      </c>
      <c r="AC7" s="36">
        <v>109.08</v>
      </c>
      <c r="AD7" s="36">
        <v>108.33</v>
      </c>
      <c r="AE7" s="36">
        <v>107.95</v>
      </c>
      <c r="AF7" s="36">
        <v>109.49</v>
      </c>
      <c r="AG7" s="36">
        <v>113.03</v>
      </c>
      <c r="AH7" s="36">
        <v>0</v>
      </c>
      <c r="AI7" s="36">
        <v>3.33</v>
      </c>
      <c r="AJ7" s="36">
        <v>0</v>
      </c>
      <c r="AK7" s="36">
        <v>0</v>
      </c>
      <c r="AL7" s="36">
        <v>0</v>
      </c>
      <c r="AM7" s="36">
        <v>17.43</v>
      </c>
      <c r="AN7" s="36">
        <v>16.09</v>
      </c>
      <c r="AO7" s="36">
        <v>15.69</v>
      </c>
      <c r="AP7" s="36">
        <v>13.47</v>
      </c>
      <c r="AQ7" s="36">
        <v>9.49</v>
      </c>
      <c r="AR7" s="36">
        <v>0.81</v>
      </c>
      <c r="AS7" s="36">
        <v>2242.1</v>
      </c>
      <c r="AT7" s="36">
        <v>1730.54</v>
      </c>
      <c r="AU7" s="36">
        <v>1810.09</v>
      </c>
      <c r="AV7" s="36">
        <v>736.69</v>
      </c>
      <c r="AW7" s="36">
        <v>308.05</v>
      </c>
      <c r="AX7" s="36">
        <v>1149.75</v>
      </c>
      <c r="AY7" s="36">
        <v>1128.25</v>
      </c>
      <c r="AZ7" s="36">
        <v>1159.4100000000001</v>
      </c>
      <c r="BA7" s="36">
        <v>1081.23</v>
      </c>
      <c r="BB7" s="36">
        <v>406.37</v>
      </c>
      <c r="BC7" s="36">
        <v>264.16000000000003</v>
      </c>
      <c r="BD7" s="36">
        <v>482.89</v>
      </c>
      <c r="BE7" s="36">
        <v>479.57</v>
      </c>
      <c r="BF7" s="36">
        <v>463.67</v>
      </c>
      <c r="BG7" s="36">
        <v>454.8</v>
      </c>
      <c r="BH7" s="36">
        <v>450.74</v>
      </c>
      <c r="BI7" s="36">
        <v>462.52</v>
      </c>
      <c r="BJ7" s="36">
        <v>474.06</v>
      </c>
      <c r="BK7" s="36">
        <v>458</v>
      </c>
      <c r="BL7" s="36">
        <v>443.13</v>
      </c>
      <c r="BM7" s="36">
        <v>442.54</v>
      </c>
      <c r="BN7" s="36">
        <v>283.72000000000003</v>
      </c>
      <c r="BO7" s="36">
        <v>103.11</v>
      </c>
      <c r="BP7" s="36">
        <v>93.53</v>
      </c>
      <c r="BQ7" s="36">
        <v>101.23</v>
      </c>
      <c r="BR7" s="36">
        <v>99.79</v>
      </c>
      <c r="BS7" s="36">
        <v>97.78</v>
      </c>
      <c r="BT7" s="36">
        <v>99.71</v>
      </c>
      <c r="BU7" s="36">
        <v>96.62</v>
      </c>
      <c r="BV7" s="36">
        <v>96.27</v>
      </c>
      <c r="BW7" s="36">
        <v>95.4</v>
      </c>
      <c r="BX7" s="36">
        <v>98.6</v>
      </c>
      <c r="BY7" s="36">
        <v>104.6</v>
      </c>
      <c r="BZ7" s="36">
        <v>153.06</v>
      </c>
      <c r="CA7" s="36">
        <v>169.28</v>
      </c>
      <c r="CB7" s="36">
        <v>156.54</v>
      </c>
      <c r="CC7" s="36">
        <v>158.65</v>
      </c>
      <c r="CD7" s="36">
        <v>162.38999999999999</v>
      </c>
      <c r="CE7" s="36">
        <v>176.84</v>
      </c>
      <c r="CF7" s="36">
        <v>184.53</v>
      </c>
      <c r="CG7" s="36">
        <v>186.94</v>
      </c>
      <c r="CH7" s="36">
        <v>186.15</v>
      </c>
      <c r="CI7" s="36">
        <v>181.67</v>
      </c>
      <c r="CJ7" s="36">
        <v>164.21</v>
      </c>
      <c r="CK7" s="36">
        <v>40.46</v>
      </c>
      <c r="CL7" s="36">
        <v>40.07</v>
      </c>
      <c r="CM7" s="36">
        <v>40.74</v>
      </c>
      <c r="CN7" s="36">
        <v>40.67</v>
      </c>
      <c r="CO7" s="36">
        <v>40.21</v>
      </c>
      <c r="CP7" s="36">
        <v>53.5</v>
      </c>
      <c r="CQ7" s="36">
        <v>52.9</v>
      </c>
      <c r="CR7" s="36">
        <v>54.51</v>
      </c>
      <c r="CS7" s="36">
        <v>54.47</v>
      </c>
      <c r="CT7" s="36">
        <v>53.61</v>
      </c>
      <c r="CU7" s="36">
        <v>59.8</v>
      </c>
      <c r="CV7" s="36">
        <v>75.8</v>
      </c>
      <c r="CW7" s="36">
        <v>74.86</v>
      </c>
      <c r="CX7" s="36">
        <v>75.11</v>
      </c>
      <c r="CY7" s="36">
        <v>75.400000000000006</v>
      </c>
      <c r="CZ7" s="36">
        <v>75.12</v>
      </c>
      <c r="DA7" s="36">
        <v>82.8</v>
      </c>
      <c r="DB7" s="36">
        <v>81.63</v>
      </c>
      <c r="DC7" s="36">
        <v>81.790000000000006</v>
      </c>
      <c r="DD7" s="36">
        <v>81.459999999999994</v>
      </c>
      <c r="DE7" s="36">
        <v>81.31</v>
      </c>
      <c r="DF7" s="36">
        <v>89.78</v>
      </c>
      <c r="DG7" s="36">
        <v>38.729999999999997</v>
      </c>
      <c r="DH7" s="36">
        <v>40.630000000000003</v>
      </c>
      <c r="DI7" s="36">
        <v>41.69</v>
      </c>
      <c r="DJ7" s="36">
        <v>42.82</v>
      </c>
      <c r="DK7" s="36">
        <v>51.84</v>
      </c>
      <c r="DL7" s="36">
        <v>35.71</v>
      </c>
      <c r="DM7" s="36">
        <v>37.25</v>
      </c>
      <c r="DN7" s="36">
        <v>37.799999999999997</v>
      </c>
      <c r="DO7" s="36">
        <v>38.520000000000003</v>
      </c>
      <c r="DP7" s="36">
        <v>46.67</v>
      </c>
      <c r="DQ7" s="36">
        <v>46.31</v>
      </c>
      <c r="DR7" s="36">
        <v>0</v>
      </c>
      <c r="DS7" s="36">
        <v>0</v>
      </c>
      <c r="DT7" s="36">
        <v>0</v>
      </c>
      <c r="DU7" s="36">
        <v>11.55</v>
      </c>
      <c r="DV7" s="36">
        <v>7.98</v>
      </c>
      <c r="DW7" s="36">
        <v>6.62</v>
      </c>
      <c r="DX7" s="36">
        <v>7.9</v>
      </c>
      <c r="DY7" s="36">
        <v>8.2200000000000006</v>
      </c>
      <c r="DZ7" s="36">
        <v>9.43</v>
      </c>
      <c r="EA7" s="36">
        <v>10.029999999999999</v>
      </c>
      <c r="EB7" s="36">
        <v>12.42</v>
      </c>
      <c r="EC7" s="36">
        <v>1.25</v>
      </c>
      <c r="ED7" s="36">
        <v>0.71</v>
      </c>
      <c r="EE7" s="36">
        <v>1.1499999999999999</v>
      </c>
      <c r="EF7" s="36">
        <v>0.78</v>
      </c>
      <c r="EG7" s="36">
        <v>0.71</v>
      </c>
      <c r="EH7" s="36">
        <v>0.61</v>
      </c>
      <c r="EI7" s="36">
        <v>0.5</v>
      </c>
      <c r="EJ7" s="36">
        <v>0.6</v>
      </c>
      <c r="EK7" s="36">
        <v>0.71</v>
      </c>
      <c r="EL7" s="36">
        <v>0.68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小此木 諭 １０</cp:lastModifiedBy>
  <dcterms:created xsi:type="dcterms:W3CDTF">2016-02-03T07:16:53Z</dcterms:created>
  <dcterms:modified xsi:type="dcterms:W3CDTF">2016-02-23T23:04:50Z</dcterms:modified>
  <cp:category/>
</cp:coreProperties>
</file>