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<sst xmlns="http://schemas.openxmlformats.org/spreadsheetml/2006/main" count="221" uniqueCount="111">
  <si>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</si>
  <si>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</si>
  <si>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</si>
  <si>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</si>
  <si>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</si>
  <si>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</si>
  <si>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</si>
  <si>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</si>
  <si>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</si>
  <si>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</si>
  <si>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</si>
  <si>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</si>
  <si>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</si>
  <si>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</si>
  <si>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</si>
  <si>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</si>
  <si>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</si>
  <si>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</si>
  <si>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</si>
  <si>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</si>
  <si>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</si>
  <si>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</si>
  <si>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</si>
  <si>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</si>
  <si>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</si>
  <si>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</si>
  <si>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</si>
  <si>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</si>
  <si>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</si>
  <si>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</si>
  <si>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</si>
  <si>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</si>
  <si>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</si>
  <si>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</si>
  <si>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</si>
  <si>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</si>
  <si>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</si>
  <si>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</si>
  <si>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</si>
  <si>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</si>
  <si>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</si>
  <si>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</si>
  <si>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</si>
  <si>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</si>
  <si>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</si>
  <si>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</si>
  <si>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</si>
  <si>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</si>
  <si>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</si>
  <si>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</si>
  <si>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</si>
  <si>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</si>
  <si>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</si>
  <si>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</si>
  <si>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</si>
  <si>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</si>
  <si>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</si>
  <si>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</si>
  <si>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</si>
  <si>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</si>
  <si>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</si>
  <si>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</si>
  <si>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</si>
  <si>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</si>
  <si>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</si>
  <si>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</si>
  <si>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</si>
  <si>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</si>
  <si>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</si>
  <si>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</si>
  <si>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</si>
  <si>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</si>
  <si>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</si>
  <si>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</si>
  <si>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</si>
  <si>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</si>
  <si>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</si>
  <si>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</si>
  <si>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</si>
  <si>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</si>
  <si>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</si>
  <si>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</si>
  <si>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</si>
  <si>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</si>
  <si>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</si>
  <si>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</si>
  <si>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</si>
  <si>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</si>
  <si>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</si>
  <si>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</si>
  <si>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</si>
  <si>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</si>
  <si>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</si>
  <si>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</si>
  <si>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</si>
  <si>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</si>
  <si>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</si>
  <si>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</si>
  <si>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</si>
  <si>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</si>
  <si>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</si>
  <si>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</si>
  <si>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</si>
  <si>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</si>
  <si>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</si>
  <si>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</si>
  <si>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</si>
  <si>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</si>
  <si>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年々増加傾向にあるが収支は赤字が続いている状況
企業債残高対事業規模比率
　平成２５年度で整備が完了したことに伴い、企業債借入れが無くなり平成２６年度からは減少に転じる傾向である。
経費回収率
　横這い傾向にあるが、使用料で回収すべき経費を賄えていない状況
汚水処理原価
　横這い傾向にあるが、維持管理費等の効率化を図り原価を抑えている状況
施設利用率
　処理水量が増加するのに伴い年々増加傾向にある。
水洗化率
　水洗便所の整備が進み年々増加傾向にある。
現状・課題のコメント
　水洗化率の増加に伴い、使用料等の増加が見込まれるが一般会計からの繰入金に依存している状況なので、維持管理費等の効率化を計りつつ使用料の改定を視野に入れ経営改善していく必要がある。
</t>
    <phoneticPr fontId="4"/>
  </si>
  <si>
    <t xml:space="preserve">　平成１５年５月に供用を開始し、１３年が経過した。
　現状改善はほとんど行っていないが、今後は計画的に行っていく必要がある。
</t>
    <phoneticPr fontId="4"/>
  </si>
  <si>
    <t xml:space="preserve">　施設修繕費等に加え老朽管の更新により歳出の増加が見込まれるが、企業債の有効活用、維持管理費等の効率化を計りつつ使用料の改定を視野に入れ経営改善していく必要がある。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</si>
</sst>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25984"/>
        <c:axId val="26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26425984"/>
        <c:axId val="26555904"/>
      </c:lineChart>
      <c:dateAx>
        <c:axId val="26425984"/>
        <c:scaling>
          <c:orientation val="minMax"/>
        </c:scaling>
        <c:delete val="1"/>
        <c:axPos val="b"/>
        <c:numFmt formatCode="ge" sourceLinked="1"/>
        <c:majorTickMark val="none"/>
        <c:minorTickMark val="none"/>
        <c:tickLblPos val="none"/>
        <c:crossAx val="26555904"/>
        <c:crosses val="autoZero"/>
        <c:auto val="1"/>
        <c:lblOffset val="100"/>
        <c:baseTimeUnit val="years"/>
      </c:dateAx>
      <c:valAx>
        <c:axId val="26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58.83</c:v>
                </c:pt>
                <c:pt idx="1">
                  <c:v>58.83</c:v>
                </c:pt>
                <c:pt idx="2">
                  <c:v>64.81</c:v>
                </c:pt>
                <c:pt idx="3">
                  <c:v>66.08</c:v>
                </c:pt>
                <c:pt idx="4">
                  <c:v>67.25</c:v>
                </c:pt>
              </c:numCache>
            </c:numRef>
          </c:val>
        </c:ser>
        <c:dLbls>
          <c:showLegendKey val="0"/>
          <c:showVal val="0"/>
          <c:showCatName val="0"/>
          <c:showSerName val="0"/>
          <c:showPercent val="0"/>
          <c:showBubbleSize val="0"/>
        </c:dLbls>
        <c:gapWidth val="150"/>
        <c:axId val="26045056"/>
        <c:axId val="2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26045056"/>
        <c:axId val="26055424"/>
      </c:lineChart>
      <c:dateAx>
        <c:axId val="26045056"/>
        <c:scaling>
          <c:orientation val="minMax"/>
        </c:scaling>
        <c:delete val="1"/>
        <c:axPos val="b"/>
        <c:numFmt formatCode="ge" sourceLinked="1"/>
        <c:majorTickMark val="none"/>
        <c:minorTickMark val="none"/>
        <c:tickLblPos val="none"/>
        <c:crossAx val="26055424"/>
        <c:crosses val="autoZero"/>
        <c:auto val="1"/>
        <c:lblOffset val="100"/>
        <c:baseTimeUnit val="years"/>
      </c:dateAx>
      <c:valAx>
        <c:axId val="2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76.95</c:v>
                </c:pt>
                <c:pt idx="1">
                  <c:v>80.97</c:v>
                </c:pt>
                <c:pt idx="2">
                  <c:v>79.17</c:v>
                </c:pt>
                <c:pt idx="3">
                  <c:v>80.63</c:v>
                </c:pt>
                <c:pt idx="4">
                  <c:v>84.27</c:v>
                </c:pt>
              </c:numCache>
            </c:numRef>
          </c:val>
        </c:ser>
        <c:dLbls>
          <c:showLegendKey val="0"/>
          <c:showVal val="0"/>
          <c:showCatName val="0"/>
          <c:showSerName val="0"/>
          <c:showPercent val="0"/>
          <c:showBubbleSize val="0"/>
        </c:dLbls>
        <c:gapWidth val="150"/>
        <c:axId val="26081536"/>
        <c:axId val="260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26081536"/>
        <c:axId val="26083712"/>
      </c:lineChart>
      <c:dateAx>
        <c:axId val="26081536"/>
        <c:scaling>
          <c:orientation val="minMax"/>
        </c:scaling>
        <c:delete val="1"/>
        <c:axPos val="b"/>
        <c:numFmt formatCode="ge" sourceLinked="1"/>
        <c:majorTickMark val="none"/>
        <c:minorTickMark val="none"/>
        <c:tickLblPos val="none"/>
        <c:crossAx val="26083712"/>
        <c:crosses val="autoZero"/>
        <c:auto val="1"/>
        <c:lblOffset val="100"/>
        <c:baseTimeUnit val="years"/>
      </c:dateAx>
      <c:valAx>
        <c:axId val="260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68.64</c:v>
                </c:pt>
                <c:pt idx="1">
                  <c:v>73.84</c:v>
                </c:pt>
                <c:pt idx="2">
                  <c:v>79.67</c:v>
                </c:pt>
                <c:pt idx="3">
                  <c:v>72.75</c:v>
                </c:pt>
                <c:pt idx="4">
                  <c:v>85.65</c:v>
                </c:pt>
              </c:numCache>
            </c:numRef>
          </c:val>
        </c:ser>
        <c:dLbls>
          <c:showLegendKey val="0"/>
          <c:showVal val="0"/>
          <c:showCatName val="0"/>
          <c:showSerName val="0"/>
          <c:showPercent val="0"/>
          <c:showBubbleSize val="0"/>
        </c:dLbls>
        <c:gapWidth val="150"/>
        <c:axId val="42628608"/>
        <c:axId val="42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28608"/>
        <c:axId val="42630528"/>
      </c:lineChart>
      <c:dateAx>
        <c:axId val="42628608"/>
        <c:scaling>
          <c:orientation val="minMax"/>
        </c:scaling>
        <c:delete val="1"/>
        <c:axPos val="b"/>
        <c:numFmt formatCode="ge" sourceLinked="1"/>
        <c:majorTickMark val="none"/>
        <c:minorTickMark val="none"/>
        <c:tickLblPos val="none"/>
        <c:crossAx val="42630528"/>
        <c:crosses val="autoZero"/>
        <c:auto val="1"/>
        <c:lblOffset val="100"/>
        <c:baseTimeUnit val="years"/>
      </c:dateAx>
      <c:valAx>
        <c:axId val="42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7584"/>
        <c:axId val="43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7584"/>
        <c:axId val="43225856"/>
      </c:lineChart>
      <c:dateAx>
        <c:axId val="42707584"/>
        <c:scaling>
          <c:orientation val="minMax"/>
        </c:scaling>
        <c:delete val="1"/>
        <c:axPos val="b"/>
        <c:numFmt formatCode="ge" sourceLinked="1"/>
        <c:majorTickMark val="none"/>
        <c:minorTickMark val="none"/>
        <c:tickLblPos val="none"/>
        <c:crossAx val="43225856"/>
        <c:crosses val="autoZero"/>
        <c:auto val="1"/>
        <c:lblOffset val="100"/>
        <c:baseTimeUnit val="years"/>
      </c:dateAx>
      <c:valAx>
        <c:axId val="43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74912"/>
        <c:axId val="86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74912"/>
        <c:axId val="86777216"/>
      </c:lineChart>
      <c:dateAx>
        <c:axId val="86774912"/>
        <c:scaling>
          <c:orientation val="minMax"/>
        </c:scaling>
        <c:delete val="1"/>
        <c:axPos val="b"/>
        <c:numFmt formatCode="ge" sourceLinked="1"/>
        <c:majorTickMark val="none"/>
        <c:minorTickMark val="none"/>
        <c:tickLblPos val="none"/>
        <c:crossAx val="86777216"/>
        <c:crosses val="autoZero"/>
        <c:auto val="1"/>
        <c:lblOffset val="100"/>
        <c:baseTimeUnit val="years"/>
      </c:dateAx>
      <c:valAx>
        <c:axId val="86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3664"/>
        <c:axId val="1001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3664"/>
        <c:axId val="100159872"/>
      </c:lineChart>
      <c:dateAx>
        <c:axId val="92833664"/>
        <c:scaling>
          <c:orientation val="minMax"/>
        </c:scaling>
        <c:delete val="1"/>
        <c:axPos val="b"/>
        <c:numFmt formatCode="ge" sourceLinked="1"/>
        <c:majorTickMark val="none"/>
        <c:minorTickMark val="none"/>
        <c:tickLblPos val="none"/>
        <c:crossAx val="100159872"/>
        <c:crosses val="autoZero"/>
        <c:auto val="1"/>
        <c:lblOffset val="100"/>
        <c:baseTimeUnit val="years"/>
      </c:dateAx>
      <c:valAx>
        <c:axId val="100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98400"/>
        <c:axId val="22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98400"/>
        <c:axId val="22600320"/>
      </c:lineChart>
      <c:dateAx>
        <c:axId val="22598400"/>
        <c:scaling>
          <c:orientation val="minMax"/>
        </c:scaling>
        <c:delete val="1"/>
        <c:axPos val="b"/>
        <c:numFmt formatCode="ge" sourceLinked="1"/>
        <c:majorTickMark val="none"/>
        <c:minorTickMark val="none"/>
        <c:tickLblPos val="none"/>
        <c:crossAx val="22600320"/>
        <c:crosses val="autoZero"/>
        <c:auto val="1"/>
        <c:lblOffset val="100"/>
        <c:baseTimeUnit val="years"/>
      </c:dateAx>
      <c:valAx>
        <c:axId val="22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773.33</c:v>
                </c:pt>
                <c:pt idx="1">
                  <c:v>867.15</c:v>
                </c:pt>
                <c:pt idx="2">
                  <c:v>901.43</c:v>
                </c:pt>
                <c:pt idx="3">
                  <c:v>917.6</c:v>
                </c:pt>
                <c:pt idx="4">
                  <c:v>894.73</c:v>
                </c:pt>
              </c:numCache>
            </c:numRef>
          </c:val>
        </c:ser>
        <c:dLbls>
          <c:showLegendKey val="0"/>
          <c:showVal val="0"/>
          <c:showCatName val="0"/>
          <c:showSerName val="0"/>
          <c:showPercent val="0"/>
          <c:showBubbleSize val="0"/>
        </c:dLbls>
        <c:gapWidth val="150"/>
        <c:axId val="22610304"/>
        <c:axId val="22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22610304"/>
        <c:axId val="22612224"/>
      </c:lineChart>
      <c:dateAx>
        <c:axId val="22610304"/>
        <c:scaling>
          <c:orientation val="minMax"/>
        </c:scaling>
        <c:delete val="1"/>
        <c:axPos val="b"/>
        <c:numFmt formatCode="ge" sourceLinked="1"/>
        <c:majorTickMark val="none"/>
        <c:minorTickMark val="none"/>
        <c:tickLblPos val="none"/>
        <c:crossAx val="22612224"/>
        <c:crosses val="autoZero"/>
        <c:auto val="1"/>
        <c:lblOffset val="100"/>
        <c:baseTimeUnit val="years"/>
      </c:dateAx>
      <c:valAx>
        <c:axId val="22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92.09</c:v>
                </c:pt>
                <c:pt idx="1">
                  <c:v>57.13</c:v>
                </c:pt>
                <c:pt idx="2">
                  <c:v>78.97</c:v>
                </c:pt>
                <c:pt idx="3">
                  <c:v>78.760000000000005</c:v>
                </c:pt>
                <c:pt idx="4">
                  <c:v>80.34</c:v>
                </c:pt>
              </c:numCache>
            </c:numRef>
          </c:val>
        </c:ser>
        <c:dLbls>
          <c:showLegendKey val="0"/>
          <c:showVal val="0"/>
          <c:showCatName val="0"/>
          <c:showSerName val="0"/>
          <c:showPercent val="0"/>
          <c:showBubbleSize val="0"/>
        </c:dLbls>
        <c:gapWidth val="150"/>
        <c:axId val="22634496"/>
        <c:axId val="226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22634496"/>
        <c:axId val="22636416"/>
      </c:lineChart>
      <c:dateAx>
        <c:axId val="22634496"/>
        <c:scaling>
          <c:orientation val="minMax"/>
        </c:scaling>
        <c:delete val="1"/>
        <c:axPos val="b"/>
        <c:numFmt formatCode="ge" sourceLinked="1"/>
        <c:majorTickMark val="none"/>
        <c:minorTickMark val="none"/>
        <c:tickLblPos val="none"/>
        <c:crossAx val="22636416"/>
        <c:crosses val="autoZero"/>
        <c:auto val="1"/>
        <c:lblOffset val="100"/>
        <c:baseTimeUnit val="years"/>
      </c:dateAx>
      <c:valAx>
        <c:axId val="226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127.49</c:v>
                </c:pt>
                <c:pt idx="1">
                  <c:v>194.18</c:v>
                </c:pt>
                <c:pt idx="2">
                  <c:v>150</c:v>
                </c:pt>
                <c:pt idx="3">
                  <c:v>150</c:v>
                </c:pt>
                <c:pt idx="4">
                  <c:v>150</c:v>
                </c:pt>
              </c:numCache>
            </c:numRef>
          </c:val>
        </c:ser>
        <c:dLbls>
          <c:showLegendKey val="0"/>
          <c:showVal val="0"/>
          <c:showCatName val="0"/>
          <c:showSerName val="0"/>
          <c:showPercent val="0"/>
          <c:showBubbleSize val="0"/>
        </c:dLbls>
        <c:gapWidth val="150"/>
        <c:axId val="22674816"/>
        <c:axId val="26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22674816"/>
        <c:axId val="26019328"/>
      </c:lineChart>
      <c:dateAx>
        <c:axId val="22674816"/>
        <c:scaling>
          <c:orientation val="minMax"/>
        </c:scaling>
        <c:delete val="1"/>
        <c:axPos val="b"/>
        <c:numFmt formatCode="ge" sourceLinked="1"/>
        <c:majorTickMark val="none"/>
        <c:minorTickMark val="none"/>
        <c:tickLblPos val="none"/>
        <c:crossAx val="26019328"/>
        <c:crosses val="autoZero"/>
        <c:auto val="1"/>
        <c:lblOffset val="100"/>
        <c:baseTimeUnit val="years"/>
      </c:dateAx>
      <c:valAx>
        <c:axId val="26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中之条町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17412</v>
      </c>
      <c r="AM8" s="64"/>
      <c r="AN8" s="64"/>
      <c r="AO8" s="64"/>
      <c r="AP8" s="64"/>
      <c r="AQ8" s="64"/>
      <c r="AR8" s="64"/>
      <c r="AS8" s="64"/>
      <c r="AT8" s="63">
        <f>データ!S6</f>
        <v>439.28</v>
      </c>
      <c r="AU8" s="63"/>
      <c r="AV8" s="63"/>
      <c r="AW8" s="63"/>
      <c r="AX8" s="63"/>
      <c r="AY8" s="63"/>
      <c r="AZ8" s="63"/>
      <c r="BA8" s="63"/>
      <c r="BB8" s="63">
        <f>データ!T6</f>
        <v>39.64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50.99</v>
      </c>
      <c r="Q10" s="63"/>
      <c r="R10" s="63"/>
      <c r="S10" s="63"/>
      <c r="T10" s="63"/>
      <c r="U10" s="63"/>
      <c r="V10" s="63"/>
      <c r="W10" s="63">
        <f>データ!P6</f>
        <v>99.17</v>
      </c>
      <c r="X10" s="63"/>
      <c r="Y10" s="63"/>
      <c r="Z10" s="63"/>
      <c r="AA10" s="63"/>
      <c r="AB10" s="63"/>
      <c r="AC10" s="63"/>
      <c r="AD10" s="64">
        <f>データ!Q6</f>
        <v>2160</v>
      </c>
      <c r="AE10" s="64"/>
      <c r="AF10" s="64"/>
      <c r="AG10" s="64"/>
      <c r="AH10" s="64"/>
      <c r="AI10" s="64"/>
      <c r="AJ10" s="64"/>
      <c r="AK10" s="2"/>
      <c r="AL10" s="64">
        <f>データ!U6</f>
        <v>8826</v>
      </c>
      <c r="AM10" s="64"/>
      <c r="AN10" s="64"/>
      <c r="AO10" s="64"/>
      <c r="AP10" s="64"/>
      <c r="AQ10" s="64"/>
      <c r="AR10" s="64"/>
      <c r="AS10" s="64"/>
      <c r="AT10" s="63">
        <f>データ!V6</f>
        <v>3.91</v>
      </c>
      <c r="AU10" s="63"/>
      <c r="AV10" s="63"/>
      <c r="AW10" s="63"/>
      <c r="AX10" s="63"/>
      <c r="AY10" s="63"/>
      <c r="AZ10" s="63"/>
      <c r="BA10" s="63"/>
      <c r="BB10" s="63">
        <f>データ!W6</f>
        <v>2257.29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104213</v>
      </c>
      <c r="D6" s="31">
        <f t="shared" si="3"/>
        <v>47</v>
      </c>
      <c r="E6" s="31">
        <f t="shared" si="3"/>
        <v>17</v>
      </c>
      <c r="F6" s="31">
        <f t="shared" si="3"/>
        <v>1</v>
      </c>
      <c r="G6" s="31">
        <f t="shared" si="3"/>
        <v>0</v>
      </c>
      <c r="H6" s="31" t="str">
        <f t="shared" si="3"/>
        <v>群馬県　中之条町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50.99</v>
      </c>
      <c r="P6" s="32">
        <f t="shared" si="3"/>
        <v>99.17</v>
      </c>
      <c r="Q6" s="32">
        <f t="shared" si="3"/>
        <v>2160</v>
      </c>
      <c r="R6" s="32">
        <f t="shared" si="3"/>
        <v>17412</v>
      </c>
      <c r="S6" s="32">
        <f t="shared" si="3"/>
        <v>439.28</v>
      </c>
      <c r="T6" s="32">
        <f t="shared" si="3"/>
        <v>39.64</v>
      </c>
      <c r="U6" s="32">
        <f t="shared" si="3"/>
        <v>8826</v>
      </c>
      <c r="V6" s="32">
        <f t="shared" si="3"/>
        <v>3.91</v>
      </c>
      <c r="W6" s="32">
        <f t="shared" si="3"/>
        <v>2257.29</v>
      </c>
      <c r="X6" s="33">
        <f>IF(X7="",NA(),X7)</f>
        <v>68.64</v>
      </c>
      <c r="Y6" s="33">
        <f t="shared" ref="Y6:AG6" si="4">IF(Y7="",NA(),Y7)</f>
        <v>73.84</v>
      </c>
      <c r="Z6" s="33">
        <f t="shared" si="4"/>
        <v>79.67</v>
      </c>
      <c r="AA6" s="33">
        <f t="shared" si="4"/>
        <v>72.75</v>
      </c>
      <c r="AB6" s="33">
        <f t="shared" si="4"/>
        <v>85.65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773.33</v>
      </c>
      <c r="BF6" s="33">
        <f t="shared" ref="BF6:BN6" si="7">IF(BF7="",NA(),BF7)</f>
        <v>867.15</v>
      </c>
      <c r="BG6" s="33">
        <f t="shared" si="7"/>
        <v>901.43</v>
      </c>
      <c r="BH6" s="33">
        <f t="shared" si="7"/>
        <v>917.6</v>
      </c>
      <c r="BI6" s="33">
        <f t="shared" si="7"/>
        <v>894.73</v>
      </c>
      <c r="BJ6" s="33">
        <f t="shared" si="7"/>
        <v>1897.09</v>
      </c>
      <c r="BK6" s="33">
        <f t="shared" si="7"/>
        <v>1734.34</v>
      </c>
      <c r="BL6" s="33">
        <f t="shared" si="7"/>
        <v>1791.46</v>
      </c>
      <c r="BM6" s="33">
        <f t="shared" si="7"/>
        <v>1826.49</v>
      </c>
      <c r="BN6" s="33">
        <f t="shared" si="7"/>
        <v>1696.96</v>
      </c>
      <c r="BO6" s="32" t="str">
        <f>IF(BO7="","",IF(BO7="-","【-】","【"&amp;SUBSTITUTE(TEXT(BO7,"#,##0.00"),"-","△")&amp;"】"))</f>
        <v>【776.35】</v>
      </c>
      <c r="BP6" s="33">
        <f>IF(BP7="",NA(),BP7)</f>
        <v>92.09</v>
      </c>
      <c r="BQ6" s="33">
        <f t="shared" ref="BQ6:BY6" si="8">IF(BQ7="",NA(),BQ7)</f>
        <v>57.13</v>
      </c>
      <c r="BR6" s="33">
        <f t="shared" si="8"/>
        <v>78.97</v>
      </c>
      <c r="BS6" s="33">
        <f t="shared" si="8"/>
        <v>78.760000000000005</v>
      </c>
      <c r="BT6" s="33">
        <f t="shared" si="8"/>
        <v>80.34</v>
      </c>
      <c r="BU6" s="33">
        <f t="shared" si="8"/>
        <v>55.28</v>
      </c>
      <c r="BV6" s="33">
        <f t="shared" si="8"/>
        <v>55.91</v>
      </c>
      <c r="BW6" s="33">
        <f t="shared" si="8"/>
        <v>51.28</v>
      </c>
      <c r="BX6" s="33">
        <f t="shared" si="8"/>
        <v>48</v>
      </c>
      <c r="BY6" s="33">
        <f t="shared" si="8"/>
        <v>47.23</v>
      </c>
      <c r="BZ6" s="32" t="str">
        <f>IF(BZ7="","",IF(BZ7="-","【-】","【"&amp;SUBSTITUTE(TEXT(BZ7,"#,##0.00"),"-","△")&amp;"】"))</f>
        <v>【96.57】</v>
      </c>
      <c r="CA6" s="33">
        <f>IF(CA7="",NA(),CA7)</f>
        <v>127.49</v>
      </c>
      <c r="CB6" s="33">
        <f t="shared" ref="CB6:CJ6" si="9">IF(CB7="",NA(),CB7)</f>
        <v>194.18</v>
      </c>
      <c r="CC6" s="33">
        <f t="shared" si="9"/>
        <v>150</v>
      </c>
      <c r="CD6" s="33">
        <f t="shared" si="9"/>
        <v>150</v>
      </c>
      <c r="CE6" s="33">
        <f t="shared" si="9"/>
        <v>150</v>
      </c>
      <c r="CF6" s="33">
        <f t="shared" si="9"/>
        <v>290.75</v>
      </c>
      <c r="CG6" s="33">
        <f t="shared" si="9"/>
        <v>284.98</v>
      </c>
      <c r="CH6" s="33">
        <f t="shared" si="9"/>
        <v>311.81</v>
      </c>
      <c r="CI6" s="33">
        <f t="shared" si="9"/>
        <v>334.37</v>
      </c>
      <c r="CJ6" s="33">
        <f t="shared" si="9"/>
        <v>351.41</v>
      </c>
      <c r="CK6" s="32" t="str">
        <f>IF(CK7="","",IF(CK7="-","【-】","【"&amp;SUBSTITUTE(TEXT(CK7,"#,##0.00"),"-","△")&amp;"】"))</f>
        <v>【142.28】</v>
      </c>
      <c r="CL6" s="33">
        <f>IF(CL7="",NA(),CL7)</f>
        <v>58.83</v>
      </c>
      <c r="CM6" s="33">
        <f t="shared" ref="CM6:CU6" si="10">IF(CM7="",NA(),CM7)</f>
        <v>58.83</v>
      </c>
      <c r="CN6" s="33">
        <f t="shared" si="10"/>
        <v>64.81</v>
      </c>
      <c r="CO6" s="33">
        <f t="shared" si="10"/>
        <v>66.08</v>
      </c>
      <c r="CP6" s="33">
        <f t="shared" si="10"/>
        <v>67.25</v>
      </c>
      <c r="CQ6" s="33">
        <f t="shared" si="10"/>
        <v>38.97</v>
      </c>
      <c r="CR6" s="33">
        <f t="shared" si="10"/>
        <v>41.48</v>
      </c>
      <c r="CS6" s="33">
        <f t="shared" si="10"/>
        <v>41.95</v>
      </c>
      <c r="CT6" s="33">
        <f t="shared" si="10"/>
        <v>40.71</v>
      </c>
      <c r="CU6" s="33">
        <f t="shared" si="10"/>
        <v>43.53</v>
      </c>
      <c r="CV6" s="32" t="str">
        <f>IF(CV7="","",IF(CV7="-","【-】","【"&amp;SUBSTITUTE(TEXT(CV7,"#,##0.00"),"-","△")&amp;"】"))</f>
        <v>【60.35】</v>
      </c>
      <c r="CW6" s="33">
        <f>IF(CW7="",NA(),CW7)</f>
        <v>76.95</v>
      </c>
      <c r="CX6" s="33">
        <f t="shared" ref="CX6:DF6" si="11">IF(CX7="",NA(),CX7)</f>
        <v>80.97</v>
      </c>
      <c r="CY6" s="33">
        <f t="shared" si="11"/>
        <v>79.17</v>
      </c>
      <c r="CZ6" s="33">
        <f t="shared" si="11"/>
        <v>80.63</v>
      </c>
      <c r="DA6" s="33">
        <f t="shared" si="11"/>
        <v>84.27</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104213</v>
      </c>
      <c r="D7" s="35">
        <v>47</v>
      </c>
      <c r="E7" s="35">
        <v>17</v>
      </c>
      <c r="F7" s="35">
        <v>1</v>
      </c>
      <c r="G7" s="35">
        <v>0</v>
      </c>
      <c r="H7" s="35" t="s">
        <v>96</v>
      </c>
      <c r="I7" s="35" t="s">
        <v>97</v>
      </c>
      <c r="J7" s="35" t="s">
        <v>98</v>
      </c>
      <c r="K7" s="35" t="s">
        <v>99</v>
      </c>
      <c r="L7" s="35" t="s">
        <v>100</v>
      </c>
      <c r="M7" s="36" t="s">
        <v>101</v>
      </c>
      <c r="N7" s="36" t="s">
        <v>102</v>
      </c>
      <c r="O7" s="36">
        <v>50.99</v>
      </c>
      <c r="P7" s="36">
        <v>99.17</v>
      </c>
      <c r="Q7" s="36">
        <v>2160</v>
      </c>
      <c r="R7" s="36">
        <v>17412</v>
      </c>
      <c r="S7" s="36">
        <v>439.28</v>
      </c>
      <c r="T7" s="36">
        <v>39.64</v>
      </c>
      <c r="U7" s="36">
        <v>8826</v>
      </c>
      <c r="V7" s="36">
        <v>3.91</v>
      </c>
      <c r="W7" s="36">
        <v>2257.29</v>
      </c>
      <c r="X7" s="36">
        <v>68.64</v>
      </c>
      <c r="Y7" s="36">
        <v>73.84</v>
      </c>
      <c r="Z7" s="36">
        <v>79.67</v>
      </c>
      <c r="AA7" s="36">
        <v>72.75</v>
      </c>
      <c r="AB7" s="36">
        <v>85.65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773.33</v>
      </c>
      <c r="BF7" s="36">
        <v>867.15</v>
      </c>
      <c r="BG7" s="36">
        <v>901.43</v>
      </c>
      <c r="BH7" s="36">
        <v>917.6</v>
      </c>
      <c r="BI7" s="36">
        <v>894.73</v>
      </c>
      <c r="BJ7" s="36">
        <v>1897.09</v>
      </c>
      <c r="BK7" s="36">
        <v>1734.34</v>
      </c>
      <c r="BL7" s="36">
        <v>1791.46</v>
      </c>
      <c r="BM7" s="36">
        <v>1826.49</v>
      </c>
      <c r="BN7" s="36">
        <v>1696.96</v>
      </c>
      <c r="BO7" s="36">
        <v>776.35</v>
      </c>
      <c r="BP7" s="36">
        <v>92.09</v>
      </c>
      <c r="BQ7" s="36">
        <v>57.13</v>
      </c>
      <c r="BR7" s="36">
        <v>78.97</v>
      </c>
      <c r="BS7" s="36">
        <v>78.760000000000005</v>
      </c>
      <c r="BT7" s="36">
        <v>80.34</v>
      </c>
      <c r="BU7" s="36">
        <v>55.28</v>
      </c>
      <c r="BV7" s="36">
        <v>55.91</v>
      </c>
      <c r="BW7" s="36">
        <v>51.28</v>
      </c>
      <c r="BX7" s="36">
        <v>48</v>
      </c>
      <c r="BY7" s="36">
        <v>47.23</v>
      </c>
      <c r="BZ7" s="36">
        <v>96.57</v>
      </c>
      <c r="CA7" s="36">
        <v>127.49</v>
      </c>
      <c r="CB7" s="36">
        <v>194.18</v>
      </c>
      <c r="CC7" s="36">
        <v>150</v>
      </c>
      <c r="CD7" s="36">
        <v>150</v>
      </c>
      <c r="CE7" s="36">
        <v>150</v>
      </c>
      <c r="CF7" s="36">
        <v>290.75</v>
      </c>
      <c r="CG7" s="36">
        <v>284.98</v>
      </c>
      <c r="CH7" s="36">
        <v>311.81</v>
      </c>
      <c r="CI7" s="36">
        <v>334.37</v>
      </c>
      <c r="CJ7" s="36">
        <v>351.41</v>
      </c>
      <c r="CK7" s="36">
        <v>142.28</v>
      </c>
      <c r="CL7" s="36">
        <v>58.83</v>
      </c>
      <c r="CM7" s="36">
        <v>58.83</v>
      </c>
      <c r="CN7" s="36">
        <v>64.81</v>
      </c>
      <c r="CO7" s="36">
        <v>66.08</v>
      </c>
      <c r="CP7" s="36">
        <v>67.25</v>
      </c>
      <c r="CQ7" s="36">
        <v>38.97</v>
      </c>
      <c r="CR7" s="36">
        <v>41.48</v>
      </c>
      <c r="CS7" s="36">
        <v>41.95</v>
      </c>
      <c r="CT7" s="36">
        <v>40.71</v>
      </c>
      <c r="CU7" s="36">
        <v>43.53</v>
      </c>
      <c r="CV7" s="36">
        <v>60.35</v>
      </c>
      <c r="CW7" s="36">
        <v>76.95</v>
      </c>
      <c r="CX7" s="36">
        <v>80.97</v>
      </c>
      <c r="CY7" s="36">
        <v>79.17</v>
      </c>
      <c r="CZ7" s="36">
        <v>80.63</v>
      </c>
      <c r="DA7" s="36">
        <v>84.27</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2016-02-03T08:49:19Z</dcterms:created>
  <dcterms:modified xsi:type="dcterms:W3CDTF">2016-02-23T02:48:13Z</dcterms:modified>
  <cp:category/>
</cp:coreProperties>
</file>