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<sst xmlns="http://schemas.openxmlformats.org/spreadsheetml/2006/main" count="221" uniqueCount="111">
  <si>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</si>
  <si>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</si>
  <si>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</si>
  <si>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</si>
  <si>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</si>
  <si>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</si>
  <si>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</si>
  <si>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</si>
  <si>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</si>
  <si>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</si>
  <si>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</si>
  <si>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</si>
  <si>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</si>
  <si>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</si>
  <si>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</si>
  <si>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</si>
  <si>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</si>
  <si>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</si>
  <si>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</si>
  <si>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</si>
  <si>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</si>
  <si>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</si>
  <si>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</si>
  <si>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</si>
  <si>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</si>
  <si>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</si>
  <si>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</si>
  <si>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</si>
  <si>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</si>
  <si>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</si>
  <si>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</si>
  <si>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</si>
  <si>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</si>
  <si>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</si>
  <si>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</si>
  <si>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</si>
  <si>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</si>
  <si>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</si>
  <si>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</si>
  <si>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</si>
  <si>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</si>
  <si>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</si>
  <si>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</si>
  <si>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</si>
  <si>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</si>
  <si>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</si>
  <si>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</si>
  <si>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</si>
  <si>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</si>
  <si>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</si>
  <si>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</si>
  <si>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</si>
  <si>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</si>
  <si>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</si>
  <si>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</si>
  <si>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</si>
  <si>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</si>
  <si>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</si>
  <si>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</si>
  <si>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</si>
  <si>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</si>
  <si>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</si>
  <si>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</si>
  <si>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</si>
  <si>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</si>
  <si>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</si>
  <si>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</si>
  <si>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</si>
  <si>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</si>
  <si>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</si>
  <si>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</si>
  <si>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</si>
  <si>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</si>
  <si>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</si>
  <si>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</si>
  <si>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</si>
  <si>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</si>
  <si>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</si>
  <si>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</si>
  <si>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</si>
  <si>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</si>
  <si>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</si>
  <si>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</si>
  <si>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</si>
  <si>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</si>
  <si>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</si>
  <si>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</si>
  <si>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</si>
  <si>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</si>
  <si>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</si>
  <si>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</si>
  <si>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</si>
  <si>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</si>
  <si>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</si>
  <si>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</si>
  <si>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</si>
  <si>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中之条町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</si>
  <si>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</si>
  <si>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</si>
  <si>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</si>
  <si>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</si>
  <si>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</si>
  <si>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</si>
  <si>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</si>
  <si>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</si>
  <si>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</si>
  <si>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</si>
  <si>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</si>
  <si>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
　処理区が四万温泉と沢渡温泉を含む地区なので値に波があり収支は赤字が続いている状況
企業債残高対事業規模比率
　平成２１年度より計画的に管更正を実施し、企業債の借入れを行っているが償還金の方が借入れより多額なので減少傾向にある。
経費回収率
　使用料で回収すべき経費を賄えていない状況
汚水処理原価
　横這い傾向にあるが、維持管理費等の効率化を図り原価を抑えている状況
　平成２４年度に関しては企業債を借換え償還したので、他の年度より高額となっている。
施設利用率
　類似団体と比べると低い値となっている。
　処理区が四万温泉と沢渡温泉を含む地区であり、建設当時に比べ来客数が減少していることから、処理水量も減少傾向にある。
水洗化率
　水洗便所の整備が進み１００％に近い値で横這い傾向にある。
現状・課題のコメント
　水洗化率は１００％に近い状態ではあるが、処理区が四万温泉と沢渡温泉を含む地区であり来客数により使用料等の変動が見られ、近年では減少傾向にあるので一般会計からの繰入金に依存している状況、維持管理費等の効率化を計りつつ使用料の改定を視野に入れ経営改善していく必要がある。
</t>
    <phoneticPr fontId="4"/>
  </si>
  <si>
    <t xml:space="preserve">　昭和６１年３月に供用を開始し、３０年が経過した。
　現在計画的に改善を行っているため、継続して行う必要がある。
　平成２６年度も管渠改善を実施する予定でしたが、当年度から中之条町全体が過疎地域に指定され過疎債を活用して実施することが望ましことから、予定箇所を翌年度に回し実施を見送った。
</t>
    <phoneticPr fontId="4"/>
  </si>
  <si>
    <t xml:space="preserve">　施設修繕費等に加え計画的に老朽管の更新を行っている状況。歳出の増加が見込まれるが、企業債の有効活用、維持管理費等の効率化を計りつつ使用料の改定を視野に入れ経営改善していく必要がある。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</si>
</sst>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1.27</c:v>
                </c:pt>
                <c:pt idx="1">
                  <c:v>1.8</c:v>
                </c:pt>
                <c:pt idx="2">
                  <c:v>0.7</c:v>
                </c:pt>
                <c:pt idx="3">
                  <c:v>0.67</c:v>
                </c:pt>
                <c:pt idx="4" formatCode="#,##0.00;&quot;△&quot;#,##0.00">
                  <c:v>0</c:v>
                </c:pt>
              </c:numCache>
            </c:numRef>
          </c:val>
        </c:ser>
        <c:dLbls>
          <c:showLegendKey val="0"/>
          <c:showVal val="0"/>
          <c:showCatName val="0"/>
          <c:showSerName val="0"/>
          <c:showPercent val="0"/>
          <c:showBubbleSize val="0"/>
        </c:dLbls>
        <c:gapWidth val="150"/>
        <c:axId val="26297088"/>
        <c:axId val="2629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26297088"/>
        <c:axId val="26299008"/>
      </c:lineChart>
      <c:dateAx>
        <c:axId val="26297088"/>
        <c:scaling>
          <c:orientation val="minMax"/>
        </c:scaling>
        <c:delete val="1"/>
        <c:axPos val="b"/>
        <c:numFmt formatCode="ge" sourceLinked="1"/>
        <c:majorTickMark val="none"/>
        <c:minorTickMark val="none"/>
        <c:tickLblPos val="none"/>
        <c:crossAx val="26299008"/>
        <c:crosses val="autoZero"/>
        <c:auto val="1"/>
        <c:lblOffset val="100"/>
        <c:baseTimeUnit val="years"/>
      </c:dateAx>
      <c:valAx>
        <c:axId val="26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64.45</c:v>
                </c:pt>
                <c:pt idx="1">
                  <c:v>38.43</c:v>
                </c:pt>
                <c:pt idx="2">
                  <c:v>24.74</c:v>
                </c:pt>
                <c:pt idx="3">
                  <c:v>23.8</c:v>
                </c:pt>
                <c:pt idx="4">
                  <c:v>46.86</c:v>
                </c:pt>
              </c:numCache>
            </c:numRef>
          </c:val>
        </c:ser>
        <c:dLbls>
          <c:showLegendKey val="0"/>
          <c:showVal val="0"/>
          <c:showCatName val="0"/>
          <c:showSerName val="0"/>
          <c:showPercent val="0"/>
          <c:showBubbleSize val="0"/>
        </c:dLbls>
        <c:gapWidth val="150"/>
        <c:axId val="22657280"/>
        <c:axId val="260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22657280"/>
        <c:axId val="26018176"/>
      </c:lineChart>
      <c:dateAx>
        <c:axId val="22657280"/>
        <c:scaling>
          <c:orientation val="minMax"/>
        </c:scaling>
        <c:delete val="1"/>
        <c:axPos val="b"/>
        <c:numFmt formatCode="ge" sourceLinked="1"/>
        <c:majorTickMark val="none"/>
        <c:minorTickMark val="none"/>
        <c:tickLblPos val="none"/>
        <c:crossAx val="26018176"/>
        <c:crosses val="autoZero"/>
        <c:auto val="1"/>
        <c:lblOffset val="100"/>
        <c:baseTimeUnit val="years"/>
      </c:dateAx>
      <c:valAx>
        <c:axId val="260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97.02</c:v>
                </c:pt>
                <c:pt idx="1">
                  <c:v>97.7</c:v>
                </c:pt>
                <c:pt idx="2">
                  <c:v>96.43</c:v>
                </c:pt>
                <c:pt idx="3">
                  <c:v>96.36</c:v>
                </c:pt>
                <c:pt idx="4">
                  <c:v>98.05</c:v>
                </c:pt>
              </c:numCache>
            </c:numRef>
          </c:val>
        </c:ser>
        <c:dLbls>
          <c:showLegendKey val="0"/>
          <c:showVal val="0"/>
          <c:showCatName val="0"/>
          <c:showSerName val="0"/>
          <c:showPercent val="0"/>
          <c:showBubbleSize val="0"/>
        </c:dLbls>
        <c:gapWidth val="150"/>
        <c:axId val="26044288"/>
        <c:axId val="260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6044288"/>
        <c:axId val="26054656"/>
      </c:lineChart>
      <c:dateAx>
        <c:axId val="26044288"/>
        <c:scaling>
          <c:orientation val="minMax"/>
        </c:scaling>
        <c:delete val="1"/>
        <c:axPos val="b"/>
        <c:numFmt formatCode="ge" sourceLinked="1"/>
        <c:majorTickMark val="none"/>
        <c:minorTickMark val="none"/>
        <c:tickLblPos val="none"/>
        <c:crossAx val="26054656"/>
        <c:crosses val="autoZero"/>
        <c:auto val="1"/>
        <c:lblOffset val="100"/>
        <c:baseTimeUnit val="years"/>
      </c:dateAx>
      <c:valAx>
        <c:axId val="260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69.56</c:v>
                </c:pt>
                <c:pt idx="1">
                  <c:v>74.760000000000005</c:v>
                </c:pt>
                <c:pt idx="2">
                  <c:v>55.49</c:v>
                </c:pt>
                <c:pt idx="3">
                  <c:v>80.12</c:v>
                </c:pt>
                <c:pt idx="4">
                  <c:v>70.92</c:v>
                </c:pt>
              </c:numCache>
            </c:numRef>
          </c:val>
        </c:ser>
        <c:dLbls>
          <c:showLegendKey val="0"/>
          <c:showVal val="0"/>
          <c:showCatName val="0"/>
          <c:showSerName val="0"/>
          <c:showPercent val="0"/>
          <c:showBubbleSize val="0"/>
        </c:dLbls>
        <c:gapWidth val="150"/>
        <c:axId val="26556672"/>
        <c:axId val="297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556672"/>
        <c:axId val="29763072"/>
      </c:lineChart>
      <c:dateAx>
        <c:axId val="26556672"/>
        <c:scaling>
          <c:orientation val="minMax"/>
        </c:scaling>
        <c:delete val="1"/>
        <c:axPos val="b"/>
        <c:numFmt formatCode="ge" sourceLinked="1"/>
        <c:majorTickMark val="none"/>
        <c:minorTickMark val="none"/>
        <c:tickLblPos val="none"/>
        <c:crossAx val="29763072"/>
        <c:crosses val="autoZero"/>
        <c:auto val="1"/>
        <c:lblOffset val="100"/>
        <c:baseTimeUnit val="years"/>
      </c:dateAx>
      <c:valAx>
        <c:axId val="297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64320"/>
        <c:axId val="426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64320"/>
        <c:axId val="42666624"/>
      </c:lineChart>
      <c:dateAx>
        <c:axId val="42664320"/>
        <c:scaling>
          <c:orientation val="minMax"/>
        </c:scaling>
        <c:delete val="1"/>
        <c:axPos val="b"/>
        <c:numFmt formatCode="ge" sourceLinked="1"/>
        <c:majorTickMark val="none"/>
        <c:minorTickMark val="none"/>
        <c:tickLblPos val="none"/>
        <c:crossAx val="42666624"/>
        <c:crosses val="autoZero"/>
        <c:auto val="1"/>
        <c:lblOffset val="100"/>
        <c:baseTimeUnit val="years"/>
      </c:dateAx>
      <c:valAx>
        <c:axId val="426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27008"/>
        <c:axId val="4417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27008"/>
        <c:axId val="44179456"/>
      </c:lineChart>
      <c:dateAx>
        <c:axId val="43227008"/>
        <c:scaling>
          <c:orientation val="minMax"/>
        </c:scaling>
        <c:delete val="1"/>
        <c:axPos val="b"/>
        <c:numFmt formatCode="ge" sourceLinked="1"/>
        <c:majorTickMark val="none"/>
        <c:minorTickMark val="none"/>
        <c:tickLblPos val="none"/>
        <c:crossAx val="44179456"/>
        <c:crosses val="autoZero"/>
        <c:auto val="1"/>
        <c:lblOffset val="100"/>
        <c:baseTimeUnit val="years"/>
      </c:dateAx>
      <c:valAx>
        <c:axId val="4417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63680"/>
        <c:axId val="878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63680"/>
        <c:axId val="87865600"/>
      </c:lineChart>
      <c:dateAx>
        <c:axId val="87863680"/>
        <c:scaling>
          <c:orientation val="minMax"/>
        </c:scaling>
        <c:delete val="1"/>
        <c:axPos val="b"/>
        <c:numFmt formatCode="ge" sourceLinked="1"/>
        <c:majorTickMark val="none"/>
        <c:minorTickMark val="none"/>
        <c:tickLblPos val="none"/>
        <c:crossAx val="87865600"/>
        <c:crosses val="autoZero"/>
        <c:auto val="1"/>
        <c:lblOffset val="100"/>
        <c:baseTimeUnit val="years"/>
      </c:dateAx>
      <c:valAx>
        <c:axId val="878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33280"/>
        <c:axId val="1001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33280"/>
        <c:axId val="100159488"/>
      </c:lineChart>
      <c:dateAx>
        <c:axId val="92833280"/>
        <c:scaling>
          <c:orientation val="minMax"/>
        </c:scaling>
        <c:delete val="1"/>
        <c:axPos val="b"/>
        <c:numFmt formatCode="ge" sourceLinked="1"/>
        <c:majorTickMark val="none"/>
        <c:minorTickMark val="none"/>
        <c:tickLblPos val="none"/>
        <c:crossAx val="100159488"/>
        <c:crosses val="autoZero"/>
        <c:auto val="1"/>
        <c:lblOffset val="100"/>
        <c:baseTimeUnit val="years"/>
      </c:dateAx>
      <c:valAx>
        <c:axId val="1001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728.07</c:v>
                </c:pt>
                <c:pt idx="1">
                  <c:v>829.64</c:v>
                </c:pt>
                <c:pt idx="2">
                  <c:v>850.53</c:v>
                </c:pt>
                <c:pt idx="3">
                  <c:v>826.26</c:v>
                </c:pt>
                <c:pt idx="4">
                  <c:v>747.9</c:v>
                </c:pt>
              </c:numCache>
            </c:numRef>
          </c:val>
        </c:ser>
        <c:dLbls>
          <c:showLegendKey val="0"/>
          <c:showVal val="0"/>
          <c:showCatName val="0"/>
          <c:showSerName val="0"/>
          <c:showPercent val="0"/>
          <c:showBubbleSize val="0"/>
        </c:dLbls>
        <c:gapWidth val="150"/>
        <c:axId val="22598016"/>
        <c:axId val="225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22598016"/>
        <c:axId val="22599936"/>
      </c:lineChart>
      <c:dateAx>
        <c:axId val="22598016"/>
        <c:scaling>
          <c:orientation val="minMax"/>
        </c:scaling>
        <c:delete val="1"/>
        <c:axPos val="b"/>
        <c:numFmt formatCode="ge" sourceLinked="1"/>
        <c:majorTickMark val="none"/>
        <c:minorTickMark val="none"/>
        <c:tickLblPos val="none"/>
        <c:crossAx val="22599936"/>
        <c:crosses val="autoZero"/>
        <c:auto val="1"/>
        <c:lblOffset val="100"/>
        <c:baseTimeUnit val="years"/>
      </c:dateAx>
      <c:valAx>
        <c:axId val="225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84.92</c:v>
                </c:pt>
                <c:pt idx="1">
                  <c:v>95.55</c:v>
                </c:pt>
                <c:pt idx="2">
                  <c:v>42.33</c:v>
                </c:pt>
                <c:pt idx="3">
                  <c:v>78.3</c:v>
                </c:pt>
                <c:pt idx="4">
                  <c:v>86.47</c:v>
                </c:pt>
              </c:numCache>
            </c:numRef>
          </c:val>
        </c:ser>
        <c:dLbls>
          <c:showLegendKey val="0"/>
          <c:showVal val="0"/>
          <c:showCatName val="0"/>
          <c:showSerName val="0"/>
          <c:showPercent val="0"/>
          <c:showBubbleSize val="0"/>
        </c:dLbls>
        <c:gapWidth val="150"/>
        <c:axId val="22609280"/>
        <c:axId val="226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22609280"/>
        <c:axId val="22611456"/>
      </c:lineChart>
      <c:dateAx>
        <c:axId val="22609280"/>
        <c:scaling>
          <c:orientation val="minMax"/>
        </c:scaling>
        <c:delete val="1"/>
        <c:axPos val="b"/>
        <c:numFmt formatCode="ge" sourceLinked="1"/>
        <c:majorTickMark val="none"/>
        <c:minorTickMark val="none"/>
        <c:tickLblPos val="none"/>
        <c:crossAx val="22611456"/>
        <c:crosses val="autoZero"/>
        <c:auto val="1"/>
        <c:lblOffset val="100"/>
        <c:baseTimeUnit val="years"/>
      </c:dateAx>
      <c:valAx>
        <c:axId val="226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155.18</c:v>
                </c:pt>
                <c:pt idx="2">
                  <c:v>309.95999999999998</c:v>
                </c:pt>
                <c:pt idx="3">
                  <c:v>165.22</c:v>
                </c:pt>
                <c:pt idx="4">
                  <c:v>150</c:v>
                </c:pt>
              </c:numCache>
            </c:numRef>
          </c:val>
        </c:ser>
        <c:dLbls>
          <c:showLegendKey val="0"/>
          <c:showVal val="0"/>
          <c:showCatName val="0"/>
          <c:showSerName val="0"/>
          <c:showPercent val="0"/>
          <c:showBubbleSize val="0"/>
        </c:dLbls>
        <c:gapWidth val="150"/>
        <c:axId val="22625280"/>
        <c:axId val="226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22625280"/>
        <c:axId val="22627456"/>
      </c:lineChart>
      <c:dateAx>
        <c:axId val="22625280"/>
        <c:scaling>
          <c:orientation val="minMax"/>
        </c:scaling>
        <c:delete val="1"/>
        <c:axPos val="b"/>
        <c:numFmt formatCode="ge" sourceLinked="1"/>
        <c:majorTickMark val="none"/>
        <c:minorTickMark val="none"/>
        <c:tickLblPos val="none"/>
        <c:crossAx val="22627456"/>
        <c:crosses val="autoZero"/>
        <c:auto val="1"/>
        <c:lblOffset val="100"/>
        <c:baseTimeUnit val="years"/>
      </c:dateAx>
      <c:valAx>
        <c:axId val="226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中之条町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17412</v>
      </c>
      <c r="AM8" s="64"/>
      <c r="AN8" s="64"/>
      <c r="AO8" s="64"/>
      <c r="AP8" s="64"/>
      <c r="AQ8" s="64"/>
      <c r="AR8" s="64"/>
      <c r="AS8" s="64"/>
      <c r="AT8" s="63">
        <f>データ!S6</f>
        <v>439.28</v>
      </c>
      <c r="AU8" s="63"/>
      <c r="AV8" s="63"/>
      <c r="AW8" s="63"/>
      <c r="AX8" s="63"/>
      <c r="AY8" s="63"/>
      <c r="AZ8" s="63"/>
      <c r="BA8" s="63"/>
      <c r="BB8" s="63">
        <f>データ!T6</f>
        <v>39.64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4.1399999999999997</v>
      </c>
      <c r="Q10" s="63"/>
      <c r="R10" s="63"/>
      <c r="S10" s="63"/>
      <c r="T10" s="63"/>
      <c r="U10" s="63"/>
      <c r="V10" s="63"/>
      <c r="W10" s="63">
        <f>データ!P6</f>
        <v>94.38</v>
      </c>
      <c r="X10" s="63"/>
      <c r="Y10" s="63"/>
      <c r="Z10" s="63"/>
      <c r="AA10" s="63"/>
      <c r="AB10" s="63"/>
      <c r="AC10" s="63"/>
      <c r="AD10" s="64">
        <f>データ!Q6</f>
        <v>2160</v>
      </c>
      <c r="AE10" s="64"/>
      <c r="AF10" s="64"/>
      <c r="AG10" s="64"/>
      <c r="AH10" s="64"/>
      <c r="AI10" s="64"/>
      <c r="AJ10" s="64"/>
      <c r="AK10" s="2"/>
      <c r="AL10" s="64">
        <f>データ!U6</f>
        <v>717</v>
      </c>
      <c r="AM10" s="64"/>
      <c r="AN10" s="64"/>
      <c r="AO10" s="64"/>
      <c r="AP10" s="64"/>
      <c r="AQ10" s="64"/>
      <c r="AR10" s="64"/>
      <c r="AS10" s="64"/>
      <c r="AT10" s="63">
        <f>データ!V6</f>
        <v>0.57999999999999996</v>
      </c>
      <c r="AU10" s="63"/>
      <c r="AV10" s="63"/>
      <c r="AW10" s="63"/>
      <c r="AX10" s="63"/>
      <c r="AY10" s="63"/>
      <c r="AZ10" s="63"/>
      <c r="BA10" s="63"/>
      <c r="BB10" s="63">
        <f>データ!W6</f>
        <v>1236.21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104213</v>
      </c>
      <c r="D6" s="31">
        <f t="shared" si="3"/>
        <v>47</v>
      </c>
      <c r="E6" s="31">
        <f t="shared" si="3"/>
        <v>17</v>
      </c>
      <c r="F6" s="31">
        <f t="shared" si="3"/>
        <v>4</v>
      </c>
      <c r="G6" s="31">
        <f t="shared" si="3"/>
        <v>0</v>
      </c>
      <c r="H6" s="31" t="str">
        <f t="shared" si="3"/>
        <v>群馬県　中之条町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4.1399999999999997</v>
      </c>
      <c r="P6" s="32">
        <f t="shared" si="3"/>
        <v>94.38</v>
      </c>
      <c r="Q6" s="32">
        <f t="shared" si="3"/>
        <v>2160</v>
      </c>
      <c r="R6" s="32">
        <f t="shared" si="3"/>
        <v>17412</v>
      </c>
      <c r="S6" s="32">
        <f t="shared" si="3"/>
        <v>439.28</v>
      </c>
      <c r="T6" s="32">
        <f t="shared" si="3"/>
        <v>39.64</v>
      </c>
      <c r="U6" s="32">
        <f t="shared" si="3"/>
        <v>717</v>
      </c>
      <c r="V6" s="32">
        <f t="shared" si="3"/>
        <v>0.57999999999999996</v>
      </c>
      <c r="W6" s="32">
        <f t="shared" si="3"/>
        <v>1236.21</v>
      </c>
      <c r="X6" s="33">
        <f>IF(X7="",NA(),X7)</f>
        <v>69.56</v>
      </c>
      <c r="Y6" s="33">
        <f t="shared" ref="Y6:AG6" si="4">IF(Y7="",NA(),Y7)</f>
        <v>74.760000000000005</v>
      </c>
      <c r="Z6" s="33">
        <f t="shared" si="4"/>
        <v>55.49</v>
      </c>
      <c r="AA6" s="33">
        <f t="shared" si="4"/>
        <v>80.12</v>
      </c>
      <c r="AB6" s="33">
        <f t="shared" si="4"/>
        <v>70.92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728.07</v>
      </c>
      <c r="BF6" s="33">
        <f t="shared" ref="BF6:BN6" si="7">IF(BF7="",NA(),BF7)</f>
        <v>829.64</v>
      </c>
      <c r="BG6" s="33">
        <f t="shared" si="7"/>
        <v>850.53</v>
      </c>
      <c r="BH6" s="33">
        <f t="shared" si="7"/>
        <v>826.26</v>
      </c>
      <c r="BI6" s="33">
        <f t="shared" si="7"/>
        <v>747.9</v>
      </c>
      <c r="BJ6" s="33">
        <f t="shared" si="7"/>
        <v>1812.65</v>
      </c>
      <c r="BK6" s="33">
        <f t="shared" si="7"/>
        <v>1764.87</v>
      </c>
      <c r="BL6" s="33">
        <f t="shared" si="7"/>
        <v>1622.51</v>
      </c>
      <c r="BM6" s="33">
        <f t="shared" si="7"/>
        <v>1569.13</v>
      </c>
      <c r="BN6" s="33">
        <f t="shared" si="7"/>
        <v>1436</v>
      </c>
      <c r="BO6" s="32" t="str">
        <f>IF(BO7="","",IF(BO7="-","【-】","【"&amp;SUBSTITUTE(TEXT(BO7,"#,##0.00"),"-","△")&amp;"】"))</f>
        <v>【1,479.31】</v>
      </c>
      <c r="BP6" s="33">
        <f>IF(BP7="",NA(),BP7)</f>
        <v>84.92</v>
      </c>
      <c r="BQ6" s="33">
        <f t="shared" ref="BQ6:BY6" si="8">IF(BQ7="",NA(),BQ7)</f>
        <v>95.55</v>
      </c>
      <c r="BR6" s="33">
        <f t="shared" si="8"/>
        <v>42.33</v>
      </c>
      <c r="BS6" s="33">
        <f t="shared" si="8"/>
        <v>78.3</v>
      </c>
      <c r="BT6" s="33">
        <f t="shared" si="8"/>
        <v>86.47</v>
      </c>
      <c r="BU6" s="33">
        <f t="shared" si="8"/>
        <v>59.35</v>
      </c>
      <c r="BV6" s="33">
        <f t="shared" si="8"/>
        <v>60.75</v>
      </c>
      <c r="BW6" s="33">
        <f t="shared" si="8"/>
        <v>62.83</v>
      </c>
      <c r="BX6" s="33">
        <f t="shared" si="8"/>
        <v>64.63</v>
      </c>
      <c r="BY6" s="33">
        <f t="shared" si="8"/>
        <v>66.56</v>
      </c>
      <c r="BZ6" s="32" t="str">
        <f>IF(BZ7="","",IF(BZ7="-","【-】","【"&amp;SUBSTITUTE(TEXT(BZ7,"#,##0.00"),"-","△")&amp;"】"))</f>
        <v>【63.50】</v>
      </c>
      <c r="CA6" s="33">
        <f>IF(CA7="",NA(),CA7)</f>
        <v>150</v>
      </c>
      <c r="CB6" s="33">
        <f t="shared" ref="CB6:CJ6" si="9">IF(CB7="",NA(),CB7)</f>
        <v>155.18</v>
      </c>
      <c r="CC6" s="33">
        <f t="shared" si="9"/>
        <v>309.95999999999998</v>
      </c>
      <c r="CD6" s="33">
        <f t="shared" si="9"/>
        <v>165.22</v>
      </c>
      <c r="CE6" s="33">
        <f t="shared" si="9"/>
        <v>150</v>
      </c>
      <c r="CF6" s="33">
        <f t="shared" si="9"/>
        <v>260.48</v>
      </c>
      <c r="CG6" s="33">
        <f t="shared" si="9"/>
        <v>256</v>
      </c>
      <c r="CH6" s="33">
        <f t="shared" si="9"/>
        <v>250.43</v>
      </c>
      <c r="CI6" s="33">
        <f t="shared" si="9"/>
        <v>245.75</v>
      </c>
      <c r="CJ6" s="33">
        <f t="shared" si="9"/>
        <v>244.29</v>
      </c>
      <c r="CK6" s="32" t="str">
        <f>IF(CK7="","",IF(CK7="-","【-】","【"&amp;SUBSTITUTE(TEXT(CK7,"#,##0.00"),"-","△")&amp;"】"))</f>
        <v>【253.12】</v>
      </c>
      <c r="CL6" s="33">
        <f>IF(CL7="",NA(),CL7)</f>
        <v>64.45</v>
      </c>
      <c r="CM6" s="33">
        <f t="shared" ref="CM6:CU6" si="10">IF(CM7="",NA(),CM7)</f>
        <v>38.43</v>
      </c>
      <c r="CN6" s="33">
        <f t="shared" si="10"/>
        <v>24.74</v>
      </c>
      <c r="CO6" s="33">
        <f t="shared" si="10"/>
        <v>23.8</v>
      </c>
      <c r="CP6" s="33">
        <f t="shared" si="10"/>
        <v>46.86</v>
      </c>
      <c r="CQ6" s="33">
        <f t="shared" si="10"/>
        <v>40.56</v>
      </c>
      <c r="CR6" s="33">
        <f t="shared" si="10"/>
        <v>41.59</v>
      </c>
      <c r="CS6" s="33">
        <f t="shared" si="10"/>
        <v>42.31</v>
      </c>
      <c r="CT6" s="33">
        <f t="shared" si="10"/>
        <v>43.65</v>
      </c>
      <c r="CU6" s="33">
        <f t="shared" si="10"/>
        <v>43.58</v>
      </c>
      <c r="CV6" s="32" t="str">
        <f>IF(CV7="","",IF(CV7="-","【-】","【"&amp;SUBSTITUTE(TEXT(CV7,"#,##0.00"),"-","△")&amp;"】"))</f>
        <v>【41.06】</v>
      </c>
      <c r="CW6" s="33">
        <f>IF(CW7="",NA(),CW7)</f>
        <v>97.02</v>
      </c>
      <c r="CX6" s="33">
        <f t="shared" ref="CX6:DF6" si="11">IF(CX7="",NA(),CX7)</f>
        <v>97.7</v>
      </c>
      <c r="CY6" s="33">
        <f t="shared" si="11"/>
        <v>96.43</v>
      </c>
      <c r="CZ6" s="33">
        <f t="shared" si="11"/>
        <v>96.36</v>
      </c>
      <c r="DA6" s="33">
        <f t="shared" si="11"/>
        <v>98.05</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1.27</v>
      </c>
      <c r="EE6" s="33">
        <f t="shared" ref="EE6:EM6" si="14">IF(EE7="",NA(),EE7)</f>
        <v>1.8</v>
      </c>
      <c r="EF6" s="33">
        <f t="shared" si="14"/>
        <v>0.7</v>
      </c>
      <c r="EG6" s="33">
        <f t="shared" si="14"/>
        <v>0.67</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104213</v>
      </c>
      <c r="D7" s="35">
        <v>47</v>
      </c>
      <c r="E7" s="35">
        <v>17</v>
      </c>
      <c r="F7" s="35">
        <v>4</v>
      </c>
      <c r="G7" s="35">
        <v>0</v>
      </c>
      <c r="H7" s="35" t="s">
        <v>96</v>
      </c>
      <c r="I7" s="35" t="s">
        <v>97</v>
      </c>
      <c r="J7" s="35" t="s">
        <v>98</v>
      </c>
      <c r="K7" s="35" t="s">
        <v>99</v>
      </c>
      <c r="L7" s="35" t="s">
        <v>100</v>
      </c>
      <c r="M7" s="36" t="s">
        <v>101</v>
      </c>
      <c r="N7" s="36" t="s">
        <v>102</v>
      </c>
      <c r="O7" s="36">
        <v>4.1399999999999997</v>
      </c>
      <c r="P7" s="36">
        <v>94.38</v>
      </c>
      <c r="Q7" s="36">
        <v>2160</v>
      </c>
      <c r="R7" s="36">
        <v>17412</v>
      </c>
      <c r="S7" s="36">
        <v>439.28</v>
      </c>
      <c r="T7" s="36">
        <v>39.64</v>
      </c>
      <c r="U7" s="36">
        <v>717</v>
      </c>
      <c r="V7" s="36">
        <v>0.57999999999999996</v>
      </c>
      <c r="W7" s="36">
        <v>1236.21</v>
      </c>
      <c r="X7" s="36">
        <v>69.56</v>
      </c>
      <c r="Y7" s="36">
        <v>74.760000000000005</v>
      </c>
      <c r="Z7" s="36">
        <v>55.49</v>
      </c>
      <c r="AA7" s="36">
        <v>80.12</v>
      </c>
      <c r="AB7" s="36">
        <v>70.92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728.07</v>
      </c>
      <c r="BF7" s="36">
        <v>829.64</v>
      </c>
      <c r="BG7" s="36">
        <v>850.53</v>
      </c>
      <c r="BH7" s="36">
        <v>826.26</v>
      </c>
      <c r="BI7" s="36">
        <v>747.9</v>
      </c>
      <c r="BJ7" s="36">
        <v>1812.65</v>
      </c>
      <c r="BK7" s="36">
        <v>1764.87</v>
      </c>
      <c r="BL7" s="36">
        <v>1622.51</v>
      </c>
      <c r="BM7" s="36">
        <v>1569.13</v>
      </c>
      <c r="BN7" s="36">
        <v>1436</v>
      </c>
      <c r="BO7" s="36">
        <v>1479.31</v>
      </c>
      <c r="BP7" s="36">
        <v>84.92</v>
      </c>
      <c r="BQ7" s="36">
        <v>95.55</v>
      </c>
      <c r="BR7" s="36">
        <v>42.33</v>
      </c>
      <c r="BS7" s="36">
        <v>78.3</v>
      </c>
      <c r="BT7" s="36">
        <v>86.47</v>
      </c>
      <c r="BU7" s="36">
        <v>59.35</v>
      </c>
      <c r="BV7" s="36">
        <v>60.75</v>
      </c>
      <c r="BW7" s="36">
        <v>62.83</v>
      </c>
      <c r="BX7" s="36">
        <v>64.63</v>
      </c>
      <c r="BY7" s="36">
        <v>66.56</v>
      </c>
      <c r="BZ7" s="36">
        <v>63.5</v>
      </c>
      <c r="CA7" s="36">
        <v>150</v>
      </c>
      <c r="CB7" s="36">
        <v>155.18</v>
      </c>
      <c r="CC7" s="36">
        <v>309.95999999999998</v>
      </c>
      <c r="CD7" s="36">
        <v>165.22</v>
      </c>
      <c r="CE7" s="36">
        <v>150</v>
      </c>
      <c r="CF7" s="36">
        <v>260.48</v>
      </c>
      <c r="CG7" s="36">
        <v>256</v>
      </c>
      <c r="CH7" s="36">
        <v>250.43</v>
      </c>
      <c r="CI7" s="36">
        <v>245.75</v>
      </c>
      <c r="CJ7" s="36">
        <v>244.29</v>
      </c>
      <c r="CK7" s="36">
        <v>253.12</v>
      </c>
      <c r="CL7" s="36">
        <v>64.45</v>
      </c>
      <c r="CM7" s="36">
        <v>38.43</v>
      </c>
      <c r="CN7" s="36">
        <v>24.74</v>
      </c>
      <c r="CO7" s="36">
        <v>23.8</v>
      </c>
      <c r="CP7" s="36">
        <v>46.86</v>
      </c>
      <c r="CQ7" s="36">
        <v>40.56</v>
      </c>
      <c r="CR7" s="36">
        <v>41.59</v>
      </c>
      <c r="CS7" s="36">
        <v>42.31</v>
      </c>
      <c r="CT7" s="36">
        <v>43.65</v>
      </c>
      <c r="CU7" s="36">
        <v>43.58</v>
      </c>
      <c r="CV7" s="36">
        <v>41.06</v>
      </c>
      <c r="CW7" s="36">
        <v>97.02</v>
      </c>
      <c r="CX7" s="36">
        <v>97.7</v>
      </c>
      <c r="CY7" s="36">
        <v>96.43</v>
      </c>
      <c r="CZ7" s="36">
        <v>96.36</v>
      </c>
      <c r="DA7" s="36">
        <v>98.05</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1.27</v>
      </c>
      <c r="EE7" s="36">
        <v>1.8</v>
      </c>
      <c r="EF7" s="36">
        <v>0.7</v>
      </c>
      <c r="EG7" s="36">
        <v>0.67</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2016-02-03T09:02:19Z</dcterms:created>
  <dcterms:modified xsi:type="dcterms:W3CDTF">2016-02-23T02:49:34Z</dcterms:modified>
  <cp:category/>
</cp:coreProperties>
</file>