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2 高崎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<sst xmlns="http://schemas.openxmlformats.org/spreadsheetml/2006/main" count="221" uniqueCount="111">
  <si>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</si>
  <si>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</si>
  <si>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</si>
  <si>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</si>
  <si>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</si>
  <si>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</si>
  <si>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</si>
  <si>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</si>
  <si>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</si>
  <si>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</si>
  <si>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</si>
  <si>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</si>
  <si>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</si>
  <si>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</si>
  <si>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</si>
  <si>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</si>
  <si>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</si>
  <si>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</si>
  <si>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</si>
  <si>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</si>
  <si>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</si>
  <si>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</si>
  <si>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</si>
  <si>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</si>
  <si>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</si>
  <si>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</si>
  <si>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</si>
  <si>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</si>
  <si>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</si>
  <si>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</si>
  <si>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</si>
  <si>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</si>
  <si>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</si>
  <si>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</si>
  <si>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</si>
  <si>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</si>
  <si>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</si>
  <si>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</si>
  <si>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</si>
  <si>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</si>
  <si>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</si>
  <si>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</si>
  <si>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</si>
  <si>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</si>
  <si>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</si>
  <si>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</si>
  <si>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</si>
  <si>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</si>
  <si>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</si>
  <si>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</si>
  <si>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</si>
  <si>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</si>
  <si>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</si>
  <si>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</si>
  <si>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</si>
  <si>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</si>
  <si>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</si>
  <si>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</si>
  <si>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</si>
  <si>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</si>
  <si>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</si>
  <si>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</si>
  <si>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</si>
  <si>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</si>
  <si>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</si>
  <si>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</si>
  <si>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</si>
  <si>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</si>
  <si>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</si>
  <si>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</si>
  <si>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</si>
  <si>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</si>
  <si>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</si>
  <si>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</si>
  <si>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</si>
  <si>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</si>
  <si>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</si>
  <si>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</si>
  <si>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</si>
  <si>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</si>
  <si>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</si>
  <si>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</si>
  <si>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</si>
  <si>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</si>
  <si>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</si>
  <si>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</si>
  <si>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</si>
  <si>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</si>
  <si>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</si>
  <si>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</si>
  <si>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</si>
  <si>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</si>
  <si>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</si>
  <si>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</si>
  <si>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</si>
  <si>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</si>
  <si>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</si>
  <si>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</si>
  <si>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</si>
  <si>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</si>
  <si>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</si>
  <si>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</si>
  <si>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</si>
  <si>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</si>
  <si>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</si>
  <si>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</si>
  <si>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</si>
  <si>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</si>
  <si>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使用料収入の減少により悪化したが、その後徹底した歳出の削減により微増となっており改善傾向にある。施設利用率は平均値を大きく上回っており、良好な利用状況となっている。水洗化率は平均値を下回っている。これは箕郷地区の接続率の低さが原因である（高崎２地区86.4～91.2％、箕郷３地区68.2～76.3％）。</t>
    <rPh sb="9" eb="11">
      <t>シヨウ</t>
    </rPh>
    <rPh sb="11" eb="12">
      <t>リョウ</t>
    </rPh>
    <rPh sb="12" eb="14">
      <t>シュウニュウ</t>
    </rPh>
    <rPh sb="15" eb="17">
      <t>ゲンショウ</t>
    </rPh>
    <rPh sb="20" eb="22">
      <t>アッカ</t>
    </rPh>
    <rPh sb="28" eb="29">
      <t>ゴ</t>
    </rPh>
    <rPh sb="29" eb="31">
      <t>テッテイ</t>
    </rPh>
    <rPh sb="33" eb="35">
      <t>サイシュツ</t>
    </rPh>
    <rPh sb="36" eb="38">
      <t>サクゲン</t>
    </rPh>
    <rPh sb="41" eb="43">
      <t>ビゾウ</t>
    </rPh>
    <rPh sb="49" eb="51">
      <t>カイゼン</t>
    </rPh>
    <rPh sb="51" eb="53">
      <t>ケイコウ</t>
    </rPh>
    <rPh sb="57" eb="59">
      <t>シセツ</t>
    </rPh>
    <rPh sb="59" eb="62">
      <t>リヨウリツ</t>
    </rPh>
    <rPh sb="63" eb="66">
      <t>ヘイキンチ</t>
    </rPh>
    <rPh sb="67" eb="68">
      <t>オオ</t>
    </rPh>
    <rPh sb="70" eb="72">
      <t>ウワマワ</t>
    </rPh>
    <rPh sb="77" eb="79">
      <t>リョウコウ</t>
    </rPh>
    <rPh sb="80" eb="82">
      <t>リヨウ</t>
    </rPh>
    <rPh sb="82" eb="84">
      <t>ジョウキョウ</t>
    </rPh>
    <rPh sb="91" eb="94">
      <t>スイセンカ</t>
    </rPh>
    <rPh sb="94" eb="95">
      <t>リツ</t>
    </rPh>
    <rPh sb="96" eb="99">
      <t>ヘイキンチ</t>
    </rPh>
    <rPh sb="100" eb="102">
      <t>シタマワ</t>
    </rPh>
    <rPh sb="110" eb="112">
      <t>ミサト</t>
    </rPh>
    <rPh sb="112" eb="114">
      <t>チク</t>
    </rPh>
    <rPh sb="115" eb="117">
      <t>セツゾク</t>
    </rPh>
    <rPh sb="117" eb="118">
      <t>リツ</t>
    </rPh>
    <rPh sb="119" eb="120">
      <t>ヒク</t>
    </rPh>
    <rPh sb="122" eb="124">
      <t>ゲンイン</t>
    </rPh>
    <rPh sb="128" eb="130">
      <t>タカサキ</t>
    </rPh>
    <rPh sb="131" eb="133">
      <t>チク</t>
    </rPh>
    <rPh sb="144" eb="146">
      <t>ミサト</t>
    </rPh>
    <rPh sb="147" eb="149">
      <t>チク</t>
    </rPh>
    <phoneticPr fontId="4"/>
  </si>
  <si>
    <t>　供用開始から２５年以上経過している施設もあり、老朽化が著しい。管渠の更新は全くできていない。</t>
    <rPh sb="1" eb="3">
      <t>キョウヨウ</t>
    </rPh>
    <rPh sb="3" eb="5">
      <t>カイシ</t>
    </rPh>
    <rPh sb="9" eb="10">
      <t>ネン</t>
    </rPh>
    <rPh sb="10" eb="12">
      <t>イジョウ</t>
    </rPh>
    <rPh sb="12" eb="14">
      <t>ケイカ</t>
    </rPh>
    <rPh sb="18" eb="20">
      <t>シセツ</t>
    </rPh>
    <rPh sb="24" eb="27">
      <t>ロウキュウカ</t>
    </rPh>
    <rPh sb="28" eb="29">
      <t>イチジル</t>
    </rPh>
    <rPh sb="32" eb="33">
      <t>カン</t>
    </rPh>
    <rPh sb="33" eb="34">
      <t>キョ</t>
    </rPh>
    <rPh sb="35" eb="37">
      <t>コウシン</t>
    </rPh>
    <rPh sb="38" eb="39">
      <t>マッタ</t>
    </rPh>
    <phoneticPr fontId="4"/>
  </si>
  <si>
    <t>　収益的収支比率を高めるためには、使用料の収入を増やす必要がある。そのためには接続人口を増やす必要がある。接続率の低い箕郷地区で接続人口を増やせば収益的収支比率、水洗化率ともに改善される。接続人口を増やすにあたっては、施設が適正な状態で運用されている必要がある。現在、管渠については老朽化に伴う不明水が発生しており、早急に調査、補修をする必要がある。</t>
    <rPh sb="1" eb="4">
      <t>シュウエキテキ</t>
    </rPh>
    <rPh sb="4" eb="6">
      <t>シュウシ</t>
    </rPh>
    <rPh sb="6" eb="8">
      <t>ヒリツ</t>
    </rPh>
    <rPh sb="9" eb="10">
      <t>タカ</t>
    </rPh>
    <rPh sb="17" eb="19">
      <t>シヨウ</t>
    </rPh>
    <rPh sb="19" eb="20">
      <t>リョウ</t>
    </rPh>
    <rPh sb="21" eb="23">
      <t>シュウニュウ</t>
    </rPh>
    <rPh sb="24" eb="25">
      <t>フ</t>
    </rPh>
    <rPh sb="27" eb="29">
      <t>ヒツヨウ</t>
    </rPh>
    <rPh sb="39" eb="41">
      <t>セツゾク</t>
    </rPh>
    <rPh sb="41" eb="43">
      <t>ジンコウ</t>
    </rPh>
    <rPh sb="44" eb="45">
      <t>フ</t>
    </rPh>
    <rPh sb="47" eb="49">
      <t>ヒツヨウ</t>
    </rPh>
    <rPh sb="53" eb="55">
      <t>セツゾク</t>
    </rPh>
    <rPh sb="55" eb="56">
      <t>リツ</t>
    </rPh>
    <rPh sb="57" eb="58">
      <t>ヒク</t>
    </rPh>
    <rPh sb="59" eb="61">
      <t>ミサト</t>
    </rPh>
    <rPh sb="61" eb="63">
      <t>チク</t>
    </rPh>
    <rPh sb="64" eb="66">
      <t>セツゾク</t>
    </rPh>
    <rPh sb="66" eb="68">
      <t>ジンコウ</t>
    </rPh>
    <rPh sb="69" eb="70">
      <t>フ</t>
    </rPh>
    <rPh sb="73" eb="75">
      <t>シュウエキ</t>
    </rPh>
    <rPh sb="75" eb="76">
      <t>テキ</t>
    </rPh>
    <rPh sb="76" eb="78">
      <t>シュウシ</t>
    </rPh>
    <rPh sb="78" eb="80">
      <t>ヒリツ</t>
    </rPh>
    <rPh sb="81" eb="84">
      <t>スイセンカ</t>
    </rPh>
    <rPh sb="84" eb="85">
      <t>リツ</t>
    </rPh>
    <rPh sb="88" eb="90">
      <t>カイゼン</t>
    </rPh>
    <rPh sb="94" eb="96">
      <t>セツゾク</t>
    </rPh>
    <rPh sb="96" eb="98">
      <t>ジンコウ</t>
    </rPh>
    <rPh sb="99" eb="100">
      <t>フ</t>
    </rPh>
    <rPh sb="109" eb="111">
      <t>シセツ</t>
    </rPh>
    <rPh sb="112" eb="114">
      <t>テキセイ</t>
    </rPh>
    <rPh sb="115" eb="117">
      <t>ジョウタイ</t>
    </rPh>
    <rPh sb="118" eb="120">
      <t>ウンヨウ</t>
    </rPh>
    <rPh sb="125" eb="127">
      <t>ヒツヨウ</t>
    </rPh>
    <rPh sb="131" eb="133">
      <t>ゲンザイ</t>
    </rPh>
    <rPh sb="134" eb="135">
      <t>カン</t>
    </rPh>
    <rPh sb="135" eb="136">
      <t>キョ</t>
    </rPh>
    <rPh sb="141" eb="144">
      <t>ロウキュウカ</t>
    </rPh>
    <rPh sb="145" eb="146">
      <t>トモナ</t>
    </rPh>
    <rPh sb="147" eb="149">
      <t>フメイ</t>
    </rPh>
    <rPh sb="149" eb="150">
      <t>スイ</t>
    </rPh>
    <rPh sb="151" eb="153">
      <t>ハッセイ</t>
    </rPh>
    <rPh sb="158" eb="160">
      <t>ソウキュウ</t>
    </rPh>
    <rPh sb="161" eb="163">
      <t>チョウサ</t>
    </rPh>
    <rPh sb="164" eb="166">
      <t>ホシュウ</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</si>
</sst>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783264"/>
        <c:axId val="22978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29783264"/>
        <c:axId val="229783656"/>
      </c:lineChart>
      <c:dateAx>
        <c:axId val="229783264"/>
        <c:scaling>
          <c:orientation val="minMax"/>
        </c:scaling>
        <c:delete val="1"/>
        <c:axPos val="b"/>
        <c:numFmt formatCode="ge" sourceLinked="1"/>
        <c:majorTickMark val="none"/>
        <c:minorTickMark val="none"/>
        <c:tickLblPos val="none"/>
        <c:crossAx val="229783656"/>
        <c:crosses val="autoZero"/>
        <c:auto val="1"/>
        <c:lblOffset val="100"/>
        <c:baseTimeUnit val="years"/>
      </c:dateAx>
      <c:valAx>
        <c:axId val="22978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83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74.97</c:v>
                </c:pt>
                <c:pt idx="1">
                  <c:v>74.97</c:v>
                </c:pt>
                <c:pt idx="2">
                  <c:v>74.97</c:v>
                </c:pt>
                <c:pt idx="3">
                  <c:v>74.97</c:v>
                </c:pt>
                <c:pt idx="4">
                  <c:v>74.97</c:v>
                </c:pt>
              </c:numCache>
            </c:numRef>
          </c:val>
        </c:ser>
        <c:dLbls>
          <c:showLegendKey val="0"/>
          <c:showVal val="0"/>
          <c:showCatName val="0"/>
          <c:showSerName val="0"/>
          <c:showPercent val="0"/>
          <c:showBubbleSize val="0"/>
        </c:dLbls>
        <c:gapWidth val="150"/>
        <c:axId val="231520232"/>
        <c:axId val="23152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31520232"/>
        <c:axId val="231520624"/>
      </c:lineChart>
      <c:dateAx>
        <c:axId val="231520232"/>
        <c:scaling>
          <c:orientation val="minMax"/>
        </c:scaling>
        <c:delete val="1"/>
        <c:axPos val="b"/>
        <c:numFmt formatCode="ge" sourceLinked="1"/>
        <c:majorTickMark val="none"/>
        <c:minorTickMark val="none"/>
        <c:tickLblPos val="none"/>
        <c:crossAx val="231520624"/>
        <c:crosses val="autoZero"/>
        <c:auto val="1"/>
        <c:lblOffset val="100"/>
        <c:baseTimeUnit val="years"/>
      </c:dateAx>
      <c:valAx>
        <c:axId val="23152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2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79.349999999999994</c:v>
                </c:pt>
                <c:pt idx="1">
                  <c:v>79.25</c:v>
                </c:pt>
                <c:pt idx="2">
                  <c:v>80.930000000000007</c:v>
                </c:pt>
                <c:pt idx="3">
                  <c:v>79.78</c:v>
                </c:pt>
                <c:pt idx="4">
                  <c:v>79.930000000000007</c:v>
                </c:pt>
              </c:numCache>
            </c:numRef>
          </c:val>
        </c:ser>
        <c:dLbls>
          <c:showLegendKey val="0"/>
          <c:showVal val="0"/>
          <c:showCatName val="0"/>
          <c:showSerName val="0"/>
          <c:showPercent val="0"/>
          <c:showBubbleSize val="0"/>
        </c:dLbls>
        <c:gapWidth val="150"/>
        <c:axId val="231583432"/>
        <c:axId val="23158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31583432"/>
        <c:axId val="231583824"/>
      </c:lineChart>
      <c:dateAx>
        <c:axId val="231583432"/>
        <c:scaling>
          <c:orientation val="minMax"/>
        </c:scaling>
        <c:delete val="1"/>
        <c:axPos val="b"/>
        <c:numFmt formatCode="ge" sourceLinked="1"/>
        <c:majorTickMark val="none"/>
        <c:minorTickMark val="none"/>
        <c:tickLblPos val="none"/>
        <c:crossAx val="231583824"/>
        <c:crosses val="autoZero"/>
        <c:auto val="1"/>
        <c:lblOffset val="100"/>
        <c:baseTimeUnit val="years"/>
      </c:dateAx>
      <c:valAx>
        <c:axId val="23158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98.96</c:v>
                </c:pt>
                <c:pt idx="1">
                  <c:v>97.21</c:v>
                </c:pt>
                <c:pt idx="2">
                  <c:v>97.26</c:v>
                </c:pt>
                <c:pt idx="3">
                  <c:v>97.31</c:v>
                </c:pt>
                <c:pt idx="4">
                  <c:v>97.6</c:v>
                </c:pt>
              </c:numCache>
            </c:numRef>
          </c:val>
        </c:ser>
        <c:dLbls>
          <c:showLegendKey val="0"/>
          <c:showVal val="0"/>
          <c:showCatName val="0"/>
          <c:showSerName val="0"/>
          <c:showPercent val="0"/>
          <c:showBubbleSize val="0"/>
        </c:dLbls>
        <c:gapWidth val="150"/>
        <c:axId val="230748536"/>
        <c:axId val="2307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48536"/>
        <c:axId val="230748928"/>
      </c:lineChart>
      <c:dateAx>
        <c:axId val="230748536"/>
        <c:scaling>
          <c:orientation val="minMax"/>
        </c:scaling>
        <c:delete val="1"/>
        <c:axPos val="b"/>
        <c:numFmt formatCode="ge" sourceLinked="1"/>
        <c:majorTickMark val="none"/>
        <c:minorTickMark val="none"/>
        <c:tickLblPos val="none"/>
        <c:crossAx val="230748928"/>
        <c:crosses val="autoZero"/>
        <c:auto val="1"/>
        <c:lblOffset val="100"/>
        <c:baseTimeUnit val="years"/>
      </c:dateAx>
      <c:valAx>
        <c:axId val="2307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50104"/>
        <c:axId val="2310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50104"/>
        <c:axId val="231033120"/>
      </c:lineChart>
      <c:dateAx>
        <c:axId val="230750104"/>
        <c:scaling>
          <c:orientation val="minMax"/>
        </c:scaling>
        <c:delete val="1"/>
        <c:axPos val="b"/>
        <c:numFmt formatCode="ge" sourceLinked="1"/>
        <c:majorTickMark val="none"/>
        <c:minorTickMark val="none"/>
        <c:tickLblPos val="none"/>
        <c:crossAx val="231033120"/>
        <c:crosses val="autoZero"/>
        <c:auto val="1"/>
        <c:lblOffset val="100"/>
        <c:baseTimeUnit val="years"/>
      </c:dateAx>
      <c:valAx>
        <c:axId val="2310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5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034296"/>
        <c:axId val="231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034296"/>
        <c:axId val="231034688"/>
      </c:lineChart>
      <c:dateAx>
        <c:axId val="231034296"/>
        <c:scaling>
          <c:orientation val="minMax"/>
        </c:scaling>
        <c:delete val="1"/>
        <c:axPos val="b"/>
        <c:numFmt formatCode="ge" sourceLinked="1"/>
        <c:majorTickMark val="none"/>
        <c:minorTickMark val="none"/>
        <c:tickLblPos val="none"/>
        <c:crossAx val="231034688"/>
        <c:crosses val="autoZero"/>
        <c:auto val="1"/>
        <c:lblOffset val="100"/>
        <c:baseTimeUnit val="years"/>
      </c:dateAx>
      <c:valAx>
        <c:axId val="231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848176"/>
        <c:axId val="23084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848176"/>
        <c:axId val="230848568"/>
      </c:lineChart>
      <c:dateAx>
        <c:axId val="230848176"/>
        <c:scaling>
          <c:orientation val="minMax"/>
        </c:scaling>
        <c:delete val="1"/>
        <c:axPos val="b"/>
        <c:numFmt formatCode="ge" sourceLinked="1"/>
        <c:majorTickMark val="none"/>
        <c:minorTickMark val="none"/>
        <c:tickLblPos val="none"/>
        <c:crossAx val="230848568"/>
        <c:crosses val="autoZero"/>
        <c:auto val="1"/>
        <c:lblOffset val="100"/>
        <c:baseTimeUnit val="years"/>
      </c:dateAx>
      <c:valAx>
        <c:axId val="23084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640768"/>
        <c:axId val="23164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640768"/>
        <c:axId val="231641160"/>
      </c:lineChart>
      <c:dateAx>
        <c:axId val="231640768"/>
        <c:scaling>
          <c:orientation val="minMax"/>
        </c:scaling>
        <c:delete val="1"/>
        <c:axPos val="b"/>
        <c:numFmt formatCode="ge" sourceLinked="1"/>
        <c:majorTickMark val="none"/>
        <c:minorTickMark val="none"/>
        <c:tickLblPos val="none"/>
        <c:crossAx val="231641160"/>
        <c:crosses val="autoZero"/>
        <c:auto val="1"/>
        <c:lblOffset val="100"/>
        <c:baseTimeUnit val="years"/>
      </c:dateAx>
      <c:valAx>
        <c:axId val="23164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961.87</c:v>
                </c:pt>
                <c:pt idx="1">
                  <c:v>1504.56</c:v>
                </c:pt>
                <c:pt idx="2">
                  <c:v>14.29</c:v>
                </c:pt>
                <c:pt idx="3">
                  <c:v>13.17</c:v>
                </c:pt>
                <c:pt idx="4">
                  <c:v>11.46</c:v>
                </c:pt>
              </c:numCache>
            </c:numRef>
          </c:val>
        </c:ser>
        <c:dLbls>
          <c:showLegendKey val="0"/>
          <c:showVal val="0"/>
          <c:showCatName val="0"/>
          <c:showSerName val="0"/>
          <c:showPercent val="0"/>
          <c:showBubbleSize val="0"/>
        </c:dLbls>
        <c:gapWidth val="150"/>
        <c:axId val="231642336"/>
        <c:axId val="23164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31642336"/>
        <c:axId val="231642728"/>
      </c:lineChart>
      <c:dateAx>
        <c:axId val="231642336"/>
        <c:scaling>
          <c:orientation val="minMax"/>
        </c:scaling>
        <c:delete val="1"/>
        <c:axPos val="b"/>
        <c:numFmt formatCode="ge" sourceLinked="1"/>
        <c:majorTickMark val="none"/>
        <c:minorTickMark val="none"/>
        <c:tickLblPos val="none"/>
        <c:crossAx val="231642728"/>
        <c:crosses val="autoZero"/>
        <c:auto val="1"/>
        <c:lblOffset val="100"/>
        <c:baseTimeUnit val="years"/>
      </c:dateAx>
      <c:valAx>
        <c:axId val="2316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52.81</c:v>
                </c:pt>
                <c:pt idx="1">
                  <c:v>56.58</c:v>
                </c:pt>
                <c:pt idx="2">
                  <c:v>63.24</c:v>
                </c:pt>
                <c:pt idx="3">
                  <c:v>51.4</c:v>
                </c:pt>
                <c:pt idx="4">
                  <c:v>56.16</c:v>
                </c:pt>
              </c:numCache>
            </c:numRef>
          </c:val>
        </c:ser>
        <c:dLbls>
          <c:showLegendKey val="0"/>
          <c:showVal val="0"/>
          <c:showCatName val="0"/>
          <c:showSerName val="0"/>
          <c:showPercent val="0"/>
          <c:showBubbleSize val="0"/>
        </c:dLbls>
        <c:gapWidth val="150"/>
        <c:axId val="231643904"/>
        <c:axId val="23151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31643904"/>
        <c:axId val="231517488"/>
      </c:lineChart>
      <c:dateAx>
        <c:axId val="231643904"/>
        <c:scaling>
          <c:orientation val="minMax"/>
        </c:scaling>
        <c:delete val="1"/>
        <c:axPos val="b"/>
        <c:numFmt formatCode="ge" sourceLinked="1"/>
        <c:majorTickMark val="none"/>
        <c:minorTickMark val="none"/>
        <c:tickLblPos val="none"/>
        <c:crossAx val="231517488"/>
        <c:crosses val="autoZero"/>
        <c:auto val="1"/>
        <c:lblOffset val="100"/>
        <c:baseTimeUnit val="years"/>
      </c:dateAx>
      <c:valAx>
        <c:axId val="23151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225.47</c:v>
                </c:pt>
                <c:pt idx="1">
                  <c:v>213.02</c:v>
                </c:pt>
                <c:pt idx="2">
                  <c:v>185.67</c:v>
                </c:pt>
                <c:pt idx="3">
                  <c:v>226.48</c:v>
                </c:pt>
                <c:pt idx="4">
                  <c:v>211.94</c:v>
                </c:pt>
              </c:numCache>
            </c:numRef>
          </c:val>
        </c:ser>
        <c:dLbls>
          <c:showLegendKey val="0"/>
          <c:showVal val="0"/>
          <c:showCatName val="0"/>
          <c:showSerName val="0"/>
          <c:showPercent val="0"/>
          <c:showBubbleSize val="0"/>
        </c:dLbls>
        <c:gapWidth val="150"/>
        <c:axId val="231518664"/>
        <c:axId val="23151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31518664"/>
        <c:axId val="231519056"/>
      </c:lineChart>
      <c:dateAx>
        <c:axId val="231518664"/>
        <c:scaling>
          <c:orientation val="minMax"/>
        </c:scaling>
        <c:delete val="1"/>
        <c:axPos val="b"/>
        <c:numFmt formatCode="ge" sourceLinked="1"/>
        <c:majorTickMark val="none"/>
        <c:minorTickMark val="none"/>
        <c:tickLblPos val="none"/>
        <c:crossAx val="231519056"/>
        <c:crosses val="autoZero"/>
        <c:auto val="1"/>
        <c:lblOffset val="100"/>
        <c:baseTimeUnit val="years"/>
      </c:dateAx>
      <c:valAx>
        <c:axId val="23151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1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高崎市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375341</v>
      </c>
      <c r="AM8" s="64"/>
      <c r="AN8" s="64"/>
      <c r="AO8" s="64"/>
      <c r="AP8" s="64"/>
      <c r="AQ8" s="64"/>
      <c r="AR8" s="64"/>
      <c r="AS8" s="64"/>
      <c r="AT8" s="63">
        <f>データ!S6</f>
        <v>459.16</v>
      </c>
      <c r="AU8" s="63"/>
      <c r="AV8" s="63"/>
      <c r="AW8" s="63"/>
      <c r="AX8" s="63"/>
      <c r="AY8" s="63"/>
      <c r="AZ8" s="63"/>
      <c r="BA8" s="63"/>
      <c r="BB8" s="63">
        <f>データ!T6</f>
        <v>817.45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v>
      </c>
      <c r="Q10" s="63"/>
      <c r="R10" s="63"/>
      <c r="S10" s="63"/>
      <c r="T10" s="63"/>
      <c r="U10" s="63"/>
      <c r="V10" s="63"/>
      <c r="W10" s="63">
        <f>データ!P6</f>
        <v>90.83</v>
      </c>
      <c r="X10" s="63"/>
      <c r="Y10" s="63"/>
      <c r="Z10" s="63"/>
      <c r="AA10" s="63"/>
      <c r="AB10" s="63"/>
      <c r="AC10" s="63"/>
      <c r="AD10" s="64">
        <f>データ!Q6</f>
        <v>2134</v>
      </c>
      <c r="AE10" s="64"/>
      <c r="AF10" s="64"/>
      <c r="AG10" s="64"/>
      <c r="AH10" s="64"/>
      <c r="AI10" s="64"/>
      <c r="AJ10" s="64"/>
      <c r="AK10" s="2"/>
      <c r="AL10" s="64">
        <f>データ!U6</f>
        <v>4504</v>
      </c>
      <c r="AM10" s="64"/>
      <c r="AN10" s="64"/>
      <c r="AO10" s="64"/>
      <c r="AP10" s="64"/>
      <c r="AQ10" s="64"/>
      <c r="AR10" s="64"/>
      <c r="AS10" s="64"/>
      <c r="AT10" s="63">
        <f>データ!V6</f>
        <v>2.4900000000000002</v>
      </c>
      <c r="AU10" s="63"/>
      <c r="AV10" s="63"/>
      <c r="AW10" s="63"/>
      <c r="AX10" s="63"/>
      <c r="AY10" s="63"/>
      <c r="AZ10" s="63"/>
      <c r="BA10" s="63"/>
      <c r="BB10" s="63">
        <f>データ!W6</f>
        <v>1808.84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102024</v>
      </c>
      <c r="D6" s="31">
        <f t="shared" si="3"/>
        <v>47</v>
      </c>
      <c r="E6" s="31">
        <f t="shared" si="3"/>
        <v>17</v>
      </c>
      <c r="F6" s="31">
        <f t="shared" si="3"/>
        <v>5</v>
      </c>
      <c r="G6" s="31">
        <f t="shared" si="3"/>
        <v>0</v>
      </c>
      <c r="H6" s="31" t="str">
        <f t="shared" si="3"/>
        <v>群馬県　高崎市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v>
      </c>
      <c r="P6" s="32">
        <f t="shared" si="3"/>
        <v>90.83</v>
      </c>
      <c r="Q6" s="32">
        <f t="shared" si="3"/>
        <v>2134</v>
      </c>
      <c r="R6" s="32">
        <f t="shared" si="3"/>
        <v>375341</v>
      </c>
      <c r="S6" s="32">
        <f t="shared" si="3"/>
        <v>459.16</v>
      </c>
      <c r="T6" s="32">
        <f t="shared" si="3"/>
        <v>817.45</v>
      </c>
      <c r="U6" s="32">
        <f t="shared" si="3"/>
        <v>4504</v>
      </c>
      <c r="V6" s="32">
        <f t="shared" si="3"/>
        <v>2.4900000000000002</v>
      </c>
      <c r="W6" s="32">
        <f t="shared" si="3"/>
        <v>1808.84</v>
      </c>
      <c r="X6" s="33">
        <f>IF(X7="",NA(),X7)</f>
        <v>98.96</v>
      </c>
      <c r="Y6" s="33">
        <f t="shared" ref="Y6:AG6" si="4">IF(Y7="",NA(),Y7)</f>
        <v>97.21</v>
      </c>
      <c r="Z6" s="33">
        <f t="shared" si="4"/>
        <v>97.26</v>
      </c>
      <c r="AA6" s="33">
        <f t="shared" si="4"/>
        <v>97.31</v>
      </c>
      <c r="AB6" s="33">
        <f t="shared" si="4"/>
        <v>97.6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961.87</v>
      </c>
      <c r="BF6" s="33">
        <f t="shared" ref="BF6:BN6" si="7">IF(BF7="",NA(),BF7)</f>
        <v>1504.56</v>
      </c>
      <c r="BG6" s="33">
        <f t="shared" si="7"/>
        <v>14.29</v>
      </c>
      <c r="BH6" s="33">
        <f t="shared" si="7"/>
        <v>13.17</v>
      </c>
      <c r="BI6" s="33">
        <f t="shared" si="7"/>
        <v>11.46</v>
      </c>
      <c r="BJ6" s="33">
        <f t="shared" si="7"/>
        <v>1267.26</v>
      </c>
      <c r="BK6" s="33">
        <f t="shared" si="7"/>
        <v>1239.2</v>
      </c>
      <c r="BL6" s="33">
        <f t="shared" si="7"/>
        <v>1197.82</v>
      </c>
      <c r="BM6" s="33">
        <f t="shared" si="7"/>
        <v>1126.77</v>
      </c>
      <c r="BN6" s="33">
        <f t="shared" si="7"/>
        <v>1044.8</v>
      </c>
      <c r="BO6" s="32" t="str">
        <f>IF(BO7="","",IF(BO7="-","【-】","【"&amp;SUBSTITUTE(TEXT(BO7,"#,##0.00"),"-","△")&amp;"】"))</f>
        <v>【992.47】</v>
      </c>
      <c r="BP6" s="33">
        <f>IF(BP7="",NA(),BP7)</f>
        <v>52.81</v>
      </c>
      <c r="BQ6" s="33">
        <f t="shared" ref="BQ6:BY6" si="8">IF(BQ7="",NA(),BQ7)</f>
        <v>56.58</v>
      </c>
      <c r="BR6" s="33">
        <f t="shared" si="8"/>
        <v>63.24</v>
      </c>
      <c r="BS6" s="33">
        <f t="shared" si="8"/>
        <v>51.4</v>
      </c>
      <c r="BT6" s="33">
        <f t="shared" si="8"/>
        <v>56.16</v>
      </c>
      <c r="BU6" s="33">
        <f t="shared" si="8"/>
        <v>53.42</v>
      </c>
      <c r="BV6" s="33">
        <f t="shared" si="8"/>
        <v>51.56</v>
      </c>
      <c r="BW6" s="33">
        <f t="shared" si="8"/>
        <v>51.03</v>
      </c>
      <c r="BX6" s="33">
        <f t="shared" si="8"/>
        <v>50.9</v>
      </c>
      <c r="BY6" s="33">
        <f t="shared" si="8"/>
        <v>50.82</v>
      </c>
      <c r="BZ6" s="32" t="str">
        <f>IF(BZ7="","",IF(BZ7="-","【-】","【"&amp;SUBSTITUTE(TEXT(BZ7,"#,##0.00"),"-","△")&amp;"】"))</f>
        <v>【51.49】</v>
      </c>
      <c r="CA6" s="33">
        <f>IF(CA7="",NA(),CA7)</f>
        <v>225.47</v>
      </c>
      <c r="CB6" s="33">
        <f t="shared" ref="CB6:CJ6" si="9">IF(CB7="",NA(),CB7)</f>
        <v>213.02</v>
      </c>
      <c r="CC6" s="33">
        <f t="shared" si="9"/>
        <v>185.67</v>
      </c>
      <c r="CD6" s="33">
        <f t="shared" si="9"/>
        <v>226.48</v>
      </c>
      <c r="CE6" s="33">
        <f t="shared" si="9"/>
        <v>211.94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74.97</v>
      </c>
      <c r="CM6" s="33">
        <f t="shared" ref="CM6:CU6" si="10">IF(CM7="",NA(),CM7)</f>
        <v>74.97</v>
      </c>
      <c r="CN6" s="33">
        <f t="shared" si="10"/>
        <v>74.97</v>
      </c>
      <c r="CO6" s="33">
        <f t="shared" si="10"/>
        <v>74.97</v>
      </c>
      <c r="CP6" s="33">
        <f t="shared" si="10"/>
        <v>74.97</v>
      </c>
      <c r="CQ6" s="33">
        <f t="shared" si="10"/>
        <v>54.23</v>
      </c>
      <c r="CR6" s="33">
        <f t="shared" si="10"/>
        <v>55.2</v>
      </c>
      <c r="CS6" s="33">
        <f t="shared" si="10"/>
        <v>54.74</v>
      </c>
      <c r="CT6" s="33">
        <f t="shared" si="10"/>
        <v>53.78</v>
      </c>
      <c r="CU6" s="33">
        <f t="shared" si="10"/>
        <v>53.24</v>
      </c>
      <c r="CV6" s="32" t="str">
        <f>IF(CV7="","",IF(CV7="-","【-】","【"&amp;SUBSTITUTE(TEXT(CV7,"#,##0.00"),"-","△")&amp;"】"))</f>
        <v>【53.32】</v>
      </c>
      <c r="CW6" s="33">
        <f>IF(CW7="",NA(),CW7)</f>
        <v>79.349999999999994</v>
      </c>
      <c r="CX6" s="33">
        <f t="shared" ref="CX6:DF6" si="11">IF(CX7="",NA(),CX7)</f>
        <v>79.25</v>
      </c>
      <c r="CY6" s="33">
        <f t="shared" si="11"/>
        <v>80.930000000000007</v>
      </c>
      <c r="CZ6" s="33">
        <f t="shared" si="11"/>
        <v>79.78</v>
      </c>
      <c r="DA6" s="33">
        <f t="shared" si="11"/>
        <v>79.930000000000007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102024</v>
      </c>
      <c r="D7" s="35">
        <v>47</v>
      </c>
      <c r="E7" s="35">
        <v>17</v>
      </c>
      <c r="F7" s="35">
        <v>5</v>
      </c>
      <c r="G7" s="35">
        <v>0</v>
      </c>
      <c r="H7" s="35" t="s">
        <v>96</v>
      </c>
      <c r="I7" s="35" t="s">
        <v>97</v>
      </c>
      <c r="J7" s="35" t="s">
        <v>98</v>
      </c>
      <c r="K7" s="35" t="s">
        <v>99</v>
      </c>
      <c r="L7" s="35" t="s">
        <v>100</v>
      </c>
      <c r="M7" s="36" t="s">
        <v>101</v>
      </c>
      <c r="N7" s="36" t="s">
        <v>102</v>
      </c>
      <c r="O7" s="36">
        <v>1.2</v>
      </c>
      <c r="P7" s="36">
        <v>90.83</v>
      </c>
      <c r="Q7" s="36">
        <v>2134</v>
      </c>
      <c r="R7" s="36">
        <v>375341</v>
      </c>
      <c r="S7" s="36">
        <v>459.16</v>
      </c>
      <c r="T7" s="36">
        <v>817.45</v>
      </c>
      <c r="U7" s="36">
        <v>4504</v>
      </c>
      <c r="V7" s="36">
        <v>2.4900000000000002</v>
      </c>
      <c r="W7" s="36">
        <v>1808.84</v>
      </c>
      <c r="X7" s="36">
        <v>98.96</v>
      </c>
      <c r="Y7" s="36">
        <v>97.21</v>
      </c>
      <c r="Z7" s="36">
        <v>97.26</v>
      </c>
      <c r="AA7" s="36">
        <v>97.31</v>
      </c>
      <c r="AB7" s="36">
        <v>97.6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961.87</v>
      </c>
      <c r="BF7" s="36">
        <v>1504.56</v>
      </c>
      <c r="BG7" s="36">
        <v>14.29</v>
      </c>
      <c r="BH7" s="36">
        <v>13.17</v>
      </c>
      <c r="BI7" s="36">
        <v>11.46</v>
      </c>
      <c r="BJ7" s="36">
        <v>1267.26</v>
      </c>
      <c r="BK7" s="36">
        <v>1239.2</v>
      </c>
      <c r="BL7" s="36">
        <v>1197.82</v>
      </c>
      <c r="BM7" s="36">
        <v>1126.77</v>
      </c>
      <c r="BN7" s="36">
        <v>1044.8</v>
      </c>
      <c r="BO7" s="36">
        <v>992.47</v>
      </c>
      <c r="BP7" s="36">
        <v>52.81</v>
      </c>
      <c r="BQ7" s="36">
        <v>56.58</v>
      </c>
      <c r="BR7" s="36">
        <v>63.24</v>
      </c>
      <c r="BS7" s="36">
        <v>51.4</v>
      </c>
      <c r="BT7" s="36">
        <v>56.16</v>
      </c>
      <c r="BU7" s="36">
        <v>53.42</v>
      </c>
      <c r="BV7" s="36">
        <v>51.56</v>
      </c>
      <c r="BW7" s="36">
        <v>51.03</v>
      </c>
      <c r="BX7" s="36">
        <v>50.9</v>
      </c>
      <c r="BY7" s="36">
        <v>50.82</v>
      </c>
      <c r="BZ7" s="36">
        <v>51.49</v>
      </c>
      <c r="CA7" s="36">
        <v>225.47</v>
      </c>
      <c r="CB7" s="36">
        <v>213.02</v>
      </c>
      <c r="CC7" s="36">
        <v>185.67</v>
      </c>
      <c r="CD7" s="36">
        <v>226.48</v>
      </c>
      <c r="CE7" s="36">
        <v>211.94</v>
      </c>
      <c r="CF7" s="36">
        <v>269.12</v>
      </c>
      <c r="CG7" s="36">
        <v>283.26</v>
      </c>
      <c r="CH7" s="36">
        <v>289.60000000000002</v>
      </c>
      <c r="CI7" s="36">
        <v>293.27</v>
      </c>
      <c r="CJ7" s="36">
        <v>300.52</v>
      </c>
      <c r="CK7" s="36">
        <v>295.10000000000002</v>
      </c>
      <c r="CL7" s="36">
        <v>74.97</v>
      </c>
      <c r="CM7" s="36">
        <v>74.97</v>
      </c>
      <c r="CN7" s="36">
        <v>74.97</v>
      </c>
      <c r="CO7" s="36">
        <v>74.97</v>
      </c>
      <c r="CP7" s="36">
        <v>74.97</v>
      </c>
      <c r="CQ7" s="36">
        <v>54.23</v>
      </c>
      <c r="CR7" s="36">
        <v>55.2</v>
      </c>
      <c r="CS7" s="36">
        <v>54.74</v>
      </c>
      <c r="CT7" s="36">
        <v>53.78</v>
      </c>
      <c r="CU7" s="36">
        <v>53.24</v>
      </c>
      <c r="CV7" s="36">
        <v>53.32</v>
      </c>
      <c r="CW7" s="36">
        <v>79.349999999999994</v>
      </c>
      <c r="CX7" s="36">
        <v>79.25</v>
      </c>
      <c r="CY7" s="36">
        <v>80.930000000000007</v>
      </c>
      <c r="CZ7" s="36">
        <v>79.78</v>
      </c>
      <c r="DA7" s="36">
        <v>79.930000000000007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2016-02-03T09:11:23Z</dcterms:created>
  <dcterms:modified xsi:type="dcterms:W3CDTF">2016-02-17T04:39:19Z</dcterms:modified>
  <cp:category/>
</cp:coreProperties>
</file>