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7(H26調査)\18-経営比較分析表の分析等について\04.総務省あて回答\08 ○渋川市\"/>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P6" i="5"/>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W10" i="4"/>
  <c r="I10" i="4"/>
  <c r="B10" i="4"/>
  <c r="BB8" i="4"/>
  <c r="AL8" i="4"/>
  <c r="W8" i="4"/>
  <c r="I8" i="4"/>
  <c r="B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<sst xmlns="http://schemas.openxmlformats.org/spreadsheetml/2006/main" count="232" uniqueCount="111">
  <si>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</si>
  <si>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</si>
  <si>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</si>
  <si>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</si>
  <si>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</si>
  <si>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</si>
  <si>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</si>
  <si>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</si>
  <si>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</si>
  <si>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</si>
  <si>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</si>
  <si>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</si>
  <si>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</si>
  <si>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</si>
  <si>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</si>
  <si>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</si>
  <si>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</si>
  <si>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</si>
  <si>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</si>
  <si>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</si>
  <si>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</si>
  <si>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</si>
  <si>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</si>
  <si>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</si>
  <si>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</si>
  <si>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</si>
  <si>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</si>
  <si>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</si>
  <si>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</si>
  <si>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</si>
  <si>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</si>
  <si>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</si>
  <si>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</si>
  <si>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</si>
  <si>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</si>
  <si>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</si>
  <si>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</si>
  <si>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</si>
  <si>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</si>
  <si>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</si>
  <si>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</si>
  <si>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</si>
  <si>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</si>
  <si>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</si>
  <si>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</si>
  <si>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</si>
  <si>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</si>
  <si>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</si>
  <si>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</si>
  <si>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</si>
  <si>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</si>
  <si>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</si>
  <si>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</si>
  <si>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</si>
  <si>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</si>
  <si>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</si>
  <si>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</si>
  <si>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</si>
  <si>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</si>
  <si>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</si>
  <si>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</si>
  <si>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</si>
  <si>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</si>
  <si>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</si>
  <si>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</si>
  <si>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</si>
  <si>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</si>
  <si>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</si>
  <si>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</si>
  <si>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</si>
  <si>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</si>
  <si>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</si>
  <si>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</si>
  <si>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</si>
  <si>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</si>
  <si>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</si>
  <si>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</si>
  <si>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</si>
  <si>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</si>
  <si>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</si>
  <si>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</si>
  <si>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</si>
  <si>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</si>
  <si>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</si>
  <si>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</si>
  <si>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</si>
  <si>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</si>
  <si>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</si>
  <si>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</si>
  <si>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</si>
  <si>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</si>
  <si>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</si>
  <si>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</si>
  <si>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</si>
  <si>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</si>
  <si>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</si>
  <si>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渋川市</t>
  </si>
  <si>
    <t>法非適用</t>
  </si>
  <si>
    <t>下水道事業</t>
  </si>
  <si>
    <t>個別排水処理</t>
  </si>
  <si>
    <t>L2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</si>
  <si>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</si>
  <si>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</si>
  <si>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</si>
  <si>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</si>
  <si>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</si>
  <si>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</si>
  <si>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</si>
  <si>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平成18年度からの事業開始のため、浄化槽本体の耐用年数も10年以上あり、管渠改善率は低い。しかし、利用されていない施設についても耐用年数は経過してしまうことから、水洗化率の促進に努める必要がある。　</t>
  </si>
  <si>
    <t>　維持管理費等の執行のみとなるが、経費回収率が極めて低い。今後も維持管理費の増大が見込まれるため、施設利用率及び水洗化率の向上は基より、使用料の改正も検討し、自立・安定した経営基盤を築く必要がある。</t>
    <rPh sb="1" eb="3">
      <t>イジ</t>
    </rPh>
    <rPh sb="3" eb="6">
      <t>カンリヒ</t>
    </rPh>
    <rPh sb="6" eb="7">
      <t>トウ</t>
    </rPh>
    <rPh sb="8" eb="10">
      <t>シッコウ</t>
    </rPh>
    <rPh sb="17" eb="19">
      <t>ケイヒ</t>
    </rPh>
    <rPh sb="19" eb="22">
      <t>カイシュウリツ</t>
    </rPh>
    <rPh sb="23" eb="24">
      <t>キワ</t>
    </rPh>
    <rPh sb="26" eb="27">
      <t>ヒク</t>
    </rPh>
    <rPh sb="29" eb="31">
      <t>コンゴ</t>
    </rPh>
    <rPh sb="32" eb="34">
      <t>イジ</t>
    </rPh>
    <rPh sb="34" eb="37">
      <t>カンリヒ</t>
    </rPh>
    <rPh sb="38" eb="40">
      <t>ゾウダイ</t>
    </rPh>
    <rPh sb="41" eb="43">
      <t>ミコ</t>
    </rPh>
    <rPh sb="64" eb="65">
      <t>モト</t>
    </rPh>
    <rPh sb="68" eb="71">
      <t>シヨウリョウ</t>
    </rPh>
    <rPh sb="72" eb="74">
      <t>カイセイ</t>
    </rPh>
    <rPh sb="75" eb="77">
      <t>ケントウ</t>
    </rPh>
    <rPh sb="79" eb="81">
      <t>ジリツ</t>
    </rPh>
    <rPh sb="82" eb="84">
      <t>アンテイ</t>
    </rPh>
    <rPh sb="86" eb="88">
      <t>ケイエイ</t>
    </rPh>
    <rPh sb="88" eb="90">
      <t>キバン</t>
    </rPh>
    <rPh sb="91" eb="92">
      <t>キヅ</t>
    </rPh>
    <rPh sb="93" eb="95">
      <t>ヒツヨウ</t>
    </rPh>
    <phoneticPr fontId="4"/>
  </si>
  <si>
    <t>(1)④平成18年度に建設事業は完了しているため、企業債残高対事業規模比率は類似団体と比較しても低い比率となっている。
⑤経費回収率は40％程度とほぼ横ばいであり、類似団体と比較しても比率は低い。
⑥汚水処理原価もほぼ横ばいで、類似団体と比較しても比率は低い。
⑦施設利用率は類似団体と比較して高いが、既に建設事業が完了していることを加味すると、更に比率を向上させる必要がある。
(2)建設事業は完了していることから、施設利用率及び水洗化率を向上させ、経費回収率を向上させる必要がある。</t>
    <rPh sb="11" eb="13">
      <t>ケンセツ</t>
    </rPh>
    <rPh sb="70" eb="72">
      <t>テイド</t>
    </rPh>
    <rPh sb="132" eb="134">
      <t>シセツ</t>
    </rPh>
    <rPh sb="134" eb="137">
      <t>リヨウリツ</t>
    </rPh>
    <rPh sb="138" eb="140">
      <t>ルイジ</t>
    </rPh>
    <rPh sb="140" eb="142">
      <t>ダンタイ</t>
    </rPh>
    <rPh sb="143" eb="145">
      <t>ヒカク</t>
    </rPh>
    <rPh sb="147" eb="148">
      <t>タカ</t>
    </rPh>
    <rPh sb="151" eb="152">
      <t>スデ</t>
    </rPh>
    <rPh sb="153" eb="155">
      <t>ケンセツ</t>
    </rPh>
    <rPh sb="155" eb="157">
      <t>ジギョウ</t>
    </rPh>
    <rPh sb="158" eb="160">
      <t>カンリョウ</t>
    </rPh>
    <rPh sb="167" eb="169">
      <t>カミ</t>
    </rPh>
    <rPh sb="173" eb="174">
      <t>サラ</t>
    </rPh>
    <rPh sb="175" eb="177">
      <t>ヒリツ</t>
    </rPh>
    <rPh sb="178" eb="180">
      <t>コウジョウ</t>
    </rPh>
    <rPh sb="183" eb="185">
      <t>ヒツヨウ</t>
    </rPh>
    <rPh sb="194" eb="196">
      <t>ケンセツ</t>
    </rPh>
    <rPh sb="196" eb="198">
      <t>ジギョウ</t>
    </rPh>
    <rPh sb="199" eb="201">
      <t>カンリョウ</t>
    </rPh>
    <rPh sb="210" eb="212">
      <t>シセツ</t>
    </rPh>
    <rPh sb="212" eb="215">
      <t>リヨウリツ</t>
    </rPh>
    <rPh sb="215" eb="216">
      <t>オヨ</t>
    </rPh>
    <rPh sb="217" eb="220">
      <t>スイセンカ</t>
    </rPh>
    <rPh sb="220" eb="221">
      <t>リツ</t>
    </rPh>
    <rPh sb="222" eb="224">
      <t>コウジョウ</t>
    </rPh>
    <rPh sb="227" eb="229">
      <t>ケイヒ</t>
    </rPh>
    <rPh sb="229" eb="232">
      <t>カイシュウリツ</t>
    </rPh>
    <rPh sb="233" eb="235">
      <t>コウジョウ</t>
    </rPh>
    <rPh sb="238" eb="24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</si>
</sst>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2491496"/>
        <c:axId val="14249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42491496"/>
        <c:axId val="142491104"/>
      </c:lineChart>
      <c:dateAx>
        <c:axId val="142491496"/>
        <c:scaling>
          <c:orientation val="minMax"/>
        </c:scaling>
        <c:delete val="1"/>
        <c:axPos val="b"/>
        <c:numFmt formatCode="ge" sourceLinked="1"/>
        <c:majorTickMark val="none"/>
        <c:minorTickMark val="none"/>
        <c:tickLblPos val="none"/>
        <c:crossAx val="142491104"/>
        <c:crosses val="autoZero"/>
        <c:auto val="1"/>
        <c:lblOffset val="100"/>
        <c:baseTimeUnit val="years"/>
      </c:dateAx>
      <c:valAx>
        <c:axId val="14249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491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69.23</c:v>
                </c:pt>
                <c:pt idx="1">
                  <c:v>67.95</c:v>
                </c:pt>
                <c:pt idx="2">
                  <c:v>66.67</c:v>
                </c:pt>
                <c:pt idx="3">
                  <c:v>65.38</c:v>
                </c:pt>
                <c:pt idx="4">
                  <c:v>60.26</c:v>
                </c:pt>
              </c:numCache>
            </c:numRef>
          </c:val>
        </c:ser>
        <c:dLbls>
          <c:showLegendKey val="0"/>
          <c:showVal val="0"/>
          <c:showCatName val="0"/>
          <c:showSerName val="0"/>
          <c:showPercent val="0"/>
          <c:showBubbleSize val="0"/>
        </c:dLbls>
        <c:gapWidth val="150"/>
        <c:axId val="230077000"/>
        <c:axId val="230077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c:v>
                </c:pt>
                <c:pt idx="1">
                  <c:v>55.42</c:v>
                </c:pt>
                <c:pt idx="2">
                  <c:v>58.58</c:v>
                </c:pt>
                <c:pt idx="3">
                  <c:v>48.69</c:v>
                </c:pt>
                <c:pt idx="4">
                  <c:v>52.52</c:v>
                </c:pt>
              </c:numCache>
            </c:numRef>
          </c:val>
          <c:smooth val="0"/>
        </c:ser>
        <c:dLbls>
          <c:showLegendKey val="0"/>
          <c:showVal val="0"/>
          <c:showCatName val="0"/>
          <c:showSerName val="0"/>
          <c:showPercent val="0"/>
          <c:showBubbleSize val="0"/>
        </c:dLbls>
        <c:marker val="1"/>
        <c:smooth val="0"/>
        <c:axId val="230077000"/>
        <c:axId val="230077392"/>
      </c:lineChart>
      <c:dateAx>
        <c:axId val="230077000"/>
        <c:scaling>
          <c:orientation val="minMax"/>
        </c:scaling>
        <c:delete val="1"/>
        <c:axPos val="b"/>
        <c:numFmt formatCode="ge" sourceLinked="1"/>
        <c:majorTickMark val="none"/>
        <c:minorTickMark val="none"/>
        <c:tickLblPos val="none"/>
        <c:crossAx val="230077392"/>
        <c:crosses val="autoZero"/>
        <c:auto val="1"/>
        <c:lblOffset val="100"/>
        <c:baseTimeUnit val="years"/>
      </c:dateAx>
      <c:valAx>
        <c:axId val="23007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077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81.319999999999993</c:v>
                </c:pt>
                <c:pt idx="1">
                  <c:v>81.61</c:v>
                </c:pt>
                <c:pt idx="2">
                  <c:v>84.77</c:v>
                </c:pt>
                <c:pt idx="3">
                  <c:v>85.54</c:v>
                </c:pt>
                <c:pt idx="4">
                  <c:v>86.67</c:v>
                </c:pt>
              </c:numCache>
            </c:numRef>
          </c:val>
        </c:ser>
        <c:dLbls>
          <c:showLegendKey val="0"/>
          <c:showVal val="0"/>
          <c:showCatName val="0"/>
          <c:showSerName val="0"/>
          <c:showPercent val="0"/>
          <c:showBubbleSize val="0"/>
        </c:dLbls>
        <c:gapWidth val="150"/>
        <c:axId val="230078568"/>
        <c:axId val="23007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76.58</c:v>
                </c:pt>
                <c:pt idx="1">
                  <c:v>74.290000000000006</c:v>
                </c:pt>
                <c:pt idx="2">
                  <c:v>72.31</c:v>
                </c:pt>
                <c:pt idx="3">
                  <c:v>87.42</c:v>
                </c:pt>
                <c:pt idx="4">
                  <c:v>84.94</c:v>
                </c:pt>
              </c:numCache>
            </c:numRef>
          </c:val>
          <c:smooth val="0"/>
        </c:ser>
        <c:dLbls>
          <c:showLegendKey val="0"/>
          <c:showVal val="0"/>
          <c:showCatName val="0"/>
          <c:showSerName val="0"/>
          <c:showPercent val="0"/>
          <c:showBubbleSize val="0"/>
        </c:dLbls>
        <c:marker val="1"/>
        <c:smooth val="0"/>
        <c:axId val="230078568"/>
        <c:axId val="230078960"/>
      </c:lineChart>
      <c:dateAx>
        <c:axId val="230078568"/>
        <c:scaling>
          <c:orientation val="minMax"/>
        </c:scaling>
        <c:delete val="1"/>
        <c:axPos val="b"/>
        <c:numFmt formatCode="ge" sourceLinked="1"/>
        <c:majorTickMark val="none"/>
        <c:minorTickMark val="none"/>
        <c:tickLblPos val="none"/>
        <c:crossAx val="230078960"/>
        <c:crosses val="autoZero"/>
        <c:auto val="1"/>
        <c:lblOffset val="100"/>
        <c:baseTimeUnit val="years"/>
      </c:dateAx>
      <c:valAx>
        <c:axId val="23007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078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79.72</c:v>
                </c:pt>
                <c:pt idx="1">
                  <c:v>89.11</c:v>
                </c:pt>
                <c:pt idx="2">
                  <c:v>88.61</c:v>
                </c:pt>
                <c:pt idx="3">
                  <c:v>88.24</c:v>
                </c:pt>
                <c:pt idx="4">
                  <c:v>88</c:v>
                </c:pt>
              </c:numCache>
            </c:numRef>
          </c:val>
        </c:ser>
        <c:dLbls>
          <c:showLegendKey val="0"/>
          <c:showVal val="0"/>
          <c:showCatName val="0"/>
          <c:showSerName val="0"/>
          <c:showPercent val="0"/>
          <c:showBubbleSize val="0"/>
        </c:dLbls>
        <c:gapWidth val="150"/>
        <c:axId val="144704008"/>
        <c:axId val="144704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4704008"/>
        <c:axId val="144704400"/>
      </c:lineChart>
      <c:dateAx>
        <c:axId val="144704008"/>
        <c:scaling>
          <c:orientation val="minMax"/>
        </c:scaling>
        <c:delete val="1"/>
        <c:axPos val="b"/>
        <c:numFmt formatCode="ge" sourceLinked="1"/>
        <c:majorTickMark val="none"/>
        <c:minorTickMark val="none"/>
        <c:tickLblPos val="none"/>
        <c:crossAx val="144704400"/>
        <c:crosses val="autoZero"/>
        <c:auto val="1"/>
        <c:lblOffset val="100"/>
        <c:baseTimeUnit val="years"/>
      </c:dateAx>
      <c:valAx>
        <c:axId val="14470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704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4705576"/>
        <c:axId val="14470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4705576"/>
        <c:axId val="144705968"/>
      </c:lineChart>
      <c:dateAx>
        <c:axId val="144705576"/>
        <c:scaling>
          <c:orientation val="minMax"/>
        </c:scaling>
        <c:delete val="1"/>
        <c:axPos val="b"/>
        <c:numFmt formatCode="ge" sourceLinked="1"/>
        <c:majorTickMark val="none"/>
        <c:minorTickMark val="none"/>
        <c:tickLblPos val="none"/>
        <c:crossAx val="144705968"/>
        <c:crosses val="autoZero"/>
        <c:auto val="1"/>
        <c:lblOffset val="100"/>
        <c:baseTimeUnit val="years"/>
      </c:dateAx>
      <c:valAx>
        <c:axId val="14470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705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4883904"/>
        <c:axId val="144884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4883904"/>
        <c:axId val="144884296"/>
      </c:lineChart>
      <c:dateAx>
        <c:axId val="144883904"/>
        <c:scaling>
          <c:orientation val="minMax"/>
        </c:scaling>
        <c:delete val="1"/>
        <c:axPos val="b"/>
        <c:numFmt formatCode="ge" sourceLinked="1"/>
        <c:majorTickMark val="none"/>
        <c:minorTickMark val="none"/>
        <c:tickLblPos val="none"/>
        <c:crossAx val="144884296"/>
        <c:crosses val="autoZero"/>
        <c:auto val="1"/>
        <c:lblOffset val="100"/>
        <c:baseTimeUnit val="years"/>
      </c:dateAx>
      <c:valAx>
        <c:axId val="144884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88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4885472"/>
        <c:axId val="144885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4885472"/>
        <c:axId val="144885864"/>
      </c:lineChart>
      <c:dateAx>
        <c:axId val="144885472"/>
        <c:scaling>
          <c:orientation val="minMax"/>
        </c:scaling>
        <c:delete val="1"/>
        <c:axPos val="b"/>
        <c:numFmt formatCode="ge" sourceLinked="1"/>
        <c:majorTickMark val="none"/>
        <c:minorTickMark val="none"/>
        <c:tickLblPos val="none"/>
        <c:crossAx val="144885864"/>
        <c:crosses val="autoZero"/>
        <c:auto val="1"/>
        <c:lblOffset val="100"/>
        <c:baseTimeUnit val="years"/>
      </c:dateAx>
      <c:valAx>
        <c:axId val="144885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88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4887432"/>
        <c:axId val="22990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4887432"/>
        <c:axId val="229906560"/>
      </c:lineChart>
      <c:dateAx>
        <c:axId val="144887432"/>
        <c:scaling>
          <c:orientation val="minMax"/>
        </c:scaling>
        <c:delete val="1"/>
        <c:axPos val="b"/>
        <c:numFmt formatCode="ge" sourceLinked="1"/>
        <c:majorTickMark val="none"/>
        <c:minorTickMark val="none"/>
        <c:tickLblPos val="none"/>
        <c:crossAx val="229906560"/>
        <c:crosses val="autoZero"/>
        <c:auto val="1"/>
        <c:lblOffset val="100"/>
        <c:baseTimeUnit val="years"/>
      </c:dateAx>
      <c:valAx>
        <c:axId val="22990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887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4887040"/>
        <c:axId val="229907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946.72</c:v>
                </c:pt>
                <c:pt idx="1">
                  <c:v>844.96</c:v>
                </c:pt>
                <c:pt idx="2">
                  <c:v>862.78</c:v>
                </c:pt>
                <c:pt idx="3">
                  <c:v>799.41</c:v>
                </c:pt>
                <c:pt idx="4">
                  <c:v>701.33</c:v>
                </c:pt>
              </c:numCache>
            </c:numRef>
          </c:val>
          <c:smooth val="0"/>
        </c:ser>
        <c:dLbls>
          <c:showLegendKey val="0"/>
          <c:showVal val="0"/>
          <c:showCatName val="0"/>
          <c:showSerName val="0"/>
          <c:showPercent val="0"/>
          <c:showBubbleSize val="0"/>
        </c:dLbls>
        <c:marker val="1"/>
        <c:smooth val="0"/>
        <c:axId val="144887040"/>
        <c:axId val="229907736"/>
      </c:lineChart>
      <c:dateAx>
        <c:axId val="144887040"/>
        <c:scaling>
          <c:orientation val="minMax"/>
        </c:scaling>
        <c:delete val="1"/>
        <c:axPos val="b"/>
        <c:numFmt formatCode="ge" sourceLinked="1"/>
        <c:majorTickMark val="none"/>
        <c:minorTickMark val="none"/>
        <c:tickLblPos val="none"/>
        <c:crossAx val="229907736"/>
        <c:crosses val="autoZero"/>
        <c:auto val="1"/>
        <c:lblOffset val="100"/>
        <c:baseTimeUnit val="years"/>
      </c:dateAx>
      <c:valAx>
        <c:axId val="229907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88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43.55</c:v>
                </c:pt>
                <c:pt idx="1">
                  <c:v>40.96</c:v>
                </c:pt>
                <c:pt idx="2">
                  <c:v>41.34</c:v>
                </c:pt>
                <c:pt idx="3">
                  <c:v>41.53</c:v>
                </c:pt>
                <c:pt idx="4">
                  <c:v>39.1</c:v>
                </c:pt>
              </c:numCache>
            </c:numRef>
          </c:val>
        </c:ser>
        <c:dLbls>
          <c:showLegendKey val="0"/>
          <c:showVal val="0"/>
          <c:showCatName val="0"/>
          <c:showSerName val="0"/>
          <c:showPercent val="0"/>
          <c:showBubbleSize val="0"/>
        </c:dLbls>
        <c:gapWidth val="150"/>
        <c:axId val="229908912"/>
        <c:axId val="229909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54.34</c:v>
                </c:pt>
                <c:pt idx="1">
                  <c:v>51.86</c:v>
                </c:pt>
                <c:pt idx="2">
                  <c:v>54.55</c:v>
                </c:pt>
                <c:pt idx="3">
                  <c:v>51.57</c:v>
                </c:pt>
                <c:pt idx="4">
                  <c:v>53.48</c:v>
                </c:pt>
              </c:numCache>
            </c:numRef>
          </c:val>
          <c:smooth val="0"/>
        </c:ser>
        <c:dLbls>
          <c:showLegendKey val="0"/>
          <c:showVal val="0"/>
          <c:showCatName val="0"/>
          <c:showSerName val="0"/>
          <c:showPercent val="0"/>
          <c:showBubbleSize val="0"/>
        </c:dLbls>
        <c:marker val="1"/>
        <c:smooth val="0"/>
        <c:axId val="229908912"/>
        <c:axId val="229909304"/>
      </c:lineChart>
      <c:dateAx>
        <c:axId val="229908912"/>
        <c:scaling>
          <c:orientation val="minMax"/>
        </c:scaling>
        <c:delete val="1"/>
        <c:axPos val="b"/>
        <c:numFmt formatCode="ge" sourceLinked="1"/>
        <c:majorTickMark val="none"/>
        <c:minorTickMark val="none"/>
        <c:tickLblPos val="none"/>
        <c:crossAx val="229909304"/>
        <c:crosses val="autoZero"/>
        <c:auto val="1"/>
        <c:lblOffset val="100"/>
        <c:baseTimeUnit val="years"/>
      </c:dateAx>
      <c:valAx>
        <c:axId val="229909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90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193.75</c:v>
                </c:pt>
                <c:pt idx="1">
                  <c:v>206.92</c:v>
                </c:pt>
                <c:pt idx="2">
                  <c:v>204.11</c:v>
                </c:pt>
                <c:pt idx="3">
                  <c:v>200.73</c:v>
                </c:pt>
                <c:pt idx="4">
                  <c:v>212.78</c:v>
                </c:pt>
              </c:numCache>
            </c:numRef>
          </c:val>
        </c:ser>
        <c:dLbls>
          <c:showLegendKey val="0"/>
          <c:showVal val="0"/>
          <c:showCatName val="0"/>
          <c:showSerName val="0"/>
          <c:showPercent val="0"/>
          <c:showBubbleSize val="0"/>
        </c:dLbls>
        <c:gapWidth val="150"/>
        <c:axId val="230075432"/>
        <c:axId val="23007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273.08999999999997</c:v>
                </c:pt>
                <c:pt idx="1">
                  <c:v>297.51</c:v>
                </c:pt>
                <c:pt idx="2">
                  <c:v>275.64999999999998</c:v>
                </c:pt>
                <c:pt idx="3">
                  <c:v>282.5</c:v>
                </c:pt>
                <c:pt idx="4">
                  <c:v>277.29000000000002</c:v>
                </c:pt>
              </c:numCache>
            </c:numRef>
          </c:val>
          <c:smooth val="0"/>
        </c:ser>
        <c:dLbls>
          <c:showLegendKey val="0"/>
          <c:showVal val="0"/>
          <c:showCatName val="0"/>
          <c:showSerName val="0"/>
          <c:showPercent val="0"/>
          <c:showBubbleSize val="0"/>
        </c:dLbls>
        <c:marker val="1"/>
        <c:smooth val="0"/>
        <c:axId val="230075432"/>
        <c:axId val="230075824"/>
      </c:lineChart>
      <c:dateAx>
        <c:axId val="230075432"/>
        <c:scaling>
          <c:orientation val="minMax"/>
        </c:scaling>
        <c:delete val="1"/>
        <c:axPos val="b"/>
        <c:numFmt formatCode="ge" sourceLinked="1"/>
        <c:majorTickMark val="none"/>
        <c:minorTickMark val="none"/>
        <c:tickLblPos val="none"/>
        <c:crossAx val="230075824"/>
        <c:crosses val="autoZero"/>
        <c:auto val="1"/>
        <c:lblOffset val="100"/>
        <c:baseTimeUnit val="years"/>
      </c:dateAx>
      <c:valAx>
        <c:axId val="23007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075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【721.24】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【80.29】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【293.69】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8" zoomScaleNormal="10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群馬県　渋川市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個別排水処理</v>
      </c>
      <c r="Q8" s="46"/>
      <c r="R8" s="46"/>
      <c r="S8" s="46"/>
      <c r="T8" s="46"/>
      <c r="U8" s="46"/>
      <c r="V8" s="46"/>
      <c r="W8" s="46" t="str">
        <f>データ!L6</f>
        <v>L2</v>
      </c>
      <c r="X8" s="46"/>
      <c r="Y8" s="46"/>
      <c r="Z8" s="46"/>
      <c r="AA8" s="46"/>
      <c r="AB8" s="46"/>
      <c r="AC8" s="46"/>
      <c r="AD8" s="3"/>
      <c r="AE8" s="3"/>
      <c r="AF8" s="3"/>
      <c r="AG8" s="3"/>
      <c r="AH8" s="3"/>
      <c r="AI8" s="3"/>
      <c r="AJ8" s="3"/>
      <c r="AK8" s="3"/>
      <c r="AL8" s="47">
        <f>データ!R6</f>
        <v>81609</v>
      </c>
      <c r="AM8" s="47"/>
      <c r="AN8" s="47"/>
      <c r="AO8" s="47"/>
      <c r="AP8" s="47"/>
      <c r="AQ8" s="47"/>
      <c r="AR8" s="47"/>
      <c r="AS8" s="47"/>
      <c r="AT8" s="43">
        <f>データ!S6</f>
        <v>240.27</v>
      </c>
      <c r="AU8" s="43"/>
      <c r="AV8" s="43"/>
      <c r="AW8" s="43"/>
      <c r="AX8" s="43"/>
      <c r="AY8" s="43"/>
      <c r="AZ8" s="43"/>
      <c r="BA8" s="43"/>
      <c r="BB8" s="43">
        <f>データ!T6</f>
        <v>339.66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0.3</v>
      </c>
      <c r="Q10" s="43"/>
      <c r="R10" s="43"/>
      <c r="S10" s="43"/>
      <c r="T10" s="43"/>
      <c r="U10" s="43"/>
      <c r="V10" s="43"/>
      <c r="W10" s="43">
        <f>データ!P6</f>
        <v>100</v>
      </c>
      <c r="X10" s="43"/>
      <c r="Y10" s="43"/>
      <c r="Z10" s="43"/>
      <c r="AA10" s="43"/>
      <c r="AB10" s="43"/>
      <c r="AC10" s="43"/>
      <c r="AD10" s="47">
        <f>データ!Q6</f>
        <v>1604</v>
      </c>
      <c r="AE10" s="47"/>
      <c r="AF10" s="47"/>
      <c r="AG10" s="47"/>
      <c r="AH10" s="47"/>
      <c r="AI10" s="47"/>
      <c r="AJ10" s="47"/>
      <c r="AK10" s="2"/>
      <c r="AL10" s="47">
        <f>データ!U6</f>
        <v>240</v>
      </c>
      <c r="AM10" s="47"/>
      <c r="AN10" s="47"/>
      <c r="AO10" s="47"/>
      <c r="AP10" s="47"/>
      <c r="AQ10" s="47"/>
      <c r="AR10" s="47"/>
      <c r="AS10" s="47"/>
      <c r="AT10" s="43">
        <f>データ!V6</f>
        <v>0.12</v>
      </c>
      <c r="AU10" s="43"/>
      <c r="AV10" s="43"/>
      <c r="AW10" s="43"/>
      <c r="AX10" s="43"/>
      <c r="AY10" s="43"/>
      <c r="AZ10" s="43"/>
      <c r="BA10" s="43"/>
      <c r="BB10" s="43">
        <f>データ!W6</f>
        <v>2000</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102083</v>
      </c>
      <c r="D6" s="31">
        <f t="shared" si="3"/>
        <v>47</v>
      </c>
      <c r="E6" s="31">
        <f t="shared" si="3"/>
        <v>18</v>
      </c>
      <c r="F6" s="31">
        <f t="shared" si="3"/>
        <v>1</v>
      </c>
      <c r="G6" s="31">
        <f t="shared" si="3"/>
        <v>0</v>
      </c>
      <c r="H6" s="31" t="str">
        <f t="shared" si="3"/>
        <v>群馬県　渋川市</v>
      </c>
      <c r="I6" s="31" t="str">
        <f t="shared" si="3"/>
        <v>法非適用</v>
      </c>
      <c r="J6" s="31" t="str">
        <f t="shared" si="3"/>
        <v>下水道事業</v>
      </c>
      <c r="K6" s="31" t="str">
        <f t="shared" si="3"/>
        <v>個別排水処理</v>
      </c>
      <c r="L6" s="31" t="str">
        <f t="shared" si="3"/>
        <v>L2</v>
      </c>
      <c r="M6" s="32" t="str">
        <f t="shared" si="3"/>
        <v>-</v>
      </c>
      <c r="N6" s="32" t="str">
        <f t="shared" si="3"/>
        <v>該当数値なし</v>
      </c>
      <c r="O6" s="32">
        <f t="shared" si="3"/>
        <v>0.3</v>
      </c>
      <c r="P6" s="32">
        <f t="shared" si="3"/>
        <v>100</v>
      </c>
      <c r="Q6" s="32">
        <f t="shared" si="3"/>
        <v>1604</v>
      </c>
      <c r="R6" s="32">
        <f t="shared" si="3"/>
        <v>81609</v>
      </c>
      <c r="S6" s="32">
        <f t="shared" si="3"/>
        <v>240.27</v>
      </c>
      <c r="T6" s="32">
        <f t="shared" si="3"/>
        <v>339.66</v>
      </c>
      <c r="U6" s="32">
        <f t="shared" si="3"/>
        <v>240</v>
      </c>
      <c r="V6" s="32">
        <f t="shared" si="3"/>
        <v>0.12</v>
      </c>
      <c r="W6" s="32">
        <f t="shared" si="3"/>
        <v>2000</v>
      </c>
      <c r="X6" s="33">
        <f>IF(X7="",NA(),X7)</f>
        <v>79.72</v>
      </c>
      <c r="Y6" s="33">
        <f t="shared" ref="Y6:AG6" si="4">IF(Y7="",NA(),Y7)</f>
        <v>89.11</v>
      </c>
      <c r="Z6" s="33">
        <f t="shared" si="4"/>
        <v>88.61</v>
      </c>
      <c r="AA6" s="33">
        <f t="shared" si="4"/>
        <v>88.24</v>
      </c>
      <c r="AB6" s="33">
        <f t="shared" si="4"/>
        <v>88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946.72</v>
      </c>
      <c r="BK6" s="33">
        <f t="shared" si="7"/>
        <v>844.96</v>
      </c>
      <c r="BL6" s="33">
        <f t="shared" si="7"/>
        <v>862.78</v>
      </c>
      <c r="BM6" s="33">
        <f t="shared" si="7"/>
        <v>799.41</v>
      </c>
      <c r="BN6" s="33">
        <f t="shared" si="7"/>
        <v>701.33</v>
      </c>
      <c r="BO6" s="32" t="str">
        <f>IF(BO7="","",IF(BO7="-","【-】","【"&amp;SUBSTITUTE(TEXT(BO7,"#,##0.00"),"-","△")&amp;"】"))</f>
        <v>【721.24】</v>
      </c>
      <c r="BP6" s="33">
        <f>IF(BP7="",NA(),BP7)</f>
        <v>43.55</v>
      </c>
      <c r="BQ6" s="33">
        <f t="shared" ref="BQ6:BY6" si="8">IF(BQ7="",NA(),BQ7)</f>
        <v>40.96</v>
      </c>
      <c r="BR6" s="33">
        <f t="shared" si="8"/>
        <v>41.34</v>
      </c>
      <c r="BS6" s="33">
        <f t="shared" si="8"/>
        <v>41.53</v>
      </c>
      <c r="BT6" s="33">
        <f t="shared" si="8"/>
        <v>39.1</v>
      </c>
      <c r="BU6" s="33">
        <f t="shared" si="8"/>
        <v>54.34</v>
      </c>
      <c r="BV6" s="33">
        <f t="shared" si="8"/>
        <v>51.86</v>
      </c>
      <c r="BW6" s="33">
        <f t="shared" si="8"/>
        <v>54.55</v>
      </c>
      <c r="BX6" s="33">
        <f t="shared" si="8"/>
        <v>51.57</v>
      </c>
      <c r="BY6" s="33">
        <f t="shared" si="8"/>
        <v>53.48</v>
      </c>
      <c r="BZ6" s="32" t="str">
        <f>IF(BZ7="","",IF(BZ7="-","【-】","【"&amp;SUBSTITUTE(TEXT(BZ7,"#,##0.00"),"-","△")&amp;"】"))</f>
        <v>【52.31】</v>
      </c>
      <c r="CA6" s="33">
        <f>IF(CA7="",NA(),CA7)</f>
        <v>193.75</v>
      </c>
      <c r="CB6" s="33">
        <f t="shared" ref="CB6:CJ6" si="9">IF(CB7="",NA(),CB7)</f>
        <v>206.92</v>
      </c>
      <c r="CC6" s="33">
        <f t="shared" si="9"/>
        <v>204.11</v>
      </c>
      <c r="CD6" s="33">
        <f t="shared" si="9"/>
        <v>200.73</v>
      </c>
      <c r="CE6" s="33">
        <f t="shared" si="9"/>
        <v>212.78</v>
      </c>
      <c r="CF6" s="33">
        <f t="shared" si="9"/>
        <v>273.08999999999997</v>
      </c>
      <c r="CG6" s="33">
        <f t="shared" si="9"/>
        <v>297.51</v>
      </c>
      <c r="CH6" s="33">
        <f t="shared" si="9"/>
        <v>275.64999999999998</v>
      </c>
      <c r="CI6" s="33">
        <f t="shared" si="9"/>
        <v>282.5</v>
      </c>
      <c r="CJ6" s="33">
        <f t="shared" si="9"/>
        <v>277.29000000000002</v>
      </c>
      <c r="CK6" s="32" t="str">
        <f>IF(CK7="","",IF(CK7="-","【-】","【"&amp;SUBSTITUTE(TEXT(CK7,"#,##0.00"),"-","△")&amp;"】"))</f>
        <v>【293.69】</v>
      </c>
      <c r="CL6" s="33">
        <f>IF(CL7="",NA(),CL7)</f>
        <v>69.23</v>
      </c>
      <c r="CM6" s="33">
        <f t="shared" ref="CM6:CU6" si="10">IF(CM7="",NA(),CM7)</f>
        <v>67.95</v>
      </c>
      <c r="CN6" s="33">
        <f t="shared" si="10"/>
        <v>66.67</v>
      </c>
      <c r="CO6" s="33">
        <f t="shared" si="10"/>
        <v>65.38</v>
      </c>
      <c r="CP6" s="33">
        <f t="shared" si="10"/>
        <v>60.26</v>
      </c>
      <c r="CQ6" s="33">
        <f t="shared" si="10"/>
        <v>50</v>
      </c>
      <c r="CR6" s="33">
        <f t="shared" si="10"/>
        <v>55.42</v>
      </c>
      <c r="CS6" s="33">
        <f t="shared" si="10"/>
        <v>58.58</v>
      </c>
      <c r="CT6" s="33">
        <f t="shared" si="10"/>
        <v>48.69</v>
      </c>
      <c r="CU6" s="33">
        <f t="shared" si="10"/>
        <v>52.52</v>
      </c>
      <c r="CV6" s="32" t="str">
        <f>IF(CV7="","",IF(CV7="-","【-】","【"&amp;SUBSTITUTE(TEXT(CV7,"#,##0.00"),"-","△")&amp;"】"))</f>
        <v>【52.19】</v>
      </c>
      <c r="CW6" s="33">
        <f>IF(CW7="",NA(),CW7)</f>
        <v>81.319999999999993</v>
      </c>
      <c r="CX6" s="33">
        <f t="shared" ref="CX6:DF6" si="11">IF(CX7="",NA(),CX7)</f>
        <v>81.61</v>
      </c>
      <c r="CY6" s="33">
        <f t="shared" si="11"/>
        <v>84.77</v>
      </c>
      <c r="CZ6" s="33">
        <f t="shared" si="11"/>
        <v>85.54</v>
      </c>
      <c r="DA6" s="33">
        <f t="shared" si="11"/>
        <v>86.67</v>
      </c>
      <c r="DB6" s="33">
        <f t="shared" si="11"/>
        <v>76.58</v>
      </c>
      <c r="DC6" s="33">
        <f t="shared" si="11"/>
        <v>74.290000000000006</v>
      </c>
      <c r="DD6" s="33">
        <f t="shared" si="11"/>
        <v>72.31</v>
      </c>
      <c r="DE6" s="33">
        <f t="shared" si="11"/>
        <v>87.42</v>
      </c>
      <c r="DF6" s="33">
        <f t="shared" si="11"/>
        <v>84.94</v>
      </c>
      <c r="DG6" s="32" t="str">
        <f>IF(DG7="","",IF(DG7="-","【-】","【"&amp;SUBSTITUTE(TEXT(DG7,"#,##0.00"),"-","△")&amp;"】"))</f>
        <v>【80.29】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2014</v>
      </c>
      <c r="C7" s="35">
        <v>102083</v>
      </c>
      <c r="D7" s="35">
        <v>47</v>
      </c>
      <c r="E7" s="35">
        <v>18</v>
      </c>
      <c r="F7" s="35">
        <v>1</v>
      </c>
      <c r="G7" s="35">
        <v>0</v>
      </c>
      <c r="H7" s="35" t="s">
        <v>96</v>
      </c>
      <c r="I7" s="35" t="s">
        <v>97</v>
      </c>
      <c r="J7" s="35" t="s">
        <v>98</v>
      </c>
      <c r="K7" s="35" t="s">
        <v>99</v>
      </c>
      <c r="L7" s="35" t="s">
        <v>100</v>
      </c>
      <c r="M7" s="36" t="s">
        <v>101</v>
      </c>
      <c r="N7" s="36" t="s">
        <v>102</v>
      </c>
      <c r="O7" s="36">
        <v>0.3</v>
      </c>
      <c r="P7" s="36">
        <v>100</v>
      </c>
      <c r="Q7" s="36">
        <v>1604</v>
      </c>
      <c r="R7" s="36">
        <v>81609</v>
      </c>
      <c r="S7" s="36">
        <v>240.27</v>
      </c>
      <c r="T7" s="36">
        <v>339.66</v>
      </c>
      <c r="U7" s="36">
        <v>240</v>
      </c>
      <c r="V7" s="36">
        <v>0.12</v>
      </c>
      <c r="W7" s="36">
        <v>2000</v>
      </c>
      <c r="X7" s="36">
        <v>79.72</v>
      </c>
      <c r="Y7" s="36">
        <v>89.11</v>
      </c>
      <c r="Z7" s="36">
        <v>88.61</v>
      </c>
      <c r="AA7" s="36">
        <v>88.24</v>
      </c>
      <c r="AB7" s="36">
        <v>88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946.72</v>
      </c>
      <c r="BK7" s="36">
        <v>844.96</v>
      </c>
      <c r="BL7" s="36">
        <v>862.78</v>
      </c>
      <c r="BM7" s="36">
        <v>799.41</v>
      </c>
      <c r="BN7" s="36">
        <v>701.33</v>
      </c>
      <c r="BO7" s="36">
        <v>721.24</v>
      </c>
      <c r="BP7" s="36">
        <v>43.55</v>
      </c>
      <c r="BQ7" s="36">
        <v>40.96</v>
      </c>
      <c r="BR7" s="36">
        <v>41.34</v>
      </c>
      <c r="BS7" s="36">
        <v>41.53</v>
      </c>
      <c r="BT7" s="36">
        <v>39.1</v>
      </c>
      <c r="BU7" s="36">
        <v>54.34</v>
      </c>
      <c r="BV7" s="36">
        <v>51.86</v>
      </c>
      <c r="BW7" s="36">
        <v>54.55</v>
      </c>
      <c r="BX7" s="36">
        <v>51.57</v>
      </c>
      <c r="BY7" s="36">
        <v>53.48</v>
      </c>
      <c r="BZ7" s="36">
        <v>52.31</v>
      </c>
      <c r="CA7" s="36">
        <v>193.75</v>
      </c>
      <c r="CB7" s="36">
        <v>206.92</v>
      </c>
      <c r="CC7" s="36">
        <v>204.11</v>
      </c>
      <c r="CD7" s="36">
        <v>200.73</v>
      </c>
      <c r="CE7" s="36">
        <v>212.78</v>
      </c>
      <c r="CF7" s="36">
        <v>273.08999999999997</v>
      </c>
      <c r="CG7" s="36">
        <v>297.51</v>
      </c>
      <c r="CH7" s="36">
        <v>275.64999999999998</v>
      </c>
      <c r="CI7" s="36">
        <v>282.5</v>
      </c>
      <c r="CJ7" s="36">
        <v>277.29000000000002</v>
      </c>
      <c r="CK7" s="36">
        <v>293.69</v>
      </c>
      <c r="CL7" s="36">
        <v>69.23</v>
      </c>
      <c r="CM7" s="36">
        <v>67.95</v>
      </c>
      <c r="CN7" s="36">
        <v>66.67</v>
      </c>
      <c r="CO7" s="36">
        <v>65.38</v>
      </c>
      <c r="CP7" s="36">
        <v>60.26</v>
      </c>
      <c r="CQ7" s="36">
        <v>50</v>
      </c>
      <c r="CR7" s="36">
        <v>55.42</v>
      </c>
      <c r="CS7" s="36">
        <v>58.58</v>
      </c>
      <c r="CT7" s="36">
        <v>48.69</v>
      </c>
      <c r="CU7" s="36">
        <v>52.52</v>
      </c>
      <c r="CV7" s="36">
        <v>52.19</v>
      </c>
      <c r="CW7" s="36">
        <v>81.319999999999993</v>
      </c>
      <c r="CX7" s="36">
        <v>81.61</v>
      </c>
      <c r="CY7" s="36">
        <v>84.77</v>
      </c>
      <c r="CZ7" s="36">
        <v>85.54</v>
      </c>
      <c r="DA7" s="36">
        <v>86.67</v>
      </c>
      <c r="DB7" s="36">
        <v>76.58</v>
      </c>
      <c r="DC7" s="36">
        <v>74.290000000000006</v>
      </c>
      <c r="DD7" s="36">
        <v>72.31</v>
      </c>
      <c r="DE7" s="36">
        <v>87.42</v>
      </c>
      <c r="DF7" s="36">
        <v>84.94</v>
      </c>
      <c r="DG7" s="36">
        <v>80.290000000000006</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荒木 俊宏２６</cp:lastModifiedBy>
  <dcterms:created xsi:type="dcterms:W3CDTF">2016-02-03T09:28:02Z</dcterms:created>
  <dcterms:modified xsi:type="dcterms:W3CDTF">2016-02-25T02:42:09Z</dcterms:modified>
  <cp:category/>
</cp:coreProperties>
</file>