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8(H27調査)\16_経営比較分析表\100_市町村回答\04_●伊勢崎市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R6" i="5"/>
  <c r="AQ8" i="4" s="1"/>
  <c r="Q6" i="5"/>
  <c r="P6" i="5"/>
  <c r="Z10" i="4" s="1"/>
  <c r="O6" i="5"/>
  <c r="N6" i="5"/>
  <c r="M6" i="5"/>
  <c r="L6" i="5"/>
  <c r="Z8" i="4" s="1"/>
  <c r="K6" i="5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R10" i="4"/>
  <c r="J10" i="4"/>
  <c r="B10" i="4"/>
  <c r="AY8" i="4"/>
  <c r="AI8" i="4"/>
  <c r="R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<sst xmlns="http://schemas.openxmlformats.org/spreadsheetml/2006/main" count="217" uniqueCount="107">
  <si>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</si>
  <si>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</si>
  <si>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</si>
  <si>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</si>
  <si>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</si>
  <si>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</si>
  <si>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</si>
  <si>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</si>
  <si>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</si>
  <si>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</si>
  <si>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</si>
  <si>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</si>
  <si>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</si>
  <si>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</si>
  <si>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</si>
  <si>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</si>
  <si>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</si>
  <si>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</si>
  <si>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</si>
  <si>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</si>
  <si>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</si>
  <si>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</si>
  <si>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</si>
  <si>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</si>
  <si>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</si>
  <si>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</si>
  <si>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</si>
  <si>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</si>
  <si>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</si>
  <si>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</si>
  <si>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</si>
  <si>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</si>
  <si>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</si>
  <si>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</si>
  <si>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</si>
  <si>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</si>
  <si>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</si>
  <si>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</si>
  <si>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</si>
  <si>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</si>
  <si>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</si>
  <si>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</si>
  <si>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</si>
  <si>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</si>
  <si>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</si>
  <si>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</si>
  <si>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</si>
  <si>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</si>
  <si>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</si>
  <si>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</si>
  <si>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</si>
  <si>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</si>
  <si>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</si>
  <si>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</si>
  <si>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</si>
  <si>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</si>
  <si>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</si>
  <si>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</si>
  <si>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</si>
  <si>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</si>
  <si>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</si>
  <si>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</si>
  <si>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</si>
  <si>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</si>
  <si>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</si>
  <si>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</si>
  <si>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</si>
  <si>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</si>
  <si>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</si>
  <si>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</si>
  <si>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</si>
  <si>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</si>
  <si>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</si>
  <si>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</si>
  <si>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</si>
  <si>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</si>
  <si>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</si>
  <si>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</si>
  <si>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</si>
  <si>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</si>
  <si>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</si>
  <si>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</si>
  <si>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</si>
  <si>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</si>
  <si>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</si>
  <si>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</si>
  <si>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</si>
  <si>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</si>
  <si>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</si>
  <si>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</si>
  <si>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</si>
  <si>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</si>
  <si>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</si>
  <si>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伊勢崎市</t>
  </si>
  <si>
    <t>法適用</t>
  </si>
  <si>
    <t>水道事業</t>
  </si>
  <si>
    <t>末端給水事業</t>
  </si>
  <si>
    <t>A2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</si>
  <si>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</si>
  <si>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</si>
  <si>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</si>
  <si>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</si>
  <si>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</si>
  <si>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</si>
  <si>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(1)各指標と現状の分析
経常収支比率は、類似団体を下回っているが100％を超えて推移しており概ね良好である。累積欠損金比率は、平成24年度のみ発生しているが、土地の売却により特別損失が発生したためであり、利益積立金で全額補填している。流動比率は、会計基準見直しの影響により平成26年度以降は低くなっており、平成27年度の低下は、1年超の預入れを固定資産として振替えたことによる。企業債残高対給水収益比率は、類似団体より高いが、企業債残高は減少傾向である。料金回収率は類似団体より低く、ほぼ横ばいで推移しているが、平成27年度の給水収益の増加により上昇した。給水原価は、経費節減に努めているため類似団体より低く、ほぼ横ばいで推移している。施設利用率は類似団体より高く、ほぼ横ばいで推移している。有収率は、類似団体より低いが、平成27年度の有収水量の増加により上昇した。　　　　　　　　　　　　　　　　
(2)課題に対する今後の取組等
経常収支比率は、概ね良好で推移しているが、類似団体を下回っているため、今後も引き続き財源の確保、一層の経費節減に努めていきたい。また、料金回収率は100％を下回っているが、加入金等の給水収益以外の収入で補填しているため、経常収支比率は100％を上回っている。施設利用率は高いが、有収率の水準が依然として低いため、施設の稼動が収益につながっていない部分があると考えられる。漏水が主な原因と考えられるため、引き続き、漏水箇所の調査や修繕を実施し漏水量の減少に努めていきたい。</t>
    <phoneticPr fontId="4"/>
  </si>
  <si>
    <t>(1)各指標と現状の分析
有形固定資産減価償却率及び管路経年化率は、顕著に増加している。類似団体とほぼ同様に増加傾向であり、施設の老朽化が進んでいる。管路経年化率は類似団体より低く、管路の老朽化の進行速度は比較的遅いが、管路更新率が低く、老朽管・老朽施設更新に伴う建設投資の増加が今後見込まれる。
(2)課題に対する今後の取組等
施設と管路の更新投資について、今後策定する経営戦略の財源試算に基づき現状把握と分析を行い、老朽管・老朽施設更新を計画的に実施していきたい。</t>
    <phoneticPr fontId="4"/>
  </si>
  <si>
    <t>(1)各指標と現状の分析
主な課題は100％を下回っている料金回収率、類似団体より低い有収率及び管路更新率、増加傾向にある管路経年化率である。　　　　　　　　　　　　　　　
(2)課題に対する今後の取組等
今後、節水や人口の減少で給水収益の増加が見込めない中、管路等の施設の更新が増大していくため、更新投資の平準化や優先順位付けの徹底、ダウンサイジング等による維持管理費の削減に努めていきたい。また、漏水をはじめとする無効水量を調査・改善し、有収水量を確保するとともに、水道料金以外の収益に頼らず健全な経営を堅持していくために、適正な水道料金の見直し等の検討もし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</si>
</sst>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1.28</c:v>
                </c:pt>
                <c:pt idx="1">
                  <c:v>0.67</c:v>
                </c:pt>
                <c:pt idx="2">
                  <c:v>0.77</c:v>
                </c:pt>
                <c:pt idx="3">
                  <c:v>0.53</c:v>
                </c:pt>
                <c:pt idx="4">
                  <c:v>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36560"/>
        <c:axId val="143511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0.76</c:v>
                </c:pt>
                <c:pt idx="2">
                  <c:v>0.8</c:v>
                </c:pt>
                <c:pt idx="3">
                  <c:v>0.72</c:v>
                </c:pt>
                <c:pt idx="4">
                  <c:v>0.67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36560"/>
        <c:axId val="143511160"/>
      </c:lineChart>
      <c:dateAx>
        <c:axId val="14483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511160"/>
        <c:crosses val="autoZero"/>
        <c:auto val="1"/>
        <c:lblOffset val="100"/>
        <c:baseTimeUnit val="years"/>
      </c:dateAx>
      <c:valAx>
        <c:axId val="143511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83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101.17</c:v>
                </c:pt>
                <c:pt idx="1">
                  <c:v>103.36</c:v>
                </c:pt>
                <c:pt idx="2">
                  <c:v>103.91</c:v>
                </c:pt>
                <c:pt idx="3">
                  <c:v>103.63</c:v>
                </c:pt>
                <c:pt idx="4">
                  <c:v>106.02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0744"/>
        <c:axId val="14365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107.51</c:v>
                </c:pt>
                <c:pt idx="1">
                  <c:v>108.39</c:v>
                </c:pt>
                <c:pt idx="2">
                  <c:v>108.9</c:v>
                </c:pt>
                <c:pt idx="3">
                  <c:v>114.43</c:v>
                </c:pt>
                <c:pt idx="4">
                  <c:v>114.08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30744"/>
        <c:axId val="143656704"/>
      </c:lineChart>
      <c:dateAx>
        <c:axId val="103630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656704"/>
        <c:crosses val="autoZero"/>
        <c:auto val="1"/>
        <c:lblOffset val="100"/>
        <c:baseTimeUnit val="years"/>
      </c:dateAx>
      <c:valAx>
        <c:axId val="143656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30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41.21</c:v>
                </c:pt>
                <c:pt idx="1">
                  <c:v>41.97</c:v>
                </c:pt>
                <c:pt idx="2">
                  <c:v>43.15</c:v>
                </c:pt>
                <c:pt idx="3">
                  <c:v>45.16</c:v>
                </c:pt>
                <c:pt idx="4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93840"/>
        <c:axId val="14397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41.47</c:v>
                </c:pt>
                <c:pt idx="1">
                  <c:v>42.43</c:v>
                </c:pt>
                <c:pt idx="2">
                  <c:v>43.24</c:v>
                </c:pt>
                <c:pt idx="3">
                  <c:v>46.36</c:v>
                </c:pt>
                <c:pt idx="4">
                  <c:v>47.37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93840"/>
        <c:axId val="143978992"/>
      </c:lineChart>
      <c:dateAx>
        <c:axId val="14359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978992"/>
        <c:crosses val="autoZero"/>
        <c:auto val="1"/>
        <c:lblOffset val="100"/>
        <c:baseTimeUnit val="years"/>
      </c:dateAx>
      <c:valAx>
        <c:axId val="14397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59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3.85</c:v>
                </c:pt>
                <c:pt idx="2">
                  <c:v>4.41</c:v>
                </c:pt>
                <c:pt idx="3">
                  <c:v>6.69</c:v>
                </c:pt>
                <c:pt idx="4">
                  <c:v>9.75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92832"/>
        <c:axId val="10426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9.92</c:v>
                </c:pt>
                <c:pt idx="1">
                  <c:v>11.07</c:v>
                </c:pt>
                <c:pt idx="2">
                  <c:v>12.21</c:v>
                </c:pt>
                <c:pt idx="3">
                  <c:v>13.57</c:v>
                </c:pt>
                <c:pt idx="4">
                  <c:v>14.27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92832"/>
        <c:axId val="104265232"/>
      </c:lineChart>
      <c:dateAx>
        <c:axId val="14299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65232"/>
        <c:crosses val="autoZero"/>
        <c:auto val="1"/>
        <c:lblOffset val="100"/>
        <c:baseTimeUnit val="years"/>
      </c:dateAx>
      <c:valAx>
        <c:axId val="10426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99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12.91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08224"/>
        <c:axId val="143808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2.83</c:v>
                </c:pt>
                <c:pt idx="1">
                  <c:v>3.08</c:v>
                </c:pt>
                <c:pt idx="2">
                  <c:v>3.47</c:v>
                </c:pt>
                <c:pt idx="3">
                  <c:v>0.13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08224"/>
        <c:axId val="143808616"/>
      </c:lineChart>
      <c:dateAx>
        <c:axId val="14380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808616"/>
        <c:crosses val="autoZero"/>
        <c:auto val="1"/>
        <c:lblOffset val="100"/>
        <c:baseTimeUnit val="years"/>
      </c:dateAx>
      <c:valAx>
        <c:axId val="143808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80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474.01</c:v>
                </c:pt>
                <c:pt idx="1">
                  <c:v>480.59</c:v>
                </c:pt>
                <c:pt idx="2">
                  <c:v>461.55</c:v>
                </c:pt>
                <c:pt idx="3">
                  <c:v>240.32</c:v>
                </c:pt>
                <c:pt idx="4">
                  <c:v>151.72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07832"/>
        <c:axId val="142876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602.73</c:v>
                </c:pt>
                <c:pt idx="1">
                  <c:v>590.46</c:v>
                </c:pt>
                <c:pt idx="2">
                  <c:v>628.34</c:v>
                </c:pt>
                <c:pt idx="3">
                  <c:v>289.8</c:v>
                </c:pt>
                <c:pt idx="4">
                  <c:v>299.44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07832"/>
        <c:axId val="142876520"/>
      </c:lineChart>
      <c:dateAx>
        <c:axId val="143807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876520"/>
        <c:crosses val="autoZero"/>
        <c:auto val="1"/>
        <c:lblOffset val="100"/>
        <c:baseTimeUnit val="years"/>
      </c:dateAx>
      <c:valAx>
        <c:axId val="142876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807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443.07</c:v>
                </c:pt>
                <c:pt idx="1">
                  <c:v>413.05</c:v>
                </c:pt>
                <c:pt idx="2">
                  <c:v>404.48</c:v>
                </c:pt>
                <c:pt idx="3">
                  <c:v>412.85</c:v>
                </c:pt>
                <c:pt idx="4">
                  <c:v>393.5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42288"/>
        <c:axId val="104142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310.79000000000002</c:v>
                </c:pt>
                <c:pt idx="1">
                  <c:v>299.16000000000003</c:v>
                </c:pt>
                <c:pt idx="2">
                  <c:v>297.13</c:v>
                </c:pt>
                <c:pt idx="3">
                  <c:v>301.99</c:v>
                </c:pt>
                <c:pt idx="4">
                  <c:v>298.08999999999997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42288"/>
        <c:axId val="104142680"/>
      </c:lineChart>
      <c:dateAx>
        <c:axId val="10414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142680"/>
        <c:crosses val="autoZero"/>
        <c:auto val="1"/>
        <c:lblOffset val="100"/>
        <c:baseTimeUnit val="years"/>
      </c:dateAx>
      <c:valAx>
        <c:axId val="104142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14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94.46</c:v>
                </c:pt>
                <c:pt idx="1">
                  <c:v>96.08</c:v>
                </c:pt>
                <c:pt idx="2">
                  <c:v>96.16</c:v>
                </c:pt>
                <c:pt idx="3">
                  <c:v>95.55</c:v>
                </c:pt>
                <c:pt idx="4">
                  <c:v>97.98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43856"/>
        <c:axId val="14275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</c:v>
                </c:pt>
                <c:pt idx="1">
                  <c:v>99.91</c:v>
                </c:pt>
                <c:pt idx="2">
                  <c:v>99.89</c:v>
                </c:pt>
                <c:pt idx="3">
                  <c:v>107.05</c:v>
                </c:pt>
                <c:pt idx="4">
                  <c:v>106.4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43856"/>
        <c:axId val="142754728"/>
      </c:lineChart>
      <c:dateAx>
        <c:axId val="10414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754728"/>
        <c:crosses val="autoZero"/>
        <c:auto val="1"/>
        <c:lblOffset val="100"/>
        <c:baseTimeUnit val="years"/>
      </c:dateAx>
      <c:valAx>
        <c:axId val="14275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14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138.19999999999999</c:v>
                </c:pt>
                <c:pt idx="1">
                  <c:v>135.94999999999999</c:v>
                </c:pt>
                <c:pt idx="2">
                  <c:v>136.11000000000001</c:v>
                </c:pt>
                <c:pt idx="3">
                  <c:v>137.32</c:v>
                </c:pt>
                <c:pt idx="4">
                  <c:v>133.97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67840"/>
        <c:axId val="10375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164.03</c:v>
                </c:pt>
                <c:pt idx="1">
                  <c:v>164.25</c:v>
                </c:pt>
                <c:pt idx="2">
                  <c:v>165.34</c:v>
                </c:pt>
                <c:pt idx="3">
                  <c:v>155.09</c:v>
                </c:pt>
                <c:pt idx="4">
                  <c:v>156.29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67840"/>
        <c:axId val="103756504"/>
      </c:lineChart>
      <c:dateAx>
        <c:axId val="14356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56504"/>
        <c:crosses val="autoZero"/>
        <c:auto val="1"/>
        <c:lblOffset val="100"/>
        <c:baseTimeUnit val="years"/>
      </c:dateAx>
      <c:valAx>
        <c:axId val="10375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56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77.510000000000005</c:v>
                </c:pt>
                <c:pt idx="1">
                  <c:v>80.16</c:v>
                </c:pt>
                <c:pt idx="2">
                  <c:v>74.5</c:v>
                </c:pt>
                <c:pt idx="3">
                  <c:v>73.319999999999993</c:v>
                </c:pt>
                <c:pt idx="4">
                  <c:v>72.63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57680"/>
        <c:axId val="10375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63.07</c:v>
                </c:pt>
                <c:pt idx="1">
                  <c:v>62.71</c:v>
                </c:pt>
                <c:pt idx="2">
                  <c:v>62.15</c:v>
                </c:pt>
                <c:pt idx="3">
                  <c:v>61.61</c:v>
                </c:pt>
                <c:pt idx="4">
                  <c:v>62.34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57680"/>
        <c:axId val="103758072"/>
      </c:lineChart>
      <c:dateAx>
        <c:axId val="10375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58072"/>
        <c:crosses val="autoZero"/>
        <c:auto val="1"/>
        <c:lblOffset val="100"/>
        <c:baseTimeUnit val="years"/>
      </c:dateAx>
      <c:valAx>
        <c:axId val="10375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5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88.79</c:v>
                </c:pt>
                <c:pt idx="1">
                  <c:v>88.39</c:v>
                </c:pt>
                <c:pt idx="2">
                  <c:v>88.7</c:v>
                </c:pt>
                <c:pt idx="3">
                  <c:v>86.7</c:v>
                </c:pt>
                <c:pt idx="4">
                  <c:v>88.04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71624"/>
        <c:axId val="23387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89.96</c:v>
                </c:pt>
                <c:pt idx="1">
                  <c:v>90.54</c:v>
                </c:pt>
                <c:pt idx="2">
                  <c:v>90.64</c:v>
                </c:pt>
                <c:pt idx="3">
                  <c:v>90.23</c:v>
                </c:pt>
                <c:pt idx="4">
                  <c:v>90.15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871624"/>
        <c:axId val="233872016"/>
      </c:lineChart>
      <c:dateAx>
        <c:axId val="233871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872016"/>
        <c:crosses val="autoZero"/>
        <c:auto val="1"/>
        <c:lblOffset val="100"/>
        <c:baseTimeUnit val="years"/>
      </c:dateAx>
      <c:valAx>
        <c:axId val="23387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3871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群馬県　伊勢崎市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A2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211803</v>
      </c>
      <c r="AJ8" s="56"/>
      <c r="AK8" s="56"/>
      <c r="AL8" s="56"/>
      <c r="AM8" s="56"/>
      <c r="AN8" s="56"/>
      <c r="AO8" s="56"/>
      <c r="AP8" s="57"/>
      <c r="AQ8" s="47">
        <f>データ!R6</f>
        <v>139.44</v>
      </c>
      <c r="AR8" s="47"/>
      <c r="AS8" s="47"/>
      <c r="AT8" s="47"/>
      <c r="AU8" s="47"/>
      <c r="AV8" s="47"/>
      <c r="AW8" s="47"/>
      <c r="AX8" s="47"/>
      <c r="AY8" s="47">
        <f>データ!S6</f>
        <v>1518.95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54.71</v>
      </c>
      <c r="K10" s="47"/>
      <c r="L10" s="47"/>
      <c r="M10" s="47"/>
      <c r="N10" s="47"/>
      <c r="O10" s="47"/>
      <c r="P10" s="47"/>
      <c r="Q10" s="47"/>
      <c r="R10" s="47">
        <f>データ!O6</f>
        <v>99.78</v>
      </c>
      <c r="S10" s="47"/>
      <c r="T10" s="47"/>
      <c r="U10" s="47"/>
      <c r="V10" s="47"/>
      <c r="W10" s="47"/>
      <c r="X10" s="47"/>
      <c r="Y10" s="47"/>
      <c r="Z10" s="78">
        <f>データ!P6</f>
        <v>2430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210645</v>
      </c>
      <c r="AJ10" s="78"/>
      <c r="AK10" s="78"/>
      <c r="AL10" s="78"/>
      <c r="AM10" s="78"/>
      <c r="AN10" s="78"/>
      <c r="AO10" s="78"/>
      <c r="AP10" s="78"/>
      <c r="AQ10" s="47">
        <f>データ!U6</f>
        <v>136.66999999999999</v>
      </c>
      <c r="AR10" s="47"/>
      <c r="AS10" s="47"/>
      <c r="AT10" s="47"/>
      <c r="AU10" s="47"/>
      <c r="AV10" s="47"/>
      <c r="AW10" s="47"/>
      <c r="AX10" s="47"/>
      <c r="AY10" s="47">
        <f>データ!V6</f>
        <v>1541.27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topLeftCell="DZ1" workbookViewId="0">
      <selection activeCell="EG9" sqref="EG9"/>
    </sheetView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102041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群馬県　伊勢崎市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A2</v>
      </c>
      <c r="M6" s="32" t="str">
        <f t="shared" si="3"/>
        <v>-</v>
      </c>
      <c r="N6" s="32">
        <f t="shared" si="3"/>
        <v>54.71</v>
      </c>
      <c r="O6" s="32">
        <f t="shared" si="3"/>
        <v>99.78</v>
      </c>
      <c r="P6" s="32">
        <f t="shared" si="3"/>
        <v>2430</v>
      </c>
      <c r="Q6" s="32">
        <f t="shared" si="3"/>
        <v>211803</v>
      </c>
      <c r="R6" s="32">
        <f t="shared" si="3"/>
        <v>139.44</v>
      </c>
      <c r="S6" s="32">
        <f t="shared" si="3"/>
        <v>1518.95</v>
      </c>
      <c r="T6" s="32">
        <f t="shared" si="3"/>
        <v>210645</v>
      </c>
      <c r="U6" s="32">
        <f t="shared" si="3"/>
        <v>136.66999999999999</v>
      </c>
      <c r="V6" s="32">
        <f t="shared" si="3"/>
        <v>1541.27</v>
      </c>
      <c r="W6" s="33">
        <f>IF(W7="",NA(),W7)</f>
        <v>101.17</v>
      </c>
      <c r="X6" s="33">
        <f t="shared" ref="X6:AF6" si="4">IF(X7="",NA(),X7)</f>
        <v>103.36</v>
      </c>
      <c r="Y6" s="33">
        <f t="shared" si="4"/>
        <v>103.91</v>
      </c>
      <c r="Z6" s="33">
        <f t="shared" si="4"/>
        <v>103.63</v>
      </c>
      <c r="AA6" s="33">
        <f t="shared" si="4"/>
        <v>106.02</v>
      </c>
      <c r="AB6" s="33">
        <f t="shared" si="4"/>
        <v>107.51</v>
      </c>
      <c r="AC6" s="33">
        <f t="shared" si="4"/>
        <v>108.39</v>
      </c>
      <c r="AD6" s="33">
        <f t="shared" si="4"/>
        <v>108.9</v>
      </c>
      <c r="AE6" s="33">
        <f t="shared" si="4"/>
        <v>114.43</v>
      </c>
      <c r="AF6" s="33">
        <f t="shared" si="4"/>
        <v>114.08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3">
        <f t="shared" ref="AI6:AQ6" si="5">IF(AI7="",NA(),AI7)</f>
        <v>12.91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2.83</v>
      </c>
      <c r="AN6" s="33">
        <f t="shared" si="5"/>
        <v>3.08</v>
      </c>
      <c r="AO6" s="33">
        <f t="shared" si="5"/>
        <v>3.47</v>
      </c>
      <c r="AP6" s="33">
        <f t="shared" si="5"/>
        <v>0.13</v>
      </c>
      <c r="AQ6" s="32">
        <f t="shared" si="5"/>
        <v>0</v>
      </c>
      <c r="AR6" s="32" t="str">
        <f>IF(AR7="","",IF(AR7="-","【-】","【"&amp;SUBSTITUTE(TEXT(AR7,"#,##0.00"),"-","△")&amp;"】"))</f>
        <v>【0.87】</v>
      </c>
      <c r="AS6" s="33">
        <f>IF(AS7="",NA(),AS7)</f>
        <v>474.01</v>
      </c>
      <c r="AT6" s="33">
        <f t="shared" ref="AT6:BB6" si="6">IF(AT7="",NA(),AT7)</f>
        <v>480.59</v>
      </c>
      <c r="AU6" s="33">
        <f t="shared" si="6"/>
        <v>461.55</v>
      </c>
      <c r="AV6" s="33">
        <f t="shared" si="6"/>
        <v>240.32</v>
      </c>
      <c r="AW6" s="33">
        <f t="shared" si="6"/>
        <v>151.72</v>
      </c>
      <c r="AX6" s="33">
        <f t="shared" si="6"/>
        <v>602.73</v>
      </c>
      <c r="AY6" s="33">
        <f t="shared" si="6"/>
        <v>590.46</v>
      </c>
      <c r="AZ6" s="33">
        <f t="shared" si="6"/>
        <v>628.34</v>
      </c>
      <c r="BA6" s="33">
        <f t="shared" si="6"/>
        <v>289.8</v>
      </c>
      <c r="BB6" s="33">
        <f t="shared" si="6"/>
        <v>299.44</v>
      </c>
      <c r="BC6" s="32" t="str">
        <f>IF(BC7="","",IF(BC7="-","【-】","【"&amp;SUBSTITUTE(TEXT(BC7,"#,##0.00"),"-","△")&amp;"】"))</f>
        <v>【262.74】</v>
      </c>
      <c r="BD6" s="33">
        <f>IF(BD7="",NA(),BD7)</f>
        <v>443.07</v>
      </c>
      <c r="BE6" s="33">
        <f t="shared" ref="BE6:BM6" si="7">IF(BE7="",NA(),BE7)</f>
        <v>413.05</v>
      </c>
      <c r="BF6" s="33">
        <f t="shared" si="7"/>
        <v>404.48</v>
      </c>
      <c r="BG6" s="33">
        <f t="shared" si="7"/>
        <v>412.85</v>
      </c>
      <c r="BH6" s="33">
        <f t="shared" si="7"/>
        <v>393.5</v>
      </c>
      <c r="BI6" s="33">
        <f t="shared" si="7"/>
        <v>310.79000000000002</v>
      </c>
      <c r="BJ6" s="33">
        <f t="shared" si="7"/>
        <v>299.16000000000003</v>
      </c>
      <c r="BK6" s="33">
        <f t="shared" si="7"/>
        <v>297.13</v>
      </c>
      <c r="BL6" s="33">
        <f t="shared" si="7"/>
        <v>301.99</v>
      </c>
      <c r="BM6" s="33">
        <f t="shared" si="7"/>
        <v>298.08999999999997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94.46</v>
      </c>
      <c r="BP6" s="33">
        <f t="shared" ref="BP6:BX6" si="8">IF(BP7="",NA(),BP7)</f>
        <v>96.08</v>
      </c>
      <c r="BQ6" s="33">
        <f t="shared" si="8"/>
        <v>96.16</v>
      </c>
      <c r="BR6" s="33">
        <f t="shared" si="8"/>
        <v>95.55</v>
      </c>
      <c r="BS6" s="33">
        <f t="shared" si="8"/>
        <v>97.98</v>
      </c>
      <c r="BT6" s="33">
        <f t="shared" si="8"/>
        <v>99</v>
      </c>
      <c r="BU6" s="33">
        <f t="shared" si="8"/>
        <v>99.91</v>
      </c>
      <c r="BV6" s="33">
        <f t="shared" si="8"/>
        <v>99.89</v>
      </c>
      <c r="BW6" s="33">
        <f t="shared" si="8"/>
        <v>107.05</v>
      </c>
      <c r="BX6" s="33">
        <f t="shared" si="8"/>
        <v>106.4</v>
      </c>
      <c r="BY6" s="32" t="str">
        <f>IF(BY7="","",IF(BY7="-","【-】","【"&amp;SUBSTITUTE(TEXT(BY7,"#,##0.00"),"-","△")&amp;"】"))</f>
        <v>【104.99】</v>
      </c>
      <c r="BZ6" s="33">
        <f>IF(BZ7="",NA(),BZ7)</f>
        <v>138.19999999999999</v>
      </c>
      <c r="CA6" s="33">
        <f t="shared" ref="CA6:CI6" si="9">IF(CA7="",NA(),CA7)</f>
        <v>135.94999999999999</v>
      </c>
      <c r="CB6" s="33">
        <f t="shared" si="9"/>
        <v>136.11000000000001</v>
      </c>
      <c r="CC6" s="33">
        <f t="shared" si="9"/>
        <v>137.32</v>
      </c>
      <c r="CD6" s="33">
        <f t="shared" si="9"/>
        <v>133.97</v>
      </c>
      <c r="CE6" s="33">
        <f t="shared" si="9"/>
        <v>164.03</v>
      </c>
      <c r="CF6" s="33">
        <f t="shared" si="9"/>
        <v>164.25</v>
      </c>
      <c r="CG6" s="33">
        <f t="shared" si="9"/>
        <v>165.34</v>
      </c>
      <c r="CH6" s="33">
        <f t="shared" si="9"/>
        <v>155.09</v>
      </c>
      <c r="CI6" s="33">
        <f t="shared" si="9"/>
        <v>156.29</v>
      </c>
      <c r="CJ6" s="32" t="str">
        <f>IF(CJ7="","",IF(CJ7="-","【-】","【"&amp;SUBSTITUTE(TEXT(CJ7,"#,##0.00"),"-","△")&amp;"】"))</f>
        <v>【163.72】</v>
      </c>
      <c r="CK6" s="33">
        <f>IF(CK7="",NA(),CK7)</f>
        <v>77.510000000000005</v>
      </c>
      <c r="CL6" s="33">
        <f t="shared" ref="CL6:CT6" si="10">IF(CL7="",NA(),CL7)</f>
        <v>80.16</v>
      </c>
      <c r="CM6" s="33">
        <f t="shared" si="10"/>
        <v>74.5</v>
      </c>
      <c r="CN6" s="33">
        <f t="shared" si="10"/>
        <v>73.319999999999993</v>
      </c>
      <c r="CO6" s="33">
        <f t="shared" si="10"/>
        <v>72.63</v>
      </c>
      <c r="CP6" s="33">
        <f t="shared" si="10"/>
        <v>63.07</v>
      </c>
      <c r="CQ6" s="33">
        <f t="shared" si="10"/>
        <v>62.71</v>
      </c>
      <c r="CR6" s="33">
        <f t="shared" si="10"/>
        <v>62.15</v>
      </c>
      <c r="CS6" s="33">
        <f t="shared" si="10"/>
        <v>61.61</v>
      </c>
      <c r="CT6" s="33">
        <f t="shared" si="10"/>
        <v>62.34</v>
      </c>
      <c r="CU6" s="32" t="str">
        <f>IF(CU7="","",IF(CU7="-","【-】","【"&amp;SUBSTITUTE(TEXT(CU7,"#,##0.00"),"-","△")&amp;"】"))</f>
        <v>【59.76】</v>
      </c>
      <c r="CV6" s="33">
        <f>IF(CV7="",NA(),CV7)</f>
        <v>88.79</v>
      </c>
      <c r="CW6" s="33">
        <f t="shared" ref="CW6:DE6" si="11">IF(CW7="",NA(),CW7)</f>
        <v>88.39</v>
      </c>
      <c r="CX6" s="33">
        <f t="shared" si="11"/>
        <v>88.7</v>
      </c>
      <c r="CY6" s="33">
        <f t="shared" si="11"/>
        <v>86.7</v>
      </c>
      <c r="CZ6" s="33">
        <f t="shared" si="11"/>
        <v>88.04</v>
      </c>
      <c r="DA6" s="33">
        <f t="shared" si="11"/>
        <v>89.96</v>
      </c>
      <c r="DB6" s="33">
        <f t="shared" si="11"/>
        <v>90.54</v>
      </c>
      <c r="DC6" s="33">
        <f t="shared" si="11"/>
        <v>90.64</v>
      </c>
      <c r="DD6" s="33">
        <f t="shared" si="11"/>
        <v>90.23</v>
      </c>
      <c r="DE6" s="33">
        <f t="shared" si="11"/>
        <v>90.15</v>
      </c>
      <c r="DF6" s="32" t="str">
        <f>IF(DF7="","",IF(DF7="-","【-】","【"&amp;SUBSTITUTE(TEXT(DF7,"#,##0.00"),"-","△")&amp;"】"))</f>
        <v>【89.95】</v>
      </c>
      <c r="DG6" s="33">
        <f>IF(DG7="",NA(),DG7)</f>
        <v>41.21</v>
      </c>
      <c r="DH6" s="33">
        <f t="shared" ref="DH6:DP6" si="12">IF(DH7="",NA(),DH7)</f>
        <v>41.97</v>
      </c>
      <c r="DI6" s="33">
        <f t="shared" si="12"/>
        <v>43.15</v>
      </c>
      <c r="DJ6" s="33">
        <f t="shared" si="12"/>
        <v>45.16</v>
      </c>
      <c r="DK6" s="33">
        <f t="shared" si="12"/>
        <v>46</v>
      </c>
      <c r="DL6" s="33">
        <f t="shared" si="12"/>
        <v>41.47</v>
      </c>
      <c r="DM6" s="33">
        <f t="shared" si="12"/>
        <v>42.43</v>
      </c>
      <c r="DN6" s="33">
        <f t="shared" si="12"/>
        <v>43.24</v>
      </c>
      <c r="DO6" s="33">
        <f t="shared" si="12"/>
        <v>46.36</v>
      </c>
      <c r="DP6" s="33">
        <f t="shared" si="12"/>
        <v>47.37</v>
      </c>
      <c r="DQ6" s="32" t="str">
        <f>IF(DQ7="","",IF(DQ7="-","【-】","【"&amp;SUBSTITUTE(TEXT(DQ7,"#,##0.00"),"-","△")&amp;"】"))</f>
        <v>【47.18】</v>
      </c>
      <c r="DR6" s="33">
        <f>IF(DR7="",NA(),DR7)</f>
        <v>3.7</v>
      </c>
      <c r="DS6" s="33">
        <f t="shared" ref="DS6:EA6" si="13">IF(DS7="",NA(),DS7)</f>
        <v>3.85</v>
      </c>
      <c r="DT6" s="33">
        <f t="shared" si="13"/>
        <v>4.41</v>
      </c>
      <c r="DU6" s="33">
        <f t="shared" si="13"/>
        <v>6.69</v>
      </c>
      <c r="DV6" s="33">
        <f t="shared" si="13"/>
        <v>9.75</v>
      </c>
      <c r="DW6" s="33">
        <f t="shared" si="13"/>
        <v>9.92</v>
      </c>
      <c r="DX6" s="33">
        <f t="shared" si="13"/>
        <v>11.07</v>
      </c>
      <c r="DY6" s="33">
        <f t="shared" si="13"/>
        <v>12.21</v>
      </c>
      <c r="DZ6" s="33">
        <f t="shared" si="13"/>
        <v>13.57</v>
      </c>
      <c r="EA6" s="33">
        <f t="shared" si="13"/>
        <v>14.27</v>
      </c>
      <c r="EB6" s="32" t="str">
        <f>IF(EB7="","",IF(EB7="-","【-】","【"&amp;SUBSTITUTE(TEXT(EB7,"#,##0.00"),"-","△")&amp;"】"))</f>
        <v>【13.18】</v>
      </c>
      <c r="EC6" s="33">
        <f>IF(EC7="",NA(),EC7)</f>
        <v>1.28</v>
      </c>
      <c r="ED6" s="33">
        <f t="shared" ref="ED6:EL6" si="14">IF(ED7="",NA(),ED7)</f>
        <v>0.67</v>
      </c>
      <c r="EE6" s="33">
        <f t="shared" si="14"/>
        <v>0.77</v>
      </c>
      <c r="EF6" s="33">
        <f t="shared" si="14"/>
        <v>0.53</v>
      </c>
      <c r="EG6" s="33">
        <f t="shared" si="14"/>
        <v>0.38</v>
      </c>
      <c r="EH6" s="33">
        <f t="shared" si="14"/>
        <v>0.82</v>
      </c>
      <c r="EI6" s="33">
        <f t="shared" si="14"/>
        <v>0.76</v>
      </c>
      <c r="EJ6" s="33">
        <f t="shared" si="14"/>
        <v>0.8</v>
      </c>
      <c r="EK6" s="33">
        <f t="shared" si="14"/>
        <v>0.72</v>
      </c>
      <c r="EL6" s="33">
        <f t="shared" si="14"/>
        <v>0.67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102041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54.71</v>
      </c>
      <c r="O7" s="36">
        <v>99.78</v>
      </c>
      <c r="P7" s="36">
        <v>2430</v>
      </c>
      <c r="Q7" s="36">
        <v>211803</v>
      </c>
      <c r="R7" s="36">
        <v>139.44</v>
      </c>
      <c r="S7" s="36">
        <v>1518.95</v>
      </c>
      <c r="T7" s="36">
        <v>210645</v>
      </c>
      <c r="U7" s="36">
        <v>136.66999999999999</v>
      </c>
      <c r="V7" s="36">
        <v>1541.27</v>
      </c>
      <c r="W7" s="36">
        <v>101.17</v>
      </c>
      <c r="X7" s="36">
        <v>103.36</v>
      </c>
      <c r="Y7" s="36">
        <v>103.91</v>
      </c>
      <c r="Z7" s="36">
        <v>103.63</v>
      </c>
      <c r="AA7" s="36">
        <v>106.02</v>
      </c>
      <c r="AB7" s="36">
        <v>107.51</v>
      </c>
      <c r="AC7" s="36">
        <v>108.39</v>
      </c>
      <c r="AD7" s="36">
        <v>108.9</v>
      </c>
      <c r="AE7" s="36">
        <v>114.43</v>
      </c>
      <c r="AF7" s="36">
        <v>114.08</v>
      </c>
      <c r="AG7" s="36">
        <v>113.56</v>
      </c>
      <c r="AH7" s="36">
        <v>0</v>
      </c>
      <c r="AI7" s="36">
        <v>12.91</v>
      </c>
      <c r="AJ7" s="36">
        <v>0</v>
      </c>
      <c r="AK7" s="36">
        <v>0</v>
      </c>
      <c r="AL7" s="36">
        <v>0</v>
      </c>
      <c r="AM7" s="36">
        <v>2.83</v>
      </c>
      <c r="AN7" s="36">
        <v>3.08</v>
      </c>
      <c r="AO7" s="36">
        <v>3.47</v>
      </c>
      <c r="AP7" s="36">
        <v>0.13</v>
      </c>
      <c r="AQ7" s="36">
        <v>0</v>
      </c>
      <c r="AR7" s="36">
        <v>0.87</v>
      </c>
      <c r="AS7" s="36">
        <v>474.01</v>
      </c>
      <c r="AT7" s="36">
        <v>480.59</v>
      </c>
      <c r="AU7" s="36">
        <v>461.55</v>
      </c>
      <c r="AV7" s="36">
        <v>240.32</v>
      </c>
      <c r="AW7" s="36">
        <v>151.72</v>
      </c>
      <c r="AX7" s="36">
        <v>602.73</v>
      </c>
      <c r="AY7" s="36">
        <v>590.46</v>
      </c>
      <c r="AZ7" s="36">
        <v>628.34</v>
      </c>
      <c r="BA7" s="36">
        <v>289.8</v>
      </c>
      <c r="BB7" s="36">
        <v>299.44</v>
      </c>
      <c r="BC7" s="36">
        <v>262.74</v>
      </c>
      <c r="BD7" s="36">
        <v>443.07</v>
      </c>
      <c r="BE7" s="36">
        <v>413.05</v>
      </c>
      <c r="BF7" s="36">
        <v>404.48</v>
      </c>
      <c r="BG7" s="36">
        <v>412.85</v>
      </c>
      <c r="BH7" s="36">
        <v>393.5</v>
      </c>
      <c r="BI7" s="36">
        <v>310.79000000000002</v>
      </c>
      <c r="BJ7" s="36">
        <v>299.16000000000003</v>
      </c>
      <c r="BK7" s="36">
        <v>297.13</v>
      </c>
      <c r="BL7" s="36">
        <v>301.99</v>
      </c>
      <c r="BM7" s="36">
        <v>298.08999999999997</v>
      </c>
      <c r="BN7" s="36">
        <v>276.38</v>
      </c>
      <c r="BO7" s="36">
        <v>94.46</v>
      </c>
      <c r="BP7" s="36">
        <v>96.08</v>
      </c>
      <c r="BQ7" s="36">
        <v>96.16</v>
      </c>
      <c r="BR7" s="36">
        <v>95.55</v>
      </c>
      <c r="BS7" s="36">
        <v>97.98</v>
      </c>
      <c r="BT7" s="36">
        <v>99</v>
      </c>
      <c r="BU7" s="36">
        <v>99.91</v>
      </c>
      <c r="BV7" s="36">
        <v>99.89</v>
      </c>
      <c r="BW7" s="36">
        <v>107.05</v>
      </c>
      <c r="BX7" s="36">
        <v>106.4</v>
      </c>
      <c r="BY7" s="36">
        <v>104.99</v>
      </c>
      <c r="BZ7" s="36">
        <v>138.19999999999999</v>
      </c>
      <c r="CA7" s="36">
        <v>135.94999999999999</v>
      </c>
      <c r="CB7" s="36">
        <v>136.11000000000001</v>
      </c>
      <c r="CC7" s="36">
        <v>137.32</v>
      </c>
      <c r="CD7" s="36">
        <v>133.97</v>
      </c>
      <c r="CE7" s="36">
        <v>164.03</v>
      </c>
      <c r="CF7" s="36">
        <v>164.25</v>
      </c>
      <c r="CG7" s="36">
        <v>165.34</v>
      </c>
      <c r="CH7" s="36">
        <v>155.09</v>
      </c>
      <c r="CI7" s="36">
        <v>156.29</v>
      </c>
      <c r="CJ7" s="36">
        <v>163.72</v>
      </c>
      <c r="CK7" s="36">
        <v>77.510000000000005</v>
      </c>
      <c r="CL7" s="36">
        <v>80.16</v>
      </c>
      <c r="CM7" s="36">
        <v>74.5</v>
      </c>
      <c r="CN7" s="36">
        <v>73.319999999999993</v>
      </c>
      <c r="CO7" s="36">
        <v>72.63</v>
      </c>
      <c r="CP7" s="36">
        <v>63.07</v>
      </c>
      <c r="CQ7" s="36">
        <v>62.71</v>
      </c>
      <c r="CR7" s="36">
        <v>62.15</v>
      </c>
      <c r="CS7" s="36">
        <v>61.61</v>
      </c>
      <c r="CT7" s="36">
        <v>62.34</v>
      </c>
      <c r="CU7" s="36">
        <v>59.76</v>
      </c>
      <c r="CV7" s="36">
        <v>88.79</v>
      </c>
      <c r="CW7" s="36">
        <v>88.39</v>
      </c>
      <c r="CX7" s="36">
        <v>88.7</v>
      </c>
      <c r="CY7" s="36">
        <v>86.7</v>
      </c>
      <c r="CZ7" s="36">
        <v>88.04</v>
      </c>
      <c r="DA7" s="36">
        <v>89.96</v>
      </c>
      <c r="DB7" s="36">
        <v>90.54</v>
      </c>
      <c r="DC7" s="36">
        <v>90.64</v>
      </c>
      <c r="DD7" s="36">
        <v>90.23</v>
      </c>
      <c r="DE7" s="36">
        <v>90.15</v>
      </c>
      <c r="DF7" s="36">
        <v>89.95</v>
      </c>
      <c r="DG7" s="36">
        <v>41.21</v>
      </c>
      <c r="DH7" s="36">
        <v>41.97</v>
      </c>
      <c r="DI7" s="36">
        <v>43.15</v>
      </c>
      <c r="DJ7" s="36">
        <v>45.16</v>
      </c>
      <c r="DK7" s="36">
        <v>46</v>
      </c>
      <c r="DL7" s="36">
        <v>41.47</v>
      </c>
      <c r="DM7" s="36">
        <v>42.43</v>
      </c>
      <c r="DN7" s="36">
        <v>43.24</v>
      </c>
      <c r="DO7" s="36">
        <v>46.36</v>
      </c>
      <c r="DP7" s="36">
        <v>47.37</v>
      </c>
      <c r="DQ7" s="36">
        <v>47.18</v>
      </c>
      <c r="DR7" s="36">
        <v>3.7</v>
      </c>
      <c r="DS7" s="36">
        <v>3.85</v>
      </c>
      <c r="DT7" s="36">
        <v>4.41</v>
      </c>
      <c r="DU7" s="36">
        <v>6.69</v>
      </c>
      <c r="DV7" s="36">
        <v>9.75</v>
      </c>
      <c r="DW7" s="36">
        <v>9.92</v>
      </c>
      <c r="DX7" s="36">
        <v>11.07</v>
      </c>
      <c r="DY7" s="36">
        <v>12.21</v>
      </c>
      <c r="DZ7" s="36">
        <v>13.57</v>
      </c>
      <c r="EA7" s="36">
        <v>14.27</v>
      </c>
      <c r="EB7" s="36">
        <v>13.18</v>
      </c>
      <c r="EC7" s="36">
        <v>1.28</v>
      </c>
      <c r="ED7" s="36">
        <v>0.67</v>
      </c>
      <c r="EE7" s="36">
        <v>0.77</v>
      </c>
      <c r="EF7" s="36">
        <v>0.53</v>
      </c>
      <c r="EG7" s="36">
        <v>0.38</v>
      </c>
      <c r="EH7" s="36">
        <v>0.82</v>
      </c>
      <c r="EI7" s="36">
        <v>0.76</v>
      </c>
      <c r="EJ7" s="36">
        <v>0.8</v>
      </c>
      <c r="EK7" s="36">
        <v>0.72</v>
      </c>
      <c r="EL7" s="36">
        <v>0.67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2016-12-02T01:59:00Z</dcterms:created>
  <dcterms:modified xsi:type="dcterms:W3CDTF">2017-02-15T05:31:27Z</dcterms:modified>
  <cp:category/>
</cp:coreProperties>
</file>