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30_●玉村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<sst xmlns="http://schemas.openxmlformats.org/spreadsheetml/2006/main" count="217" uniqueCount="107">
  <si>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</si>
  <si>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</si>
  <si>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</si>
  <si>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</si>
  <si>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</si>
  <si>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</si>
  <si>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</si>
  <si>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</si>
  <si>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</si>
  <si>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</si>
  <si>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</si>
  <si>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</si>
  <si>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</si>
  <si>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</si>
  <si>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</si>
  <si>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</si>
  <si>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</si>
  <si>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</si>
  <si>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</si>
  <si>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</si>
  <si>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</si>
  <si>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</si>
  <si>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</si>
  <si>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</si>
  <si>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</si>
  <si>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</si>
  <si>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</si>
  <si>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</si>
  <si>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</si>
  <si>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</si>
  <si>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</si>
  <si>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</si>
  <si>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</si>
  <si>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</si>
  <si>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</si>
  <si>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</si>
  <si>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</si>
  <si>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</si>
  <si>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</si>
  <si>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</si>
  <si>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</si>
  <si>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</si>
  <si>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</si>
  <si>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</si>
  <si>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</si>
  <si>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</si>
  <si>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</si>
  <si>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</si>
  <si>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</si>
  <si>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</si>
  <si>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</si>
  <si>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</si>
  <si>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</si>
  <si>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</si>
  <si>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</si>
  <si>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</si>
  <si>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</si>
  <si>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</si>
  <si>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</si>
  <si>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</si>
  <si>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</si>
  <si>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</si>
  <si>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</si>
  <si>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</si>
  <si>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</si>
  <si>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</si>
  <si>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</si>
  <si>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</si>
  <si>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</si>
  <si>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</si>
  <si>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</si>
  <si>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</si>
  <si>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</si>
  <si>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</si>
  <si>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</si>
  <si>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</si>
  <si>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</si>
  <si>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</si>
  <si>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</si>
  <si>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</si>
  <si>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</si>
  <si>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</si>
  <si>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</si>
  <si>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</si>
  <si>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</si>
  <si>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</si>
  <si>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</si>
  <si>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</si>
  <si>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</si>
  <si>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</si>
  <si>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</si>
  <si>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</si>
  <si>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</si>
  <si>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</si>
  <si>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</si>
  <si>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</si>
  <si>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</si>
  <si>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</si>
  <si>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</si>
  <si>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</si>
  <si>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</si>
  <si>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</si>
  <si>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</si>
  <si>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</si>
  <si>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については、類似団体平均を上回っており施設規模は概ね適切といえます。しかし、給水人口の減少を踏まえた今後の水需要動向によって、施設規模の見直しも検討は必要であり、また、有収率の減少から、漏水調査や老朽管更新工事等の事業を進め、収益の確保に努めていく必要があるといえます。
また、給水原価については類似団体平均に比べて低く、給水に係る費用がどの程度給水収益で賄えているかを表した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t>
    <phoneticPr fontId="4"/>
  </si>
  <si>
    <t>水道事業で管理する施設や管路などの減価償却が、どの程度進んでいるかを表す指標である有形固定資産減価償却率については、年々増加しており、類似団体平均も上回っております。法定耐用年数を超えた管路延長の割合を表す管路経年化率も減少から今後は増加が予想され、更新した管路延長の割合を表す管路更新率についても減少しています。そのことから、老朽管や浄水場内の施設・機械等の老朽化について、計画的な対策が必要であるといえます。</t>
    <phoneticPr fontId="4"/>
  </si>
  <si>
    <t>経常収支比率や料金回収率は高いことから、近年の経営状況については良好であるといえます。しかし、近年の水需要の減少から、水道料金による収入は減少しており、老朽化する管路と浄水場施設の更新や維持管理についての費用を賄うために、計画的な事業計画、財政計画による経営を行うことが必要となっています。</t>
    <rPh sb="81" eb="83">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</si>
</sst>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1.1399999999999999</c:v>
                </c:pt>
                <c:pt idx="2">
                  <c:v>1.45</c:v>
                </c:pt>
                <c:pt idx="3">
                  <c:v>1.96</c:v>
                </c:pt>
                <c:pt idx="4">
                  <c:v>0.56000000000000005</c:v>
                </c:pt>
              </c:numCache>
            </c:numRef>
          </c:val>
        </c:ser>
        <c:dLbls>
          <c:showLegendKey val="0"/>
          <c:showVal val="0"/>
          <c:showCatName val="0"/>
          <c:showSerName val="0"/>
          <c:showPercent val="0"/>
          <c:showBubbleSize val="0"/>
        </c:dLbls>
        <c:gapWidth val="150"/>
        <c:axId val="154286896"/>
        <c:axId val="1552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4286896"/>
        <c:axId val="155258368"/>
      </c:lineChart>
      <c:dateAx>
        <c:axId val="154286896"/>
        <c:scaling>
          <c:orientation val="minMax"/>
        </c:scaling>
        <c:delete val="1"/>
        <c:axPos val="b"/>
        <c:numFmt formatCode="ge" sourceLinked="1"/>
        <c:majorTickMark val="none"/>
        <c:minorTickMark val="none"/>
        <c:tickLblPos val="none"/>
        <c:crossAx val="155258368"/>
        <c:crosses val="autoZero"/>
        <c:auto val="1"/>
        <c:lblOffset val="100"/>
        <c:baseTimeUnit val="years"/>
      </c:dateAx>
      <c:valAx>
        <c:axId val="1552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72.209999999999994</c:v>
                </c:pt>
                <c:pt idx="1">
                  <c:v>68.25</c:v>
                </c:pt>
                <c:pt idx="2">
                  <c:v>67.83</c:v>
                </c:pt>
                <c:pt idx="3">
                  <c:v>71.040000000000006</c:v>
                </c:pt>
                <c:pt idx="4">
                  <c:v>72.64</c:v>
                </c:pt>
              </c:numCache>
            </c:numRef>
          </c:val>
        </c:ser>
        <c:dLbls>
          <c:showLegendKey val="0"/>
          <c:showVal val="0"/>
          <c:showCatName val="0"/>
          <c:showSerName val="0"/>
          <c:showPercent val="0"/>
          <c:showBubbleSize val="0"/>
        </c:dLbls>
        <c:gapWidth val="150"/>
        <c:axId val="157213664"/>
        <c:axId val="15721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7213664"/>
        <c:axId val="157214056"/>
      </c:lineChart>
      <c:dateAx>
        <c:axId val="157213664"/>
        <c:scaling>
          <c:orientation val="minMax"/>
        </c:scaling>
        <c:delete val="1"/>
        <c:axPos val="b"/>
        <c:numFmt formatCode="ge" sourceLinked="1"/>
        <c:majorTickMark val="none"/>
        <c:minorTickMark val="none"/>
        <c:tickLblPos val="none"/>
        <c:crossAx val="157214056"/>
        <c:crosses val="autoZero"/>
        <c:auto val="1"/>
        <c:lblOffset val="100"/>
        <c:baseTimeUnit val="years"/>
      </c:dateAx>
      <c:valAx>
        <c:axId val="15721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88.41</c:v>
                </c:pt>
                <c:pt idx="1">
                  <c:v>92.9</c:v>
                </c:pt>
                <c:pt idx="2">
                  <c:v>91.52</c:v>
                </c:pt>
                <c:pt idx="3">
                  <c:v>85.4</c:v>
                </c:pt>
                <c:pt idx="4">
                  <c:v>83.56</c:v>
                </c:pt>
              </c:numCache>
            </c:numRef>
          </c:val>
        </c:ser>
        <c:dLbls>
          <c:showLegendKey val="0"/>
          <c:showVal val="0"/>
          <c:showCatName val="0"/>
          <c:showSerName val="0"/>
          <c:showPercent val="0"/>
          <c:showBubbleSize val="0"/>
        </c:dLbls>
        <c:gapWidth val="150"/>
        <c:axId val="241859288"/>
        <c:axId val="2418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41859288"/>
        <c:axId val="241859680"/>
      </c:lineChart>
      <c:dateAx>
        <c:axId val="241859288"/>
        <c:scaling>
          <c:orientation val="minMax"/>
        </c:scaling>
        <c:delete val="1"/>
        <c:axPos val="b"/>
        <c:numFmt formatCode="ge" sourceLinked="1"/>
        <c:majorTickMark val="none"/>
        <c:minorTickMark val="none"/>
        <c:tickLblPos val="none"/>
        <c:crossAx val="241859680"/>
        <c:crosses val="autoZero"/>
        <c:auto val="1"/>
        <c:lblOffset val="100"/>
        <c:baseTimeUnit val="years"/>
      </c:dateAx>
      <c:valAx>
        <c:axId val="2418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111.31</c:v>
                </c:pt>
                <c:pt idx="1">
                  <c:v>115.08</c:v>
                </c:pt>
                <c:pt idx="2">
                  <c:v>106.79</c:v>
                </c:pt>
                <c:pt idx="3">
                  <c:v>113.6</c:v>
                </c:pt>
                <c:pt idx="4">
                  <c:v>120.35</c:v>
                </c:pt>
              </c:numCache>
            </c:numRef>
          </c:val>
        </c:ser>
        <c:dLbls>
          <c:showLegendKey val="0"/>
          <c:showVal val="0"/>
          <c:showCatName val="0"/>
          <c:showSerName val="0"/>
          <c:showPercent val="0"/>
          <c:showBubbleSize val="0"/>
        </c:dLbls>
        <c:gapWidth val="150"/>
        <c:axId val="154692344"/>
        <c:axId val="10576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4692344"/>
        <c:axId val="105760888"/>
      </c:lineChart>
      <c:dateAx>
        <c:axId val="154692344"/>
        <c:scaling>
          <c:orientation val="minMax"/>
        </c:scaling>
        <c:delete val="1"/>
        <c:axPos val="b"/>
        <c:numFmt formatCode="ge" sourceLinked="1"/>
        <c:majorTickMark val="none"/>
        <c:minorTickMark val="none"/>
        <c:tickLblPos val="none"/>
        <c:crossAx val="105760888"/>
        <c:crosses val="autoZero"/>
        <c:auto val="1"/>
        <c:lblOffset val="100"/>
        <c:baseTimeUnit val="years"/>
      </c:dateAx>
      <c:valAx>
        <c:axId val="105760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9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48.97</c:v>
                </c:pt>
                <c:pt idx="1">
                  <c:v>49.42</c:v>
                </c:pt>
                <c:pt idx="2">
                  <c:v>50.04</c:v>
                </c:pt>
                <c:pt idx="3">
                  <c:v>50.45</c:v>
                </c:pt>
                <c:pt idx="4">
                  <c:v>51.15</c:v>
                </c:pt>
              </c:numCache>
            </c:numRef>
          </c:val>
        </c:ser>
        <c:dLbls>
          <c:showLegendKey val="0"/>
          <c:showVal val="0"/>
          <c:showCatName val="0"/>
          <c:showSerName val="0"/>
          <c:showPercent val="0"/>
          <c:showBubbleSize val="0"/>
        </c:dLbls>
        <c:gapWidth val="150"/>
        <c:axId val="154145480"/>
        <c:axId val="15341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4145480"/>
        <c:axId val="153414088"/>
      </c:lineChart>
      <c:dateAx>
        <c:axId val="154145480"/>
        <c:scaling>
          <c:orientation val="minMax"/>
        </c:scaling>
        <c:delete val="1"/>
        <c:axPos val="b"/>
        <c:numFmt formatCode="ge" sourceLinked="1"/>
        <c:majorTickMark val="none"/>
        <c:minorTickMark val="none"/>
        <c:tickLblPos val="none"/>
        <c:crossAx val="153414088"/>
        <c:crosses val="autoZero"/>
        <c:auto val="1"/>
        <c:lblOffset val="100"/>
        <c:baseTimeUnit val="years"/>
      </c:dateAx>
      <c:valAx>
        <c:axId val="15341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9.4700000000000006</c:v>
                </c:pt>
                <c:pt idx="1">
                  <c:v>8.77</c:v>
                </c:pt>
                <c:pt idx="2">
                  <c:v>7.72</c:v>
                </c:pt>
                <c:pt idx="3">
                  <c:v>6.16</c:v>
                </c:pt>
                <c:pt idx="4">
                  <c:v>4.38</c:v>
                </c:pt>
              </c:numCache>
            </c:numRef>
          </c:val>
        </c:ser>
        <c:dLbls>
          <c:showLegendKey val="0"/>
          <c:showVal val="0"/>
          <c:showCatName val="0"/>
          <c:showSerName val="0"/>
          <c:showPercent val="0"/>
          <c:showBubbleSize val="0"/>
        </c:dLbls>
        <c:gapWidth val="150"/>
        <c:axId val="153730920"/>
        <c:axId val="1566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3730920"/>
        <c:axId val="156618888"/>
      </c:lineChart>
      <c:dateAx>
        <c:axId val="153730920"/>
        <c:scaling>
          <c:orientation val="minMax"/>
        </c:scaling>
        <c:delete val="1"/>
        <c:axPos val="b"/>
        <c:numFmt formatCode="ge" sourceLinked="1"/>
        <c:majorTickMark val="none"/>
        <c:minorTickMark val="none"/>
        <c:tickLblPos val="none"/>
        <c:crossAx val="156618888"/>
        <c:crosses val="autoZero"/>
        <c:auto val="1"/>
        <c:lblOffset val="100"/>
        <c:baseTimeUnit val="years"/>
      </c:dateAx>
      <c:valAx>
        <c:axId val="1566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620064"/>
        <c:axId val="1566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6620064"/>
        <c:axId val="156620456"/>
      </c:lineChart>
      <c:dateAx>
        <c:axId val="156620064"/>
        <c:scaling>
          <c:orientation val="minMax"/>
        </c:scaling>
        <c:delete val="1"/>
        <c:axPos val="b"/>
        <c:numFmt formatCode="ge" sourceLinked="1"/>
        <c:majorTickMark val="none"/>
        <c:minorTickMark val="none"/>
        <c:tickLblPos val="none"/>
        <c:crossAx val="156620456"/>
        <c:crosses val="autoZero"/>
        <c:auto val="1"/>
        <c:lblOffset val="100"/>
        <c:baseTimeUnit val="years"/>
      </c:dateAx>
      <c:valAx>
        <c:axId val="156620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416.94</c:v>
                </c:pt>
                <c:pt idx="1">
                  <c:v>493.45</c:v>
                </c:pt>
                <c:pt idx="2">
                  <c:v>799.87</c:v>
                </c:pt>
                <c:pt idx="3">
                  <c:v>312.68</c:v>
                </c:pt>
                <c:pt idx="4">
                  <c:v>300.06</c:v>
                </c:pt>
              </c:numCache>
            </c:numRef>
          </c:val>
        </c:ser>
        <c:dLbls>
          <c:showLegendKey val="0"/>
          <c:showVal val="0"/>
          <c:showCatName val="0"/>
          <c:showSerName val="0"/>
          <c:showPercent val="0"/>
          <c:showBubbleSize val="0"/>
        </c:dLbls>
        <c:gapWidth val="150"/>
        <c:axId val="157096528"/>
        <c:axId val="15709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7096528"/>
        <c:axId val="157096920"/>
      </c:lineChart>
      <c:dateAx>
        <c:axId val="157096528"/>
        <c:scaling>
          <c:orientation val="minMax"/>
        </c:scaling>
        <c:delete val="1"/>
        <c:axPos val="b"/>
        <c:numFmt formatCode="ge" sourceLinked="1"/>
        <c:majorTickMark val="none"/>
        <c:minorTickMark val="none"/>
        <c:tickLblPos val="none"/>
        <c:crossAx val="157096920"/>
        <c:crosses val="autoZero"/>
        <c:auto val="1"/>
        <c:lblOffset val="100"/>
        <c:baseTimeUnit val="years"/>
      </c:dateAx>
      <c:valAx>
        <c:axId val="157096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09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331.96</c:v>
                </c:pt>
                <c:pt idx="1">
                  <c:v>334.68</c:v>
                </c:pt>
                <c:pt idx="2">
                  <c:v>344.8</c:v>
                </c:pt>
                <c:pt idx="3">
                  <c:v>367</c:v>
                </c:pt>
                <c:pt idx="4">
                  <c:v>376</c:v>
                </c:pt>
              </c:numCache>
            </c:numRef>
          </c:val>
        </c:ser>
        <c:dLbls>
          <c:showLegendKey val="0"/>
          <c:showVal val="0"/>
          <c:showCatName val="0"/>
          <c:showSerName val="0"/>
          <c:showPercent val="0"/>
          <c:showBubbleSize val="0"/>
        </c:dLbls>
        <c:gapWidth val="150"/>
        <c:axId val="157106376"/>
        <c:axId val="15710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7106376"/>
        <c:axId val="157106768"/>
      </c:lineChart>
      <c:dateAx>
        <c:axId val="157106376"/>
        <c:scaling>
          <c:orientation val="minMax"/>
        </c:scaling>
        <c:delete val="1"/>
        <c:axPos val="b"/>
        <c:numFmt formatCode="ge" sourceLinked="1"/>
        <c:majorTickMark val="none"/>
        <c:minorTickMark val="none"/>
        <c:tickLblPos val="none"/>
        <c:crossAx val="157106768"/>
        <c:crosses val="autoZero"/>
        <c:auto val="1"/>
        <c:lblOffset val="100"/>
        <c:baseTimeUnit val="years"/>
      </c:dateAx>
      <c:valAx>
        <c:axId val="15710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10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110.91</c:v>
                </c:pt>
                <c:pt idx="1">
                  <c:v>116.66</c:v>
                </c:pt>
                <c:pt idx="2">
                  <c:v>105.89</c:v>
                </c:pt>
                <c:pt idx="3">
                  <c:v>112.53</c:v>
                </c:pt>
                <c:pt idx="4">
                  <c:v>115.55</c:v>
                </c:pt>
              </c:numCache>
            </c:numRef>
          </c:val>
        </c:ser>
        <c:dLbls>
          <c:showLegendKey val="0"/>
          <c:showVal val="0"/>
          <c:showCatName val="0"/>
          <c:showSerName val="0"/>
          <c:showPercent val="0"/>
          <c:showBubbleSize val="0"/>
        </c:dLbls>
        <c:gapWidth val="150"/>
        <c:axId val="241782888"/>
        <c:axId val="24178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41782888"/>
        <c:axId val="241783280"/>
      </c:lineChart>
      <c:dateAx>
        <c:axId val="241782888"/>
        <c:scaling>
          <c:orientation val="minMax"/>
        </c:scaling>
        <c:delete val="1"/>
        <c:axPos val="b"/>
        <c:numFmt formatCode="ge" sourceLinked="1"/>
        <c:majorTickMark val="none"/>
        <c:minorTickMark val="none"/>
        <c:tickLblPos val="none"/>
        <c:crossAx val="241783280"/>
        <c:crosses val="autoZero"/>
        <c:auto val="1"/>
        <c:lblOffset val="100"/>
        <c:baseTimeUnit val="years"/>
      </c:dateAx>
      <c:valAx>
        <c:axId val="24178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8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101.19</c:v>
                </c:pt>
                <c:pt idx="1">
                  <c:v>96.07</c:v>
                </c:pt>
                <c:pt idx="2">
                  <c:v>105.71</c:v>
                </c:pt>
                <c:pt idx="3">
                  <c:v>99.48</c:v>
                </c:pt>
                <c:pt idx="4">
                  <c:v>96.84</c:v>
                </c:pt>
              </c:numCache>
            </c:numRef>
          </c:val>
        </c:ser>
        <c:dLbls>
          <c:showLegendKey val="0"/>
          <c:showVal val="0"/>
          <c:showCatName val="0"/>
          <c:showSerName val="0"/>
          <c:showPercent val="0"/>
          <c:showBubbleSize val="0"/>
        </c:dLbls>
        <c:gapWidth val="150"/>
        <c:axId val="241784456"/>
        <c:axId val="1572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41784456"/>
        <c:axId val="157212488"/>
      </c:lineChart>
      <c:dateAx>
        <c:axId val="241784456"/>
        <c:scaling>
          <c:orientation val="minMax"/>
        </c:scaling>
        <c:delete val="1"/>
        <c:axPos val="b"/>
        <c:numFmt formatCode="ge" sourceLinked="1"/>
        <c:majorTickMark val="none"/>
        <c:minorTickMark val="none"/>
        <c:tickLblPos val="none"/>
        <c:crossAx val="157212488"/>
        <c:crosses val="autoZero"/>
        <c:auto val="1"/>
        <c:lblOffset val="100"/>
        <c:baseTimeUnit val="years"/>
      </c:dateAx>
      <c:valAx>
        <c:axId val="1572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8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玉村町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36872</v>
      </c>
      <c r="AJ8" s="75"/>
      <c r="AK8" s="75"/>
      <c r="AL8" s="75"/>
      <c r="AM8" s="75"/>
      <c r="AN8" s="75"/>
      <c r="AO8" s="75"/>
      <c r="AP8" s="76"/>
      <c r="AQ8" s="57">
        <f>データ!R6</f>
        <v>25.78</v>
      </c>
      <c r="AR8" s="57"/>
      <c r="AS8" s="57"/>
      <c r="AT8" s="57"/>
      <c r="AU8" s="57"/>
      <c r="AV8" s="57"/>
      <c r="AW8" s="57"/>
      <c r="AX8" s="57"/>
      <c r="AY8" s="57">
        <f>データ!S6</f>
        <v>1430.26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59.1</v>
      </c>
      <c r="K10" s="57"/>
      <c r="L10" s="57"/>
      <c r="M10" s="57"/>
      <c r="N10" s="57"/>
      <c r="O10" s="57"/>
      <c r="P10" s="57"/>
      <c r="Q10" s="57"/>
      <c r="R10" s="57">
        <f>データ!O6</f>
        <v>99.9</v>
      </c>
      <c r="S10" s="57"/>
      <c r="T10" s="57"/>
      <c r="U10" s="57"/>
      <c r="V10" s="57"/>
      <c r="W10" s="57"/>
      <c r="X10" s="57"/>
      <c r="Y10" s="57"/>
      <c r="Z10" s="65">
        <f>データ!P6</f>
        <v>2280</v>
      </c>
      <c r="AA10" s="65"/>
      <c r="AB10" s="65"/>
      <c r="AC10" s="65"/>
      <c r="AD10" s="65"/>
      <c r="AE10" s="65"/>
      <c r="AF10" s="65"/>
      <c r="AG10" s="65"/>
      <c r="AH10" s="2"/>
      <c r="AI10" s="65">
        <f>データ!T6</f>
        <v>36789</v>
      </c>
      <c r="AJ10" s="65"/>
      <c r="AK10" s="65"/>
      <c r="AL10" s="65"/>
      <c r="AM10" s="65"/>
      <c r="AN10" s="65"/>
      <c r="AO10" s="65"/>
      <c r="AP10" s="65"/>
      <c r="AQ10" s="57">
        <f>データ!U6</f>
        <v>25.78</v>
      </c>
      <c r="AR10" s="57"/>
      <c r="AS10" s="57"/>
      <c r="AT10" s="57"/>
      <c r="AU10" s="57"/>
      <c r="AV10" s="57"/>
      <c r="AW10" s="57"/>
      <c r="AX10" s="57"/>
      <c r="AY10" s="57">
        <f>データ!V6</f>
        <v>1427.04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104647</v>
      </c>
      <c r="D6" s="31">
        <f t="shared" si="3"/>
        <v>46</v>
      </c>
      <c r="E6" s="31">
        <f t="shared" si="3"/>
        <v>1</v>
      </c>
      <c r="F6" s="31">
        <f t="shared" si="3"/>
        <v>0</v>
      </c>
      <c r="G6" s="31">
        <f t="shared" si="3"/>
        <v>1</v>
      </c>
      <c r="H6" s="31" t="str">
        <f t="shared" si="3"/>
        <v>群馬県　玉村町</v>
      </c>
      <c r="I6" s="31" t="str">
        <f t="shared" si="3"/>
        <v>法適用</v>
      </c>
      <c r="J6" s="31" t="str">
        <f t="shared" si="3"/>
        <v>水道事業</v>
      </c>
      <c r="K6" s="31" t="str">
        <f t="shared" si="3"/>
        <v>末端給水事業</v>
      </c>
      <c r="L6" s="31" t="str">
        <f t="shared" si="3"/>
        <v>A5</v>
      </c>
      <c r="M6" s="32" t="str">
        <f t="shared" si="3"/>
        <v>-</v>
      </c>
      <c r="N6" s="32">
        <f t="shared" si="3"/>
        <v>59.1</v>
      </c>
      <c r="O6" s="32">
        <f t="shared" si="3"/>
        <v>99.9</v>
      </c>
      <c r="P6" s="32">
        <f t="shared" si="3"/>
        <v>2280</v>
      </c>
      <c r="Q6" s="32">
        <f t="shared" si="3"/>
        <v>36872</v>
      </c>
      <c r="R6" s="32">
        <f t="shared" si="3"/>
        <v>25.78</v>
      </c>
      <c r="S6" s="32">
        <f t="shared" si="3"/>
        <v>1430.26</v>
      </c>
      <c r="T6" s="32">
        <f t="shared" si="3"/>
        <v>36789</v>
      </c>
      <c r="U6" s="32">
        <f t="shared" si="3"/>
        <v>25.78</v>
      </c>
      <c r="V6" s="32">
        <f t="shared" si="3"/>
        <v>1427.04</v>
      </c>
      <c r="W6" s="33">
        <f>IF(W7="",NA(),W7)</f>
        <v>111.31</v>
      </c>
      <c r="X6" s="33">
        <f t="shared" ref="X6:AF6" si="4">IF(X7="",NA(),X7)</f>
        <v>115.08</v>
      </c>
      <c r="Y6" s="33">
        <f t="shared" si="4"/>
        <v>106.79</v>
      </c>
      <c r="Z6" s="33">
        <f t="shared" si="4"/>
        <v>113.6</v>
      </c>
      <c r="AA6" s="33">
        <f t="shared" si="4"/>
        <v>120.35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416.94</v>
      </c>
      <c r="AT6" s="33">
        <f t="shared" ref="AT6:BB6" si="6">IF(AT7="",NA(),AT7)</f>
        <v>493.45</v>
      </c>
      <c r="AU6" s="33">
        <f t="shared" si="6"/>
        <v>799.87</v>
      </c>
      <c r="AV6" s="33">
        <f t="shared" si="6"/>
        <v>312.68</v>
      </c>
      <c r="AW6" s="33">
        <f t="shared" si="6"/>
        <v>300.06</v>
      </c>
      <c r="AX6" s="33">
        <f t="shared" si="6"/>
        <v>832.37</v>
      </c>
      <c r="AY6" s="33">
        <f t="shared" si="6"/>
        <v>852.01</v>
      </c>
      <c r="AZ6" s="33">
        <f t="shared" si="6"/>
        <v>909.68</v>
      </c>
      <c r="BA6" s="33">
        <f t="shared" si="6"/>
        <v>382.09</v>
      </c>
      <c r="BB6" s="33">
        <f t="shared" si="6"/>
        <v>371.31</v>
      </c>
      <c r="BC6" s="32" t="str">
        <f>IF(BC7="","",IF(BC7="-","【-】","【"&amp;SUBSTITUTE(TEXT(BC7,"#,##0.00"),"-","△")&amp;"】"))</f>
        <v>【262.74】</v>
      </c>
      <c r="BD6" s="33">
        <f>IF(BD7="",NA(),BD7)</f>
        <v>331.96</v>
      </c>
      <c r="BE6" s="33">
        <f t="shared" ref="BE6:BM6" si="7">IF(BE7="",NA(),BE7)</f>
        <v>334.68</v>
      </c>
      <c r="BF6" s="33">
        <f t="shared" si="7"/>
        <v>344.8</v>
      </c>
      <c r="BG6" s="33">
        <f t="shared" si="7"/>
        <v>367</v>
      </c>
      <c r="BH6" s="33">
        <f t="shared" si="7"/>
        <v>376</v>
      </c>
      <c r="BI6" s="33">
        <f t="shared" si="7"/>
        <v>403.15</v>
      </c>
      <c r="BJ6" s="33">
        <f t="shared" si="7"/>
        <v>391.4</v>
      </c>
      <c r="BK6" s="33">
        <f t="shared" si="7"/>
        <v>382.65</v>
      </c>
      <c r="BL6" s="33">
        <f t="shared" si="7"/>
        <v>385.06</v>
      </c>
      <c r="BM6" s="33">
        <f t="shared" si="7"/>
        <v>373.09</v>
      </c>
      <c r="BN6" s="32" t="str">
        <f>IF(BN7="","",IF(BN7="-","【-】","【"&amp;SUBSTITUTE(TEXT(BN7,"#,##0.00"),"-","△")&amp;"】"))</f>
        <v>【276.38】</v>
      </c>
      <c r="BO6" s="33">
        <f>IF(BO7="",NA(),BO7)</f>
        <v>110.91</v>
      </c>
      <c r="BP6" s="33">
        <f t="shared" ref="BP6:BX6" si="8">IF(BP7="",NA(),BP7)</f>
        <v>116.66</v>
      </c>
      <c r="BQ6" s="33">
        <f t="shared" si="8"/>
        <v>105.89</v>
      </c>
      <c r="BR6" s="33">
        <f t="shared" si="8"/>
        <v>112.53</v>
      </c>
      <c r="BS6" s="33">
        <f t="shared" si="8"/>
        <v>115.55</v>
      </c>
      <c r="BT6" s="33">
        <f t="shared" si="8"/>
        <v>94.86</v>
      </c>
      <c r="BU6" s="33">
        <f t="shared" si="8"/>
        <v>95.91</v>
      </c>
      <c r="BV6" s="33">
        <f t="shared" si="8"/>
        <v>96.1</v>
      </c>
      <c r="BW6" s="33">
        <f t="shared" si="8"/>
        <v>99.07</v>
      </c>
      <c r="BX6" s="33">
        <f t="shared" si="8"/>
        <v>99.99</v>
      </c>
      <c r="BY6" s="32" t="str">
        <f>IF(BY7="","",IF(BY7="-","【-】","【"&amp;SUBSTITUTE(TEXT(BY7,"#,##0.00"),"-","△")&amp;"】"))</f>
        <v>【104.99】</v>
      </c>
      <c r="BZ6" s="33">
        <f>IF(BZ7="",NA(),BZ7)</f>
        <v>101.19</v>
      </c>
      <c r="CA6" s="33">
        <f t="shared" ref="CA6:CI6" si="9">IF(CA7="",NA(),CA7)</f>
        <v>96.07</v>
      </c>
      <c r="CB6" s="33">
        <f t="shared" si="9"/>
        <v>105.71</v>
      </c>
      <c r="CC6" s="33">
        <f t="shared" si="9"/>
        <v>99.48</v>
      </c>
      <c r="CD6" s="33">
        <f t="shared" si="9"/>
        <v>96.84</v>
      </c>
      <c r="CE6" s="33">
        <f t="shared" si="9"/>
        <v>179.14</v>
      </c>
      <c r="CF6" s="33">
        <f t="shared" si="9"/>
        <v>179.29</v>
      </c>
      <c r="CG6" s="33">
        <f t="shared" si="9"/>
        <v>178.39</v>
      </c>
      <c r="CH6" s="33">
        <f t="shared" si="9"/>
        <v>173.03</v>
      </c>
      <c r="CI6" s="33">
        <f t="shared" si="9"/>
        <v>171.15</v>
      </c>
      <c r="CJ6" s="32" t="str">
        <f>IF(CJ7="","",IF(CJ7="-","【-】","【"&amp;SUBSTITUTE(TEXT(CJ7,"#,##0.00"),"-","△")&amp;"】"))</f>
        <v>【163.72】</v>
      </c>
      <c r="CK6" s="33">
        <f>IF(CK7="",NA(),CK7)</f>
        <v>72.209999999999994</v>
      </c>
      <c r="CL6" s="33">
        <f t="shared" ref="CL6:CT6" si="10">IF(CL7="",NA(),CL7)</f>
        <v>68.25</v>
      </c>
      <c r="CM6" s="33">
        <f t="shared" si="10"/>
        <v>67.83</v>
      </c>
      <c r="CN6" s="33">
        <f t="shared" si="10"/>
        <v>71.040000000000006</v>
      </c>
      <c r="CO6" s="33">
        <f t="shared" si="10"/>
        <v>72.64</v>
      </c>
      <c r="CP6" s="33">
        <f t="shared" si="10"/>
        <v>58.76</v>
      </c>
      <c r="CQ6" s="33">
        <f t="shared" si="10"/>
        <v>59.09</v>
      </c>
      <c r="CR6" s="33">
        <f t="shared" si="10"/>
        <v>59.23</v>
      </c>
      <c r="CS6" s="33">
        <f t="shared" si="10"/>
        <v>58.58</v>
      </c>
      <c r="CT6" s="33">
        <f t="shared" si="10"/>
        <v>58.53</v>
      </c>
      <c r="CU6" s="32" t="str">
        <f>IF(CU7="","",IF(CU7="-","【-】","【"&amp;SUBSTITUTE(TEXT(CU7,"#,##0.00"),"-","△")&amp;"】"))</f>
        <v>【59.76】</v>
      </c>
      <c r="CV6" s="33">
        <f>IF(CV7="",NA(),CV7)</f>
        <v>88.41</v>
      </c>
      <c r="CW6" s="33">
        <f t="shared" ref="CW6:DE6" si="11">IF(CW7="",NA(),CW7)</f>
        <v>92.9</v>
      </c>
      <c r="CX6" s="33">
        <f t="shared" si="11"/>
        <v>91.52</v>
      </c>
      <c r="CY6" s="33">
        <f t="shared" si="11"/>
        <v>85.4</v>
      </c>
      <c r="CZ6" s="33">
        <f t="shared" si="11"/>
        <v>83.56</v>
      </c>
      <c r="DA6" s="33">
        <f t="shared" si="11"/>
        <v>84.87</v>
      </c>
      <c r="DB6" s="33">
        <f t="shared" si="11"/>
        <v>85.4</v>
      </c>
      <c r="DC6" s="33">
        <f t="shared" si="11"/>
        <v>85.53</v>
      </c>
      <c r="DD6" s="33">
        <f t="shared" si="11"/>
        <v>85.23</v>
      </c>
      <c r="DE6" s="33">
        <f t="shared" si="11"/>
        <v>85.26</v>
      </c>
      <c r="DF6" s="32" t="str">
        <f>IF(DF7="","",IF(DF7="-","【-】","【"&amp;SUBSTITUTE(TEXT(DF7,"#,##0.00"),"-","△")&amp;"】"))</f>
        <v>【89.95】</v>
      </c>
      <c r="DG6" s="33">
        <f>IF(DG7="",NA(),DG7)</f>
        <v>48.97</v>
      </c>
      <c r="DH6" s="33">
        <f t="shared" ref="DH6:DP6" si="12">IF(DH7="",NA(),DH7)</f>
        <v>49.42</v>
      </c>
      <c r="DI6" s="33">
        <f t="shared" si="12"/>
        <v>50.04</v>
      </c>
      <c r="DJ6" s="33">
        <f t="shared" si="12"/>
        <v>50.45</v>
      </c>
      <c r="DK6" s="33">
        <f t="shared" si="12"/>
        <v>51.15</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9.4700000000000006</v>
      </c>
      <c r="DS6" s="33">
        <f t="shared" ref="DS6:EA6" si="13">IF(DS7="",NA(),DS7)</f>
        <v>8.77</v>
      </c>
      <c r="DT6" s="33">
        <f t="shared" si="13"/>
        <v>7.72</v>
      </c>
      <c r="DU6" s="33">
        <f t="shared" si="13"/>
        <v>6.16</v>
      </c>
      <c r="DV6" s="33">
        <f t="shared" si="13"/>
        <v>4.38</v>
      </c>
      <c r="DW6" s="33">
        <f t="shared" si="13"/>
        <v>6.47</v>
      </c>
      <c r="DX6" s="33">
        <f t="shared" si="13"/>
        <v>7.8</v>
      </c>
      <c r="DY6" s="33">
        <f t="shared" si="13"/>
        <v>8.39</v>
      </c>
      <c r="DZ6" s="33">
        <f t="shared" si="13"/>
        <v>10.09</v>
      </c>
      <c r="EA6" s="33">
        <f t="shared" si="13"/>
        <v>10.54</v>
      </c>
      <c r="EB6" s="32" t="str">
        <f>IF(EB7="","",IF(EB7="-","【-】","【"&amp;SUBSTITUTE(TEXT(EB7,"#,##0.00"),"-","△")&amp;"】"))</f>
        <v>【13.18】</v>
      </c>
      <c r="EC6" s="33">
        <f>IF(EC7="",NA(),EC7)</f>
        <v>0.49</v>
      </c>
      <c r="ED6" s="33">
        <f t="shared" ref="ED6:EL6" si="14">IF(ED7="",NA(),ED7)</f>
        <v>1.1399999999999999</v>
      </c>
      <c r="EE6" s="33">
        <f t="shared" si="14"/>
        <v>1.45</v>
      </c>
      <c r="EF6" s="33">
        <f t="shared" si="14"/>
        <v>1.96</v>
      </c>
      <c r="EG6" s="33">
        <f t="shared" si="14"/>
        <v>0.56000000000000005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104647</v>
      </c>
      <c r="D7" s="35">
        <v>46</v>
      </c>
      <c r="E7" s="35">
        <v>1</v>
      </c>
      <c r="F7" s="35">
        <v>0</v>
      </c>
      <c r="G7" s="35">
        <v>1</v>
      </c>
      <c r="H7" s="35" t="s">
        <v>93</v>
      </c>
      <c r="I7" s="35" t="s">
        <v>94</v>
      </c>
      <c r="J7" s="35" t="s">
        <v>95</v>
      </c>
      <c r="K7" s="35" t="s">
        <v>96</v>
      </c>
      <c r="L7" s="35" t="s">
        <v>97</v>
      </c>
      <c r="M7" s="36" t="s">
        <v>98</v>
      </c>
      <c r="N7" s="36">
        <v>59.1</v>
      </c>
      <c r="O7" s="36">
        <v>99.9</v>
      </c>
      <c r="P7" s="36">
        <v>2280</v>
      </c>
      <c r="Q7" s="36">
        <v>36872</v>
      </c>
      <c r="R7" s="36">
        <v>25.78</v>
      </c>
      <c r="S7" s="36">
        <v>1430.26</v>
      </c>
      <c r="T7" s="36">
        <v>36789</v>
      </c>
      <c r="U7" s="36">
        <v>25.78</v>
      </c>
      <c r="V7" s="36">
        <v>1427.04</v>
      </c>
      <c r="W7" s="36">
        <v>111.31</v>
      </c>
      <c r="X7" s="36">
        <v>115.08</v>
      </c>
      <c r="Y7" s="36">
        <v>106.79</v>
      </c>
      <c r="Z7" s="36">
        <v>113.6</v>
      </c>
      <c r="AA7" s="36">
        <v>120.35</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416.94</v>
      </c>
      <c r="AT7" s="36">
        <v>493.45</v>
      </c>
      <c r="AU7" s="36">
        <v>799.87</v>
      </c>
      <c r="AV7" s="36">
        <v>312.68</v>
      </c>
      <c r="AW7" s="36">
        <v>300.06</v>
      </c>
      <c r="AX7" s="36">
        <v>832.37</v>
      </c>
      <c r="AY7" s="36">
        <v>852.01</v>
      </c>
      <c r="AZ7" s="36">
        <v>909.68</v>
      </c>
      <c r="BA7" s="36">
        <v>382.09</v>
      </c>
      <c r="BB7" s="36">
        <v>371.31</v>
      </c>
      <c r="BC7" s="36">
        <v>262.74</v>
      </c>
      <c r="BD7" s="36">
        <v>331.96</v>
      </c>
      <c r="BE7" s="36">
        <v>334.68</v>
      </c>
      <c r="BF7" s="36">
        <v>344.8</v>
      </c>
      <c r="BG7" s="36">
        <v>367</v>
      </c>
      <c r="BH7" s="36">
        <v>376</v>
      </c>
      <c r="BI7" s="36">
        <v>403.15</v>
      </c>
      <c r="BJ7" s="36">
        <v>391.4</v>
      </c>
      <c r="BK7" s="36">
        <v>382.65</v>
      </c>
      <c r="BL7" s="36">
        <v>385.06</v>
      </c>
      <c r="BM7" s="36">
        <v>373.09</v>
      </c>
      <c r="BN7" s="36">
        <v>276.38</v>
      </c>
      <c r="BO7" s="36">
        <v>110.91</v>
      </c>
      <c r="BP7" s="36">
        <v>116.66</v>
      </c>
      <c r="BQ7" s="36">
        <v>105.89</v>
      </c>
      <c r="BR7" s="36">
        <v>112.53</v>
      </c>
      <c r="BS7" s="36">
        <v>115.55</v>
      </c>
      <c r="BT7" s="36">
        <v>94.86</v>
      </c>
      <c r="BU7" s="36">
        <v>95.91</v>
      </c>
      <c r="BV7" s="36">
        <v>96.1</v>
      </c>
      <c r="BW7" s="36">
        <v>99.07</v>
      </c>
      <c r="BX7" s="36">
        <v>99.99</v>
      </c>
      <c r="BY7" s="36">
        <v>104.99</v>
      </c>
      <c r="BZ7" s="36">
        <v>101.19</v>
      </c>
      <c r="CA7" s="36">
        <v>96.07</v>
      </c>
      <c r="CB7" s="36">
        <v>105.71</v>
      </c>
      <c r="CC7" s="36">
        <v>99.48</v>
      </c>
      <c r="CD7" s="36">
        <v>96.84</v>
      </c>
      <c r="CE7" s="36">
        <v>179.14</v>
      </c>
      <c r="CF7" s="36">
        <v>179.29</v>
      </c>
      <c r="CG7" s="36">
        <v>178.39</v>
      </c>
      <c r="CH7" s="36">
        <v>173.03</v>
      </c>
      <c r="CI7" s="36">
        <v>171.15</v>
      </c>
      <c r="CJ7" s="36">
        <v>163.72</v>
      </c>
      <c r="CK7" s="36">
        <v>72.209999999999994</v>
      </c>
      <c r="CL7" s="36">
        <v>68.25</v>
      </c>
      <c r="CM7" s="36">
        <v>67.83</v>
      </c>
      <c r="CN7" s="36">
        <v>71.040000000000006</v>
      </c>
      <c r="CO7" s="36">
        <v>72.64</v>
      </c>
      <c r="CP7" s="36">
        <v>58.76</v>
      </c>
      <c r="CQ7" s="36">
        <v>59.09</v>
      </c>
      <c r="CR7" s="36">
        <v>59.23</v>
      </c>
      <c r="CS7" s="36">
        <v>58.58</v>
      </c>
      <c r="CT7" s="36">
        <v>58.53</v>
      </c>
      <c r="CU7" s="36">
        <v>59.76</v>
      </c>
      <c r="CV7" s="36">
        <v>88.41</v>
      </c>
      <c r="CW7" s="36">
        <v>92.9</v>
      </c>
      <c r="CX7" s="36">
        <v>91.52</v>
      </c>
      <c r="CY7" s="36">
        <v>85.4</v>
      </c>
      <c r="CZ7" s="36">
        <v>83.56</v>
      </c>
      <c r="DA7" s="36">
        <v>84.87</v>
      </c>
      <c r="DB7" s="36">
        <v>85.4</v>
      </c>
      <c r="DC7" s="36">
        <v>85.53</v>
      </c>
      <c r="DD7" s="36">
        <v>85.23</v>
      </c>
      <c r="DE7" s="36">
        <v>85.26</v>
      </c>
      <c r="DF7" s="36">
        <v>89.95</v>
      </c>
      <c r="DG7" s="36">
        <v>48.97</v>
      </c>
      <c r="DH7" s="36">
        <v>49.42</v>
      </c>
      <c r="DI7" s="36">
        <v>50.04</v>
      </c>
      <c r="DJ7" s="36">
        <v>50.45</v>
      </c>
      <c r="DK7" s="36">
        <v>51.15</v>
      </c>
      <c r="DL7" s="36">
        <v>35.53</v>
      </c>
      <c r="DM7" s="36">
        <v>36.36</v>
      </c>
      <c r="DN7" s="36">
        <v>37.340000000000003</v>
      </c>
      <c r="DO7" s="36">
        <v>44.31</v>
      </c>
      <c r="DP7" s="36">
        <v>45.75</v>
      </c>
      <c r="DQ7" s="36">
        <v>47.18</v>
      </c>
      <c r="DR7" s="36">
        <v>9.4700000000000006</v>
      </c>
      <c r="DS7" s="36">
        <v>8.77</v>
      </c>
      <c r="DT7" s="36">
        <v>7.72</v>
      </c>
      <c r="DU7" s="36">
        <v>6.16</v>
      </c>
      <c r="DV7" s="36">
        <v>4.38</v>
      </c>
      <c r="DW7" s="36">
        <v>6.47</v>
      </c>
      <c r="DX7" s="36">
        <v>7.8</v>
      </c>
      <c r="DY7" s="36">
        <v>8.39</v>
      </c>
      <c r="DZ7" s="36">
        <v>10.09</v>
      </c>
      <c r="EA7" s="36">
        <v>10.54</v>
      </c>
      <c r="EB7" s="36">
        <v>13.18</v>
      </c>
      <c r="EC7" s="36">
        <v>0.49</v>
      </c>
      <c r="ED7" s="36">
        <v>1.1399999999999999</v>
      </c>
      <c r="EE7" s="36">
        <v>1.45</v>
      </c>
      <c r="EF7" s="36">
        <v>1.96</v>
      </c>
      <c r="EG7" s="36">
        <v>0.56000000000000005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2017-02-01T08:37:26Z</dcterms:created>
  <dcterms:modified xsi:type="dcterms:W3CDTF">2017-02-15T05:04:15Z</dcterms:modified>
  <cp:category/>
</cp:coreProperties>
</file>