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5_上野村\"/>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<sst xmlns="http://schemas.openxmlformats.org/spreadsheetml/2006/main" count="218" uniqueCount="108">
  <si>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</si>
  <si>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</si>
  <si>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</si>
  <si>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</si>
  <si>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</si>
  <si>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</si>
  <si>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</si>
  <si>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</si>
  <si>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</si>
  <si>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</si>
  <si>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</si>
  <si>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</si>
  <si>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</si>
  <si>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</si>
  <si>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</si>
  <si>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</si>
  <si>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</si>
  <si>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</si>
  <si>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</si>
  <si>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</si>
  <si>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</si>
  <si>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</si>
  <si>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</si>
  <si>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</si>
  <si>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</si>
  <si>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</si>
  <si>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</si>
  <si>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</si>
  <si>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</si>
  <si>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</si>
  <si>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</si>
  <si>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</si>
  <si>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</si>
  <si>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</si>
  <si>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</si>
  <si>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</si>
  <si>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</si>
  <si>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</si>
  <si>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</si>
  <si>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</si>
  <si>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</si>
  <si>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</si>
  <si>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</si>
  <si>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</si>
  <si>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</si>
  <si>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</si>
  <si>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</si>
  <si>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</si>
  <si>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</si>
  <si>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</si>
  <si>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</si>
  <si>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</si>
  <si>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</si>
  <si>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</si>
  <si>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</si>
  <si>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</si>
  <si>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</si>
  <si>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</si>
  <si>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</si>
  <si>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</si>
  <si>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</si>
  <si>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</si>
  <si>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</si>
  <si>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</si>
  <si>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</si>
  <si>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</si>
  <si>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</si>
  <si>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</si>
  <si>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</si>
  <si>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</si>
  <si>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</si>
  <si>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</si>
  <si>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</si>
  <si>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</si>
  <si>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</si>
  <si>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</si>
  <si>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</si>
  <si>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</si>
  <si>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</si>
  <si>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</si>
  <si>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</si>
  <si>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</si>
  <si>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</si>
  <si>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</si>
  <si>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</si>
  <si>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</si>
  <si>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</si>
  <si>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</si>
  <si>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</si>
  <si>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</si>
  <si>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</si>
  <si>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</si>
  <si>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</si>
  <si>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上野村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</si>
  <si>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</si>
  <si>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</si>
  <si>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</si>
  <si>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</si>
  <si>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</si>
  <si>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</si>
  <si>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</si>
  <si>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</si>
  <si>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</si>
  <si>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</si>
  <si>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</si>
  <si>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の状況は平均値をやや超えている。利用料金は加入者の増加により安定してきている。本村では人口定住対策を30年近く実施しており、安全な水を安価で提供することを一つの定住化対策の柱としているところである。また高齢化率も43%となっており、過度な負担を強いることは難しい。このため料金については改定をせずに、2ヵ月20㎥まで1,220円となっている。
④近年は施設の大規模改修や新設を行っておらず、企業債残高が少額となっているため比率が低くなっている。
⑤料金回収率の比率は高いが、100％を下回っており、徴収対策の取り組みは必要となっている。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⑧冬期間の気温が低い地域でも有り、水道管破裂や配水管の老朽化による漏水などもあるが、修繕を行った結果前年度比約20ポイント上昇した。</t>
    <rPh sb="42" eb="44">
      <t>ホンソン</t>
    </rPh>
    <rPh sb="46" eb="48">
      <t>ジンコウ</t>
    </rPh>
    <rPh sb="48" eb="50">
      <t>テイジュウ</t>
    </rPh>
    <rPh sb="50" eb="52">
      <t>タイサク</t>
    </rPh>
    <rPh sb="55" eb="56">
      <t>ネン</t>
    </rPh>
    <rPh sb="56" eb="57">
      <t>チカ</t>
    </rPh>
    <rPh sb="58" eb="60">
      <t>ジッシ</t>
    </rPh>
    <rPh sb="65" eb="67">
      <t>アンゼン</t>
    </rPh>
    <rPh sb="68" eb="69">
      <t>ミズ</t>
    </rPh>
    <rPh sb="70" eb="72">
      <t>アンカ</t>
    </rPh>
    <rPh sb="73" eb="75">
      <t>テイキョウ</t>
    </rPh>
    <rPh sb="80" eb="81">
      <t>ヒト</t>
    </rPh>
    <rPh sb="83" eb="86">
      <t>テイジュウカ</t>
    </rPh>
    <rPh sb="86" eb="88">
      <t>タイサク</t>
    </rPh>
    <rPh sb="89" eb="90">
      <t>ハシラ</t>
    </rPh>
    <rPh sb="104" eb="107">
      <t>コウレイカ</t>
    </rPh>
    <rPh sb="107" eb="108">
      <t>リツ</t>
    </rPh>
    <rPh sb="119" eb="121">
      <t>カド</t>
    </rPh>
    <rPh sb="122" eb="124">
      <t>フタン</t>
    </rPh>
    <rPh sb="125" eb="126">
      <t>シ</t>
    </rPh>
    <rPh sb="131" eb="132">
      <t>ムヅカ</t>
    </rPh>
    <rPh sb="146" eb="148">
      <t>カイテイ</t>
    </rPh>
    <rPh sb="176" eb="178">
      <t>キンネン</t>
    </rPh>
    <rPh sb="182" eb="185">
      <t>ダイキボ</t>
    </rPh>
    <rPh sb="191" eb="192">
      <t>オコナ</t>
    </rPh>
    <rPh sb="252" eb="254">
      <t>チョウシュウ</t>
    </rPh>
    <rPh sb="254" eb="256">
      <t>タイサク</t>
    </rPh>
    <rPh sb="280" eb="283">
      <t>ダイキボ</t>
    </rPh>
    <rPh sb="289" eb="290">
      <t>オコナ</t>
    </rPh>
    <rPh sb="399" eb="401">
      <t>シュウゼン</t>
    </rPh>
    <rPh sb="402" eb="403">
      <t>オコナ</t>
    </rPh>
    <rPh sb="405" eb="407">
      <t>ケッカ</t>
    </rPh>
    <rPh sb="407" eb="411">
      <t>ゼンネンドヒ</t>
    </rPh>
    <rPh sb="411" eb="412">
      <t>ヤク</t>
    </rPh>
    <rPh sb="418" eb="420">
      <t>ジョウショウ</t>
    </rPh>
    <phoneticPr fontId="4"/>
  </si>
  <si>
    <t>③管路更新率は総延長が短いこともあり、小規模の更新実施でも高い率となる。更新を行わない年もあるため、率は一定では無い。
近年老朽化による漏水等が多く有収率も低くなっているため、定期的な更新を行うこととしている。</t>
    <phoneticPr fontId="4"/>
  </si>
  <si>
    <t>収支については安定しているが、施設としては近年小さな修繕・改修をおこなっているのみで、起債残高も小さくなっている状況である。しかし施設においては老朽化が進んでおり、今後大きな改修等を継続して行っていく必要があると見込まれる。
健全な運営には料金水準の適正化への取り組みが必要であるが、住民サービスの低下を招かないよう配慮する必要もある。</t>
    <rPh sb="76" eb="7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</si>
</sst>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5.01</c:v>
                </c:pt>
                <c:pt idx="1">
                  <c:v>5.01</c:v>
                </c:pt>
                <c:pt idx="2">
                  <c:v>10.01</c:v>
                </c:pt>
                <c:pt idx="3" formatCode="#,##0.00;&quot;△&quot;#,##0.00">
                  <c:v>0</c:v>
                </c:pt>
                <c:pt idx="4" formatCode="#,##0.00;&quot;△&quot;#,##0.00">
                  <c:v>0</c:v>
                </c:pt>
              </c:numCache>
            </c:numRef>
          </c:val>
        </c:ser>
        <c:dLbls>
          <c:showLegendKey val="0"/>
          <c:showVal val="0"/>
          <c:showCatName val="0"/>
          <c:showSerName val="0"/>
          <c:showPercent val="0"/>
          <c:showBubbleSize val="0"/>
        </c:dLbls>
        <c:gapWidth val="150"/>
        <c:axId val="139509160"/>
        <c:axId val="13950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39509160"/>
        <c:axId val="139509552"/>
      </c:lineChart>
      <c:dateAx>
        <c:axId val="139509160"/>
        <c:scaling>
          <c:orientation val="minMax"/>
        </c:scaling>
        <c:delete val="1"/>
        <c:axPos val="b"/>
        <c:numFmt formatCode="ge" sourceLinked="1"/>
        <c:majorTickMark val="none"/>
        <c:minorTickMark val="none"/>
        <c:tickLblPos val="none"/>
        <c:crossAx val="139509552"/>
        <c:crosses val="autoZero"/>
        <c:auto val="1"/>
        <c:lblOffset val="100"/>
        <c:baseTimeUnit val="years"/>
      </c:dateAx>
      <c:valAx>
        <c:axId val="1395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0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111.44</c:v>
                </c:pt>
                <c:pt idx="1">
                  <c:v>107.28</c:v>
                </c:pt>
                <c:pt idx="2">
                  <c:v>104.28</c:v>
                </c:pt>
                <c:pt idx="3">
                  <c:v>110.79</c:v>
                </c:pt>
                <c:pt idx="4">
                  <c:v>79.56</c:v>
                </c:pt>
              </c:numCache>
            </c:numRef>
          </c:val>
        </c:ser>
        <c:dLbls>
          <c:showLegendKey val="0"/>
          <c:showVal val="0"/>
          <c:showCatName val="0"/>
          <c:showSerName val="0"/>
          <c:showPercent val="0"/>
          <c:showBubbleSize val="0"/>
        </c:dLbls>
        <c:gapWidth val="150"/>
        <c:axId val="139869912"/>
        <c:axId val="1398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39869912"/>
        <c:axId val="139870304"/>
      </c:lineChart>
      <c:dateAx>
        <c:axId val="139869912"/>
        <c:scaling>
          <c:orientation val="minMax"/>
        </c:scaling>
        <c:delete val="1"/>
        <c:axPos val="b"/>
        <c:numFmt formatCode="ge" sourceLinked="1"/>
        <c:majorTickMark val="none"/>
        <c:minorTickMark val="none"/>
        <c:tickLblPos val="none"/>
        <c:crossAx val="139870304"/>
        <c:crosses val="autoZero"/>
        <c:auto val="1"/>
        <c:lblOffset val="100"/>
        <c:baseTimeUnit val="years"/>
      </c:dateAx>
      <c:valAx>
        <c:axId val="1398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68.08</c:v>
                </c:pt>
                <c:pt idx="1">
                  <c:v>68.209999999999994</c:v>
                </c:pt>
                <c:pt idx="2">
                  <c:v>68.209999999999994</c:v>
                </c:pt>
                <c:pt idx="3">
                  <c:v>65.33</c:v>
                </c:pt>
                <c:pt idx="4">
                  <c:v>85.95</c:v>
                </c:pt>
              </c:numCache>
            </c:numRef>
          </c:val>
        </c:ser>
        <c:dLbls>
          <c:showLegendKey val="0"/>
          <c:showVal val="0"/>
          <c:showCatName val="0"/>
          <c:showSerName val="0"/>
          <c:showPercent val="0"/>
          <c:showBubbleSize val="0"/>
        </c:dLbls>
        <c:gapWidth val="150"/>
        <c:axId val="139871480"/>
        <c:axId val="1398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39871480"/>
        <c:axId val="139871872"/>
      </c:lineChart>
      <c:dateAx>
        <c:axId val="139871480"/>
        <c:scaling>
          <c:orientation val="minMax"/>
        </c:scaling>
        <c:delete val="1"/>
        <c:axPos val="b"/>
        <c:numFmt formatCode="ge" sourceLinked="1"/>
        <c:majorTickMark val="none"/>
        <c:minorTickMark val="none"/>
        <c:tickLblPos val="none"/>
        <c:crossAx val="139871872"/>
        <c:crosses val="autoZero"/>
        <c:auto val="1"/>
        <c:lblOffset val="100"/>
        <c:baseTimeUnit val="years"/>
      </c:dateAx>
      <c:valAx>
        <c:axId val="1398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80.03</c:v>
                </c:pt>
                <c:pt idx="1">
                  <c:v>98.3</c:v>
                </c:pt>
                <c:pt idx="2">
                  <c:v>79.62</c:v>
                </c:pt>
                <c:pt idx="3">
                  <c:v>80.55</c:v>
                </c:pt>
                <c:pt idx="4">
                  <c:v>76.45</c:v>
                </c:pt>
              </c:numCache>
            </c:numRef>
          </c:val>
        </c:ser>
        <c:dLbls>
          <c:showLegendKey val="0"/>
          <c:showVal val="0"/>
          <c:showCatName val="0"/>
          <c:showSerName val="0"/>
          <c:showPercent val="0"/>
          <c:showBubbleSize val="0"/>
        </c:dLbls>
        <c:gapWidth val="150"/>
        <c:axId val="139510728"/>
        <c:axId val="1395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39510728"/>
        <c:axId val="139511120"/>
      </c:lineChart>
      <c:dateAx>
        <c:axId val="139510728"/>
        <c:scaling>
          <c:orientation val="minMax"/>
        </c:scaling>
        <c:delete val="1"/>
        <c:axPos val="b"/>
        <c:numFmt formatCode="ge" sourceLinked="1"/>
        <c:majorTickMark val="none"/>
        <c:minorTickMark val="none"/>
        <c:tickLblPos val="none"/>
        <c:crossAx val="139511120"/>
        <c:crosses val="autoZero"/>
        <c:auto val="1"/>
        <c:lblOffset val="100"/>
        <c:baseTimeUnit val="years"/>
      </c:dateAx>
      <c:valAx>
        <c:axId val="1395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051424"/>
        <c:axId val="24205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51424"/>
        <c:axId val="242051816"/>
      </c:lineChart>
      <c:dateAx>
        <c:axId val="242051424"/>
        <c:scaling>
          <c:orientation val="minMax"/>
        </c:scaling>
        <c:delete val="1"/>
        <c:axPos val="b"/>
        <c:numFmt formatCode="ge" sourceLinked="1"/>
        <c:majorTickMark val="none"/>
        <c:minorTickMark val="none"/>
        <c:tickLblPos val="none"/>
        <c:crossAx val="242051816"/>
        <c:crosses val="autoZero"/>
        <c:auto val="1"/>
        <c:lblOffset val="100"/>
        <c:baseTimeUnit val="years"/>
      </c:dateAx>
      <c:valAx>
        <c:axId val="24205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052992"/>
        <c:axId val="24205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52992"/>
        <c:axId val="242053384"/>
      </c:lineChart>
      <c:dateAx>
        <c:axId val="242052992"/>
        <c:scaling>
          <c:orientation val="minMax"/>
        </c:scaling>
        <c:delete val="1"/>
        <c:axPos val="b"/>
        <c:numFmt formatCode="ge" sourceLinked="1"/>
        <c:majorTickMark val="none"/>
        <c:minorTickMark val="none"/>
        <c:tickLblPos val="none"/>
        <c:crossAx val="242053384"/>
        <c:crosses val="autoZero"/>
        <c:auto val="1"/>
        <c:lblOffset val="100"/>
        <c:baseTimeUnit val="years"/>
      </c:dateAx>
      <c:valAx>
        <c:axId val="24205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575688"/>
        <c:axId val="24257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75688"/>
        <c:axId val="242576080"/>
      </c:lineChart>
      <c:dateAx>
        <c:axId val="242575688"/>
        <c:scaling>
          <c:orientation val="minMax"/>
        </c:scaling>
        <c:delete val="1"/>
        <c:axPos val="b"/>
        <c:numFmt formatCode="ge" sourceLinked="1"/>
        <c:majorTickMark val="none"/>
        <c:minorTickMark val="none"/>
        <c:tickLblPos val="none"/>
        <c:crossAx val="242576080"/>
        <c:crosses val="autoZero"/>
        <c:auto val="1"/>
        <c:lblOffset val="100"/>
        <c:baseTimeUnit val="years"/>
      </c:dateAx>
      <c:valAx>
        <c:axId val="24257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577256"/>
        <c:axId val="24257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77256"/>
        <c:axId val="242577648"/>
      </c:lineChart>
      <c:dateAx>
        <c:axId val="242577256"/>
        <c:scaling>
          <c:orientation val="minMax"/>
        </c:scaling>
        <c:delete val="1"/>
        <c:axPos val="b"/>
        <c:numFmt formatCode="ge" sourceLinked="1"/>
        <c:majorTickMark val="none"/>
        <c:minorTickMark val="none"/>
        <c:tickLblPos val="none"/>
        <c:crossAx val="242577648"/>
        <c:crosses val="autoZero"/>
        <c:auto val="1"/>
        <c:lblOffset val="100"/>
        <c:baseTimeUnit val="years"/>
      </c:dateAx>
      <c:valAx>
        <c:axId val="24257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242.73</c:v>
                </c:pt>
                <c:pt idx="1">
                  <c:v>233.55</c:v>
                </c:pt>
                <c:pt idx="2">
                  <c:v>222.18</c:v>
                </c:pt>
                <c:pt idx="3">
                  <c:v>215.78</c:v>
                </c:pt>
                <c:pt idx="4">
                  <c:v>179.24</c:v>
                </c:pt>
              </c:numCache>
            </c:numRef>
          </c:val>
        </c:ser>
        <c:dLbls>
          <c:showLegendKey val="0"/>
          <c:showVal val="0"/>
          <c:showCatName val="0"/>
          <c:showSerName val="0"/>
          <c:showPercent val="0"/>
          <c:showBubbleSize val="0"/>
        </c:dLbls>
        <c:gapWidth val="150"/>
        <c:axId val="242578824"/>
        <c:axId val="24257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42578824"/>
        <c:axId val="242579216"/>
      </c:lineChart>
      <c:dateAx>
        <c:axId val="242578824"/>
        <c:scaling>
          <c:orientation val="minMax"/>
        </c:scaling>
        <c:delete val="1"/>
        <c:axPos val="b"/>
        <c:numFmt formatCode="ge" sourceLinked="1"/>
        <c:majorTickMark val="none"/>
        <c:minorTickMark val="none"/>
        <c:tickLblPos val="none"/>
        <c:crossAx val="242579216"/>
        <c:crosses val="autoZero"/>
        <c:auto val="1"/>
        <c:lblOffset val="100"/>
        <c:baseTimeUnit val="years"/>
      </c:dateAx>
      <c:valAx>
        <c:axId val="24257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70.900000000000006</c:v>
                </c:pt>
                <c:pt idx="1">
                  <c:v>88.02</c:v>
                </c:pt>
                <c:pt idx="2">
                  <c:v>75.03</c:v>
                </c:pt>
                <c:pt idx="3">
                  <c:v>76.03</c:v>
                </c:pt>
                <c:pt idx="4">
                  <c:v>69.98</c:v>
                </c:pt>
              </c:numCache>
            </c:numRef>
          </c:val>
        </c:ser>
        <c:dLbls>
          <c:showLegendKey val="0"/>
          <c:showVal val="0"/>
          <c:showCatName val="0"/>
          <c:showSerName val="0"/>
          <c:showPercent val="0"/>
          <c:showBubbleSize val="0"/>
        </c:dLbls>
        <c:gapWidth val="150"/>
        <c:axId val="242691064"/>
        <c:axId val="2426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42691064"/>
        <c:axId val="242691456"/>
      </c:lineChart>
      <c:dateAx>
        <c:axId val="242691064"/>
        <c:scaling>
          <c:orientation val="minMax"/>
        </c:scaling>
        <c:delete val="1"/>
        <c:axPos val="b"/>
        <c:numFmt formatCode="ge" sourceLinked="1"/>
        <c:majorTickMark val="none"/>
        <c:minorTickMark val="none"/>
        <c:tickLblPos val="none"/>
        <c:crossAx val="242691456"/>
        <c:crosses val="autoZero"/>
        <c:auto val="1"/>
        <c:lblOffset val="100"/>
        <c:baseTimeUnit val="years"/>
      </c:dateAx>
      <c:valAx>
        <c:axId val="242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106.27</c:v>
                </c:pt>
                <c:pt idx="1">
                  <c:v>86.24</c:v>
                </c:pt>
                <c:pt idx="2">
                  <c:v>101.14</c:v>
                </c:pt>
                <c:pt idx="3">
                  <c:v>92.36</c:v>
                </c:pt>
                <c:pt idx="4">
                  <c:v>115.07</c:v>
                </c:pt>
              </c:numCache>
            </c:numRef>
          </c:val>
        </c:ser>
        <c:dLbls>
          <c:showLegendKey val="0"/>
          <c:showVal val="0"/>
          <c:showCatName val="0"/>
          <c:showSerName val="0"/>
          <c:showPercent val="0"/>
          <c:showBubbleSize val="0"/>
        </c:dLbls>
        <c:gapWidth val="150"/>
        <c:axId val="242692632"/>
        <c:axId val="2426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42692632"/>
        <c:axId val="242693024"/>
      </c:lineChart>
      <c:dateAx>
        <c:axId val="242692632"/>
        <c:scaling>
          <c:orientation val="minMax"/>
        </c:scaling>
        <c:delete val="1"/>
        <c:axPos val="b"/>
        <c:numFmt formatCode="ge" sourceLinked="1"/>
        <c:majorTickMark val="none"/>
        <c:minorTickMark val="none"/>
        <c:tickLblPos val="none"/>
        <c:crossAx val="242693024"/>
        <c:crosses val="autoZero"/>
        <c:auto val="1"/>
        <c:lblOffset val="100"/>
        <c:baseTimeUnit val="years"/>
      </c:dateAx>
      <c:valAx>
        <c:axId val="2426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上野村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1302</v>
      </c>
      <c r="AJ8" s="55"/>
      <c r="AK8" s="55"/>
      <c r="AL8" s="55"/>
      <c r="AM8" s="55"/>
      <c r="AN8" s="55"/>
      <c r="AO8" s="55"/>
      <c r="AP8" s="56"/>
      <c r="AQ8" s="46">
        <f>データ!R6</f>
        <v>181.85</v>
      </c>
      <c r="AR8" s="46"/>
      <c r="AS8" s="46"/>
      <c r="AT8" s="46"/>
      <c r="AU8" s="46"/>
      <c r="AV8" s="46"/>
      <c r="AW8" s="46"/>
      <c r="AX8" s="46"/>
      <c r="AY8" s="46">
        <f>データ!S6</f>
        <v>7.16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65.92</v>
      </c>
      <c r="S10" s="46"/>
      <c r="T10" s="46"/>
      <c r="U10" s="46"/>
      <c r="V10" s="46"/>
      <c r="W10" s="46"/>
      <c r="X10" s="46"/>
      <c r="Y10" s="46"/>
      <c r="Z10" s="80">
        <f>データ!P6</f>
        <v>1220</v>
      </c>
      <c r="AA10" s="80"/>
      <c r="AB10" s="80"/>
      <c r="AC10" s="80"/>
      <c r="AD10" s="80"/>
      <c r="AE10" s="80"/>
      <c r="AF10" s="80"/>
      <c r="AG10" s="80"/>
      <c r="AH10" s="2"/>
      <c r="AI10" s="80">
        <f>データ!T6</f>
        <v>857</v>
      </c>
      <c r="AJ10" s="80"/>
      <c r="AK10" s="80"/>
      <c r="AL10" s="80"/>
      <c r="AM10" s="80"/>
      <c r="AN10" s="80"/>
      <c r="AO10" s="80"/>
      <c r="AP10" s="80"/>
      <c r="AQ10" s="46">
        <f>データ!U6</f>
        <v>19.3</v>
      </c>
      <c r="AR10" s="46"/>
      <c r="AS10" s="46"/>
      <c r="AT10" s="46"/>
      <c r="AU10" s="46"/>
      <c r="AV10" s="46"/>
      <c r="AW10" s="46"/>
      <c r="AX10" s="46"/>
      <c r="AY10" s="46">
        <f>データ!V6</f>
        <v>44.4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103667</v>
      </c>
      <c r="D6" s="31">
        <f t="shared" si="3"/>
        <v>47</v>
      </c>
      <c r="E6" s="31">
        <f t="shared" si="3"/>
        <v>1</v>
      </c>
      <c r="F6" s="31">
        <f t="shared" si="3"/>
        <v>0</v>
      </c>
      <c r="G6" s="31">
        <f t="shared" si="3"/>
        <v>0</v>
      </c>
      <c r="H6" s="31" t="str">
        <f t="shared" si="3"/>
        <v>群馬県　上野村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65.92</v>
      </c>
      <c r="P6" s="32">
        <f t="shared" si="3"/>
        <v>1220</v>
      </c>
      <c r="Q6" s="32">
        <f t="shared" si="3"/>
        <v>1302</v>
      </c>
      <c r="R6" s="32">
        <f t="shared" si="3"/>
        <v>181.85</v>
      </c>
      <c r="S6" s="32">
        <f t="shared" si="3"/>
        <v>7.16</v>
      </c>
      <c r="T6" s="32">
        <f t="shared" si="3"/>
        <v>857</v>
      </c>
      <c r="U6" s="32">
        <f t="shared" si="3"/>
        <v>19.3</v>
      </c>
      <c r="V6" s="32">
        <f t="shared" si="3"/>
        <v>44.4</v>
      </c>
      <c r="W6" s="33">
        <f>IF(W7="",NA(),W7)</f>
        <v>80.03</v>
      </c>
      <c r="X6" s="33">
        <f t="shared" ref="X6:AF6" si="4">IF(X7="",NA(),X7)</f>
        <v>98.3</v>
      </c>
      <c r="Y6" s="33">
        <f t="shared" si="4"/>
        <v>79.62</v>
      </c>
      <c r="Z6" s="33">
        <f t="shared" si="4"/>
        <v>80.55</v>
      </c>
      <c r="AA6" s="33">
        <f t="shared" si="4"/>
        <v>76.45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242.73</v>
      </c>
      <c r="BE6" s="33">
        <f t="shared" ref="BE6:BM6" si="7">IF(BE7="",NA(),BE7)</f>
        <v>233.55</v>
      </c>
      <c r="BF6" s="33">
        <f t="shared" si="7"/>
        <v>222.18</v>
      </c>
      <c r="BG6" s="33">
        <f t="shared" si="7"/>
        <v>215.78</v>
      </c>
      <c r="BH6" s="33">
        <f t="shared" si="7"/>
        <v>179.24</v>
      </c>
      <c r="BI6" s="33">
        <f t="shared" si="7"/>
        <v>1442.51</v>
      </c>
      <c r="BJ6" s="33">
        <f t="shared" si="7"/>
        <v>1496.15</v>
      </c>
      <c r="BK6" s="33">
        <f t="shared" si="7"/>
        <v>1462.56</v>
      </c>
      <c r="BL6" s="33">
        <f t="shared" si="7"/>
        <v>1486.62</v>
      </c>
      <c r="BM6" s="33">
        <f t="shared" si="7"/>
        <v>1510.14</v>
      </c>
      <c r="BN6" s="32" t="str">
        <f>IF(BN7="","",IF(BN7="-","【-】","【"&amp;SUBSTITUTE(TEXT(BN7,"#,##0.00"),"-","△")&amp;"】"))</f>
        <v>【1,242.90】</v>
      </c>
      <c r="BO6" s="33">
        <f>IF(BO7="",NA(),BO7)</f>
        <v>70.900000000000006</v>
      </c>
      <c r="BP6" s="33">
        <f t="shared" ref="BP6:BX6" si="8">IF(BP7="",NA(),BP7)</f>
        <v>88.02</v>
      </c>
      <c r="BQ6" s="33">
        <f t="shared" si="8"/>
        <v>75.03</v>
      </c>
      <c r="BR6" s="33">
        <f t="shared" si="8"/>
        <v>76.03</v>
      </c>
      <c r="BS6" s="33">
        <f t="shared" si="8"/>
        <v>69.98</v>
      </c>
      <c r="BT6" s="33">
        <f t="shared" si="8"/>
        <v>33.299999999999997</v>
      </c>
      <c r="BU6" s="33">
        <f t="shared" si="8"/>
        <v>33.01</v>
      </c>
      <c r="BV6" s="33">
        <f t="shared" si="8"/>
        <v>32.39</v>
      </c>
      <c r="BW6" s="33">
        <f t="shared" si="8"/>
        <v>24.39</v>
      </c>
      <c r="BX6" s="33">
        <f t="shared" si="8"/>
        <v>22.67</v>
      </c>
      <c r="BY6" s="32" t="str">
        <f>IF(BY7="","",IF(BY7="-","【-】","【"&amp;SUBSTITUTE(TEXT(BY7,"#,##0.00"),"-","△")&amp;"】"))</f>
        <v>【33.35】</v>
      </c>
      <c r="BZ6" s="33">
        <f>IF(BZ7="",NA(),BZ7)</f>
        <v>106.27</v>
      </c>
      <c r="CA6" s="33">
        <f t="shared" ref="CA6:CI6" si="9">IF(CA7="",NA(),CA7)</f>
        <v>86.24</v>
      </c>
      <c r="CB6" s="33">
        <f t="shared" si="9"/>
        <v>101.14</v>
      </c>
      <c r="CC6" s="33">
        <f t="shared" si="9"/>
        <v>92.36</v>
      </c>
      <c r="CD6" s="33">
        <f t="shared" si="9"/>
        <v>115.07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111.44</v>
      </c>
      <c r="CL6" s="33">
        <f t="shared" ref="CL6:CT6" si="10">IF(CL7="",NA(),CL7)</f>
        <v>107.28</v>
      </c>
      <c r="CM6" s="33">
        <f t="shared" si="10"/>
        <v>104.28</v>
      </c>
      <c r="CN6" s="33">
        <f t="shared" si="10"/>
        <v>110.79</v>
      </c>
      <c r="CO6" s="33">
        <f t="shared" si="10"/>
        <v>79.56</v>
      </c>
      <c r="CP6" s="33">
        <f t="shared" si="10"/>
        <v>50.66</v>
      </c>
      <c r="CQ6" s="33">
        <f t="shared" si="10"/>
        <v>51.11</v>
      </c>
      <c r="CR6" s="33">
        <f t="shared" si="10"/>
        <v>50.49</v>
      </c>
      <c r="CS6" s="33">
        <f t="shared" si="10"/>
        <v>48.36</v>
      </c>
      <c r="CT6" s="33">
        <f t="shared" si="10"/>
        <v>48.7</v>
      </c>
      <c r="CU6" s="32" t="str">
        <f>IF(CU7="","",IF(CU7="-","【-】","【"&amp;SUBSTITUTE(TEXT(CU7,"#,##0.00"),"-","△")&amp;"】"))</f>
        <v>【57.58】</v>
      </c>
      <c r="CV6" s="33">
        <f>IF(CV7="",NA(),CV7)</f>
        <v>68.08</v>
      </c>
      <c r="CW6" s="33">
        <f t="shared" ref="CW6:DE6" si="11">IF(CW7="",NA(),CW7)</f>
        <v>68.209999999999994</v>
      </c>
      <c r="CX6" s="33">
        <f t="shared" si="11"/>
        <v>68.209999999999994</v>
      </c>
      <c r="CY6" s="33">
        <f t="shared" si="11"/>
        <v>65.33</v>
      </c>
      <c r="CZ6" s="33">
        <f t="shared" si="11"/>
        <v>85.95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5.01</v>
      </c>
      <c r="ED6" s="33">
        <f t="shared" ref="ED6:EL6" si="14">IF(ED7="",NA(),ED7)</f>
        <v>5.01</v>
      </c>
      <c r="EE6" s="33">
        <f t="shared" si="14"/>
        <v>10.01</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103667</v>
      </c>
      <c r="D7" s="35">
        <v>47</v>
      </c>
      <c r="E7" s="35">
        <v>1</v>
      </c>
      <c r="F7" s="35">
        <v>0</v>
      </c>
      <c r="G7" s="35">
        <v>0</v>
      </c>
      <c r="H7" s="35" t="s">
        <v>93</v>
      </c>
      <c r="I7" s="35" t="s">
        <v>94</v>
      </c>
      <c r="J7" s="35" t="s">
        <v>95</v>
      </c>
      <c r="K7" s="35" t="s">
        <v>96</v>
      </c>
      <c r="L7" s="35" t="s">
        <v>97</v>
      </c>
      <c r="M7" s="36" t="s">
        <v>98</v>
      </c>
      <c r="N7" s="36" t="s">
        <v>99</v>
      </c>
      <c r="O7" s="36">
        <v>65.92</v>
      </c>
      <c r="P7" s="36">
        <v>1220</v>
      </c>
      <c r="Q7" s="36">
        <v>1302</v>
      </c>
      <c r="R7" s="36">
        <v>181.85</v>
      </c>
      <c r="S7" s="36">
        <v>7.16</v>
      </c>
      <c r="T7" s="36">
        <v>857</v>
      </c>
      <c r="U7" s="36">
        <v>19.3</v>
      </c>
      <c r="V7" s="36">
        <v>44.4</v>
      </c>
      <c r="W7" s="36">
        <v>80.03</v>
      </c>
      <c r="X7" s="36">
        <v>98.3</v>
      </c>
      <c r="Y7" s="36">
        <v>79.62</v>
      </c>
      <c r="Z7" s="36">
        <v>80.55</v>
      </c>
      <c r="AA7" s="36">
        <v>76.45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242.73</v>
      </c>
      <c r="BE7" s="36">
        <v>233.55</v>
      </c>
      <c r="BF7" s="36">
        <v>222.18</v>
      </c>
      <c r="BG7" s="36">
        <v>215.78</v>
      </c>
      <c r="BH7" s="36">
        <v>179.24</v>
      </c>
      <c r="BI7" s="36">
        <v>1442.51</v>
      </c>
      <c r="BJ7" s="36">
        <v>1496.15</v>
      </c>
      <c r="BK7" s="36">
        <v>1462.56</v>
      </c>
      <c r="BL7" s="36">
        <v>1486.62</v>
      </c>
      <c r="BM7" s="36">
        <v>1510.14</v>
      </c>
      <c r="BN7" s="36">
        <v>1242.9000000000001</v>
      </c>
      <c r="BO7" s="36">
        <v>70.900000000000006</v>
      </c>
      <c r="BP7" s="36">
        <v>88.02</v>
      </c>
      <c r="BQ7" s="36">
        <v>75.03</v>
      </c>
      <c r="BR7" s="36">
        <v>76.03</v>
      </c>
      <c r="BS7" s="36">
        <v>69.98</v>
      </c>
      <c r="BT7" s="36">
        <v>33.299999999999997</v>
      </c>
      <c r="BU7" s="36">
        <v>33.01</v>
      </c>
      <c r="BV7" s="36">
        <v>32.39</v>
      </c>
      <c r="BW7" s="36">
        <v>24.39</v>
      </c>
      <c r="BX7" s="36">
        <v>22.67</v>
      </c>
      <c r="BY7" s="36">
        <v>33.35</v>
      </c>
      <c r="BZ7" s="36">
        <v>106.27</v>
      </c>
      <c r="CA7" s="36">
        <v>86.24</v>
      </c>
      <c r="CB7" s="36">
        <v>101.14</v>
      </c>
      <c r="CC7" s="36">
        <v>92.36</v>
      </c>
      <c r="CD7" s="36">
        <v>115.07</v>
      </c>
      <c r="CE7" s="36">
        <v>526.57000000000005</v>
      </c>
      <c r="CF7" s="36">
        <v>523.08000000000004</v>
      </c>
      <c r="CG7" s="36">
        <v>530.83000000000004</v>
      </c>
      <c r="CH7" s="36">
        <v>734.18</v>
      </c>
      <c r="CI7" s="36">
        <v>789.62</v>
      </c>
      <c r="CJ7" s="36">
        <v>524.69000000000005</v>
      </c>
      <c r="CK7" s="36">
        <v>111.44</v>
      </c>
      <c r="CL7" s="36">
        <v>107.28</v>
      </c>
      <c r="CM7" s="36">
        <v>104.28</v>
      </c>
      <c r="CN7" s="36">
        <v>110.79</v>
      </c>
      <c r="CO7" s="36">
        <v>79.56</v>
      </c>
      <c r="CP7" s="36">
        <v>50.66</v>
      </c>
      <c r="CQ7" s="36">
        <v>51.11</v>
      </c>
      <c r="CR7" s="36">
        <v>50.49</v>
      </c>
      <c r="CS7" s="36">
        <v>48.36</v>
      </c>
      <c r="CT7" s="36">
        <v>48.7</v>
      </c>
      <c r="CU7" s="36">
        <v>57.58</v>
      </c>
      <c r="CV7" s="36">
        <v>68.08</v>
      </c>
      <c r="CW7" s="36">
        <v>68.209999999999994</v>
      </c>
      <c r="CX7" s="36">
        <v>68.209999999999994</v>
      </c>
      <c r="CY7" s="36">
        <v>65.33</v>
      </c>
      <c r="CZ7" s="36">
        <v>85.95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5.01</v>
      </c>
      <c r="ED7" s="36">
        <v>5.01</v>
      </c>
      <c r="EE7" s="36">
        <v>10.01</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2016-12-02T02:16:50Z</dcterms:created>
  <dcterms:modified xsi:type="dcterms:W3CDTF">2017-02-15T05:37:08Z</dcterms:modified>
  <cp:category/>
</cp:coreProperties>
</file>