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20_●中之条町\"/>
    </mc:Choice>
  </mc:AlternateContent>
  <workbookProtection workbookPassword="8649" lockStructure="1"/>
  <bookViews>
    <workbookView xWindow="0" yWindow="0" windowWidth="20730" windowHeight="1176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<sst xmlns="http://schemas.openxmlformats.org/spreadsheetml/2006/main" count="218" uniqueCount="108">
  <si>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</si>
  <si>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</si>
  <si>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</si>
  <si>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</si>
  <si>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</si>
  <si>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</si>
  <si>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</si>
  <si>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</si>
  <si>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</si>
  <si>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</si>
  <si>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</si>
  <si>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</si>
  <si>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</si>
  <si>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</si>
  <si>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</si>
  <si>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</si>
  <si>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</si>
  <si>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</si>
  <si>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</si>
  <si>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</si>
  <si>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</si>
  <si>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</si>
  <si>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</si>
  <si>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</si>
  <si>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</si>
  <si>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</si>
  <si>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</si>
  <si>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</si>
  <si>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</si>
  <si>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</si>
  <si>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</si>
  <si>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</si>
  <si>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</si>
  <si>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</si>
  <si>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</si>
  <si>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</si>
  <si>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</si>
  <si>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</si>
  <si>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</si>
  <si>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</si>
  <si>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</si>
  <si>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</si>
  <si>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</si>
  <si>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</si>
  <si>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</si>
  <si>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</si>
  <si>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</si>
  <si>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</si>
  <si>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</si>
  <si>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</si>
  <si>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</si>
  <si>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</si>
  <si>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</si>
  <si>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</si>
  <si>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</si>
  <si>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</si>
  <si>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</si>
  <si>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</si>
  <si>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</si>
  <si>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</si>
  <si>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</si>
  <si>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</si>
  <si>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</si>
  <si>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</si>
  <si>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</si>
  <si>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</si>
  <si>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</si>
  <si>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</si>
  <si>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</si>
  <si>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</si>
  <si>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</si>
  <si>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</si>
  <si>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</si>
  <si>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</si>
  <si>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</si>
  <si>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</si>
  <si>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</si>
  <si>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</si>
  <si>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</si>
  <si>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</si>
  <si>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</si>
  <si>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</si>
  <si>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</si>
  <si>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</si>
  <si>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</si>
  <si>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</si>
  <si>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</si>
  <si>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</si>
  <si>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</si>
  <si>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</si>
  <si>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</si>
  <si>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</si>
  <si>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</si>
  <si>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中之条町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</si>
  <si>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</si>
  <si>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</si>
  <si>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</si>
  <si>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</si>
  <si>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</si>
  <si>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</si>
  <si>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</si>
  <si>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</si>
  <si>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</si>
  <si>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</si>
  <si>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</si>
  <si>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(1)分析結果
・収益的収支比率は、類似団体平均を上回っているが、100％を割り込んでおり、平成24年度からの増加傾向が減少へ転じた。
・企業債残高対給水収益比率は、類似団体平均の約4分の1であり、平成24年度から連続で減少している。
・料金回収率は、類似団体平均を上回っているが、100％を割り込んでおり、平成24年度からの増加傾向が若干減少へと転じた。
・給水原価は、類似団体平均の約3分の1であり、平成23年度から徐々に増加している。
・施設利用率は、類似団体平均を約3割上回っており、平成25年度から減少傾向である。
・有収率は、類似団体平均を上回っており、95％を連続して維持している。
(2)現状や背景、課題
・収益的収支比率、料金回収率が100％を割り込んでいるため、赤字経営であり、給水に係る費用は一般会計からの繰入金て賄われている状況である。
・施設利用率、有収率いずれの指標も、類似団体平均を上回っており、適正かつ効率的な稼働状況である。</t>
    <rPh sb="3" eb="5">
      <t>ブンセキ</t>
    </rPh>
    <rPh sb="5" eb="7">
      <t>ケッカ</t>
    </rPh>
    <rPh sb="9" eb="12">
      <t>シュウエキテキ</t>
    </rPh>
    <rPh sb="12" eb="14">
      <t>シュウシ</t>
    </rPh>
    <rPh sb="14" eb="16">
      <t>ヒリツ</t>
    </rPh>
    <rPh sb="18" eb="20">
      <t>ルイジ</t>
    </rPh>
    <rPh sb="20" eb="22">
      <t>ダンタイ</t>
    </rPh>
    <rPh sb="22" eb="24">
      <t>ヘイキン</t>
    </rPh>
    <rPh sb="25" eb="26">
      <t>ウエ</t>
    </rPh>
    <rPh sb="26" eb="27">
      <t>マワ</t>
    </rPh>
    <rPh sb="38" eb="39">
      <t>ワ</t>
    </rPh>
    <rPh sb="40" eb="41">
      <t>コ</t>
    </rPh>
    <rPh sb="46" eb="48">
      <t>ヘイセイ</t>
    </rPh>
    <rPh sb="50" eb="52">
      <t>ネンド</t>
    </rPh>
    <rPh sb="55" eb="57">
      <t>ゾウカ</t>
    </rPh>
    <rPh sb="57" eb="59">
      <t>ケイコウ</t>
    </rPh>
    <rPh sb="60" eb="62">
      <t>ゲンショウ</t>
    </rPh>
    <rPh sb="63" eb="64">
      <t>テン</t>
    </rPh>
    <rPh sb="69" eb="72">
      <t>キギョウサイ</t>
    </rPh>
    <rPh sb="72" eb="74">
      <t>ザンダカ</t>
    </rPh>
    <rPh sb="74" eb="75">
      <t>タイ</t>
    </rPh>
    <rPh sb="75" eb="77">
      <t>キュウスイ</t>
    </rPh>
    <rPh sb="77" eb="79">
      <t>シュウエキ</t>
    </rPh>
    <rPh sb="79" eb="81">
      <t>ヒリツ</t>
    </rPh>
    <rPh sb="83" eb="85">
      <t>ルイジ</t>
    </rPh>
    <rPh sb="85" eb="87">
      <t>ダンタイ</t>
    </rPh>
    <rPh sb="87" eb="89">
      <t>ヘイキン</t>
    </rPh>
    <rPh sb="90" eb="91">
      <t>ヤク</t>
    </rPh>
    <rPh sb="92" eb="93">
      <t>フン</t>
    </rPh>
    <rPh sb="99" eb="101">
      <t>ヘイセイ</t>
    </rPh>
    <rPh sb="103" eb="105">
      <t>ネンド</t>
    </rPh>
    <rPh sb="107" eb="109">
      <t>レンゾク</t>
    </rPh>
    <rPh sb="110" eb="112">
      <t>ゲンショウ</t>
    </rPh>
    <rPh sb="119" eb="121">
      <t>リョウキン</t>
    </rPh>
    <rPh sb="121" eb="124">
      <t>カイシュウリツ</t>
    </rPh>
    <rPh sb="168" eb="170">
      <t>ジャッカン</t>
    </rPh>
    <rPh sb="170" eb="172">
      <t>ゲンショウ</t>
    </rPh>
    <rPh sb="174" eb="175">
      <t>テン</t>
    </rPh>
    <rPh sb="180" eb="182">
      <t>キュウスイ</t>
    </rPh>
    <rPh sb="182" eb="184">
      <t>ゲンカ</t>
    </rPh>
    <rPh sb="193" eb="194">
      <t>ヤク</t>
    </rPh>
    <rPh sb="210" eb="212">
      <t>ジョジョ</t>
    </rPh>
    <rPh sb="213" eb="215">
      <t>ゾウカ</t>
    </rPh>
    <rPh sb="222" eb="224">
      <t>シセツ</t>
    </rPh>
    <rPh sb="224" eb="227">
      <t>リヨウリツ</t>
    </rPh>
    <rPh sb="236" eb="237">
      <t>ヤク</t>
    </rPh>
    <rPh sb="238" eb="239">
      <t>ワリ</t>
    </rPh>
    <rPh sb="239" eb="240">
      <t>ウエ</t>
    </rPh>
    <rPh sb="240" eb="241">
      <t>マワ</t>
    </rPh>
    <rPh sb="287" eb="289">
      <t>レンゾク</t>
    </rPh>
    <rPh sb="291" eb="293">
      <t>イジ</t>
    </rPh>
    <rPh sb="303" eb="305">
      <t>ゲンジョウ</t>
    </rPh>
    <rPh sb="306" eb="308">
      <t>ハイケイ</t>
    </rPh>
    <rPh sb="309" eb="311">
      <t>カダイ</t>
    </rPh>
    <rPh sb="321" eb="323">
      <t>リョウキン</t>
    </rPh>
    <rPh sb="323" eb="326">
      <t>カイシュウリツ</t>
    </rPh>
    <rPh sb="344" eb="346">
      <t>ケイエイ</t>
    </rPh>
    <rPh sb="375" eb="377">
      <t>ジョウキョウ</t>
    </rPh>
    <phoneticPr fontId="22"/>
  </si>
  <si>
    <t>(1)分析結果
・平成23年度以降実施されていなかった管路更新が、平成27年度から実施された。
(2)現状や背景、課題
・老朽化による漏水箇所の修繕や計画的な老朽管の更新を継続して実施する必要がある。</t>
    <rPh sb="9" eb="11">
      <t>ヘイセイ</t>
    </rPh>
    <rPh sb="13" eb="15">
      <t>ネンド</t>
    </rPh>
    <rPh sb="15" eb="17">
      <t>イコウ</t>
    </rPh>
    <rPh sb="17" eb="19">
      <t>ジッシ</t>
    </rPh>
    <rPh sb="33" eb="35">
      <t>ヘイセイ</t>
    </rPh>
    <rPh sb="37" eb="39">
      <t>ネンド</t>
    </rPh>
    <rPh sb="41" eb="43">
      <t>ジッシ</t>
    </rPh>
    <rPh sb="62" eb="65">
      <t>ロウキュウカ</t>
    </rPh>
    <rPh sb="68" eb="70">
      <t>ロウスイ</t>
    </rPh>
    <rPh sb="70" eb="72">
      <t>カショ</t>
    </rPh>
    <rPh sb="73" eb="75">
      <t>シュウゼン</t>
    </rPh>
    <rPh sb="76" eb="79">
      <t>ケイカクテキ</t>
    </rPh>
    <rPh sb="80" eb="83">
      <t>ロウキュウカン</t>
    </rPh>
    <rPh sb="84" eb="86">
      <t>コウシン</t>
    </rPh>
    <rPh sb="87" eb="89">
      <t>ケイゾク</t>
    </rPh>
    <rPh sb="91" eb="93">
      <t>ジッシ</t>
    </rPh>
    <rPh sb="95" eb="97">
      <t>ヒツヨウ</t>
    </rPh>
    <phoneticPr fontId="22"/>
  </si>
  <si>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・町村合併による水道料金改定で収益の増加が図られたが、現状でも給水人口が少なく、今後更に減少することから、厳しい経営状態が今後も続くことが予想される。
こうした状況を踏まえて、更なる経費節減や老朽管の計画的な更新に取組みながら、健全かつ効率的な経営に努めていく必要がある。また、今後の経営状況によっては、他の簡易水道事業（法適用）との経営統合を検討する必要がある。</t>
    <rPh sb="3" eb="5">
      <t>カダイ</t>
    </rPh>
    <rPh sb="7" eb="9">
      <t>アカジ</t>
    </rPh>
    <rPh sb="9" eb="11">
      <t>ケイエイ</t>
    </rPh>
    <rPh sb="15" eb="17">
      <t>イッパン</t>
    </rPh>
    <rPh sb="17" eb="19">
      <t>カイケイ</t>
    </rPh>
    <rPh sb="22" eb="25">
      <t>クリイレキン</t>
    </rPh>
    <rPh sb="26" eb="28">
      <t>イゾン</t>
    </rPh>
    <rPh sb="51" eb="54">
      <t>ケイカクテキ</t>
    </rPh>
    <rPh sb="55" eb="58">
      <t>ロウキュウカン</t>
    </rPh>
    <rPh sb="59" eb="61">
      <t>コウシン</t>
    </rPh>
    <rPh sb="78" eb="80">
      <t>コンゴ</t>
    </rPh>
    <rPh sb="81" eb="83">
      <t>カイゼン</t>
    </rPh>
    <rPh sb="84" eb="85">
      <t>ム</t>
    </rPh>
    <rPh sb="87" eb="89">
      <t>トリクミ</t>
    </rPh>
    <rPh sb="98" eb="100">
      <t>スイドウ</t>
    </rPh>
    <rPh sb="111" eb="112">
      <t>ハカ</t>
    </rPh>
    <rPh sb="117" eb="119">
      <t>ゲンジョウ</t>
    </rPh>
    <rPh sb="121" eb="123">
      <t>キュウスイ</t>
    </rPh>
    <rPh sb="123" eb="125">
      <t>ジンコウ</t>
    </rPh>
    <rPh sb="126" eb="127">
      <t>スク</t>
    </rPh>
    <rPh sb="130" eb="132">
      <t>コンゴ</t>
    </rPh>
    <rPh sb="132" eb="133">
      <t>サラ</t>
    </rPh>
    <rPh sb="134" eb="136">
      <t>ゲンショウ</t>
    </rPh>
    <rPh sb="143" eb="144">
      <t>キビ</t>
    </rPh>
    <rPh sb="146" eb="148">
      <t>ケイエイ</t>
    </rPh>
    <rPh sb="148" eb="150">
      <t>ジョウタイ</t>
    </rPh>
    <rPh sb="151" eb="153">
      <t>コンゴ</t>
    </rPh>
    <rPh sb="154" eb="155">
      <t>ツヅ</t>
    </rPh>
    <rPh sb="159" eb="161">
      <t>ヨソウ</t>
    </rPh>
    <rPh sb="170" eb="172">
      <t>ジョウキョウ</t>
    </rPh>
    <rPh sb="173" eb="174">
      <t>フ</t>
    </rPh>
    <rPh sb="178" eb="179">
      <t>サラ</t>
    </rPh>
    <rPh sb="181" eb="183">
      <t>ケイヒ</t>
    </rPh>
    <rPh sb="183" eb="185">
      <t>セツゲン</t>
    </rPh>
    <rPh sb="186" eb="189">
      <t>ロウキュウカン</t>
    </rPh>
    <rPh sb="190" eb="193">
      <t>ケイカクテキ</t>
    </rPh>
    <rPh sb="194" eb="196">
      <t>コウシン</t>
    </rPh>
    <rPh sb="197" eb="198">
      <t>ト</t>
    </rPh>
    <rPh sb="198" eb="199">
      <t>ク</t>
    </rPh>
    <rPh sb="204" eb="206">
      <t>ケンゼン</t>
    </rPh>
    <rPh sb="208" eb="211">
      <t>コウリツテキ</t>
    </rPh>
    <rPh sb="212" eb="214">
      <t>ケイエイ</t>
    </rPh>
    <rPh sb="215" eb="216">
      <t>ツト</t>
    </rPh>
    <rPh sb="220" eb="222">
      <t>ヒツヨウ</t>
    </rPh>
    <rPh sb="229" eb="231">
      <t>コンゴ</t>
    </rPh>
    <rPh sb="232" eb="234">
      <t>ケイエイ</t>
    </rPh>
    <rPh sb="234" eb="236">
      <t>ジョウキョウ</t>
    </rPh>
    <rPh sb="242" eb="243">
      <t>タ</t>
    </rPh>
    <rPh sb="244" eb="246">
      <t>カンイ</t>
    </rPh>
    <rPh sb="246" eb="248">
      <t>スイドウ</t>
    </rPh>
    <rPh sb="248" eb="250">
      <t>ジギョウ</t>
    </rPh>
    <rPh sb="257" eb="259">
      <t>ケイエイ</t>
    </rPh>
    <rPh sb="259" eb="261">
      <t>トウゴウ</t>
    </rPh>
    <rPh sb="262" eb="264">
      <t>ケントウ</t>
    </rPh>
    <rPh sb="266" eb="268">
      <t>ヒツヨウ</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</si>
</sst>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1.4</c:v>
                </c:pt>
              </c:numCache>
            </c:numRef>
          </c:val>
        </c:ser>
        <c:dLbls>
          <c:showLegendKey val="0"/>
          <c:showVal val="0"/>
          <c:showCatName val="0"/>
          <c:showSerName val="0"/>
          <c:showPercent val="0"/>
          <c:showBubbleSize val="0"/>
        </c:dLbls>
        <c:gapWidth val="150"/>
        <c:axId val="143945544"/>
        <c:axId val="1446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43945544"/>
        <c:axId val="144600416"/>
      </c:lineChart>
      <c:dateAx>
        <c:axId val="143945544"/>
        <c:scaling>
          <c:orientation val="minMax"/>
        </c:scaling>
        <c:delete val="1"/>
        <c:axPos val="b"/>
        <c:numFmt formatCode="ge" sourceLinked="1"/>
        <c:majorTickMark val="none"/>
        <c:minorTickMark val="none"/>
        <c:tickLblPos val="none"/>
        <c:crossAx val="144600416"/>
        <c:crosses val="autoZero"/>
        <c:auto val="1"/>
        <c:lblOffset val="100"/>
        <c:baseTimeUnit val="years"/>
      </c:dateAx>
      <c:valAx>
        <c:axId val="1446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4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73.87</c:v>
                </c:pt>
                <c:pt idx="1">
                  <c:v>74.06</c:v>
                </c:pt>
                <c:pt idx="2">
                  <c:v>71.599999999999994</c:v>
                </c:pt>
                <c:pt idx="3">
                  <c:v>67.040000000000006</c:v>
                </c:pt>
                <c:pt idx="4">
                  <c:v>64.260000000000005</c:v>
                </c:pt>
              </c:numCache>
            </c:numRef>
          </c:val>
        </c:ser>
        <c:dLbls>
          <c:showLegendKey val="0"/>
          <c:showVal val="0"/>
          <c:showCatName val="0"/>
          <c:showSerName val="0"/>
          <c:showPercent val="0"/>
          <c:showBubbleSize val="0"/>
        </c:dLbls>
        <c:gapWidth val="150"/>
        <c:axId val="231899000"/>
        <c:axId val="2318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31899000"/>
        <c:axId val="231899392"/>
      </c:lineChart>
      <c:dateAx>
        <c:axId val="231899000"/>
        <c:scaling>
          <c:orientation val="minMax"/>
        </c:scaling>
        <c:delete val="1"/>
        <c:axPos val="b"/>
        <c:numFmt formatCode="ge" sourceLinked="1"/>
        <c:majorTickMark val="none"/>
        <c:minorTickMark val="none"/>
        <c:tickLblPos val="none"/>
        <c:crossAx val="231899392"/>
        <c:crosses val="autoZero"/>
        <c:auto val="1"/>
        <c:lblOffset val="100"/>
        <c:baseTimeUnit val="years"/>
      </c:dateAx>
      <c:valAx>
        <c:axId val="2318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9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c:v>
                </c:pt>
                <c:pt idx="1">
                  <c:v>95</c:v>
                </c:pt>
                <c:pt idx="2">
                  <c:v>95</c:v>
                </c:pt>
                <c:pt idx="3">
                  <c:v>95</c:v>
                </c:pt>
                <c:pt idx="4">
                  <c:v>94.99</c:v>
                </c:pt>
              </c:numCache>
            </c:numRef>
          </c:val>
        </c:ser>
        <c:dLbls>
          <c:showLegendKey val="0"/>
          <c:showVal val="0"/>
          <c:showCatName val="0"/>
          <c:showSerName val="0"/>
          <c:showPercent val="0"/>
          <c:showBubbleSize val="0"/>
        </c:dLbls>
        <c:gapWidth val="150"/>
        <c:axId val="231900568"/>
        <c:axId val="2319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31900568"/>
        <c:axId val="231900960"/>
      </c:lineChart>
      <c:dateAx>
        <c:axId val="231900568"/>
        <c:scaling>
          <c:orientation val="minMax"/>
        </c:scaling>
        <c:delete val="1"/>
        <c:axPos val="b"/>
        <c:numFmt formatCode="ge" sourceLinked="1"/>
        <c:majorTickMark val="none"/>
        <c:minorTickMark val="none"/>
        <c:tickLblPos val="none"/>
        <c:crossAx val="231900960"/>
        <c:crosses val="autoZero"/>
        <c:auto val="1"/>
        <c:lblOffset val="100"/>
        <c:baseTimeUnit val="years"/>
      </c:dateAx>
      <c:valAx>
        <c:axId val="2319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0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88.85</c:v>
                </c:pt>
                <c:pt idx="1">
                  <c:v>78.77</c:v>
                </c:pt>
                <c:pt idx="2">
                  <c:v>82.2</c:v>
                </c:pt>
                <c:pt idx="3">
                  <c:v>94.83</c:v>
                </c:pt>
                <c:pt idx="4">
                  <c:v>83.83</c:v>
                </c:pt>
              </c:numCache>
            </c:numRef>
          </c:val>
        </c:ser>
        <c:dLbls>
          <c:showLegendKey val="0"/>
          <c:showVal val="0"/>
          <c:showCatName val="0"/>
          <c:showSerName val="0"/>
          <c:showPercent val="0"/>
          <c:showBubbleSize val="0"/>
        </c:dLbls>
        <c:gapWidth val="150"/>
        <c:axId val="144404536"/>
        <c:axId val="14185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44404536"/>
        <c:axId val="141851688"/>
      </c:lineChart>
      <c:dateAx>
        <c:axId val="144404536"/>
        <c:scaling>
          <c:orientation val="minMax"/>
        </c:scaling>
        <c:delete val="1"/>
        <c:axPos val="b"/>
        <c:numFmt formatCode="ge" sourceLinked="1"/>
        <c:majorTickMark val="none"/>
        <c:minorTickMark val="none"/>
        <c:tickLblPos val="none"/>
        <c:crossAx val="141851688"/>
        <c:crosses val="autoZero"/>
        <c:auto val="1"/>
        <c:lblOffset val="100"/>
        <c:baseTimeUnit val="years"/>
      </c:dateAx>
      <c:valAx>
        <c:axId val="14185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0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777608"/>
        <c:axId val="14240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77608"/>
        <c:axId val="142400104"/>
      </c:lineChart>
      <c:dateAx>
        <c:axId val="141777608"/>
        <c:scaling>
          <c:orientation val="minMax"/>
        </c:scaling>
        <c:delete val="1"/>
        <c:axPos val="b"/>
        <c:numFmt formatCode="ge" sourceLinked="1"/>
        <c:majorTickMark val="none"/>
        <c:minorTickMark val="none"/>
        <c:tickLblPos val="none"/>
        <c:crossAx val="142400104"/>
        <c:crosses val="autoZero"/>
        <c:auto val="1"/>
        <c:lblOffset val="100"/>
        <c:baseTimeUnit val="years"/>
      </c:dateAx>
      <c:valAx>
        <c:axId val="14240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7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768424"/>
        <c:axId val="14471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68424"/>
        <c:axId val="144716560"/>
      </c:lineChart>
      <c:dateAx>
        <c:axId val="144768424"/>
        <c:scaling>
          <c:orientation val="minMax"/>
        </c:scaling>
        <c:delete val="1"/>
        <c:axPos val="b"/>
        <c:numFmt formatCode="ge" sourceLinked="1"/>
        <c:majorTickMark val="none"/>
        <c:minorTickMark val="none"/>
        <c:tickLblPos val="none"/>
        <c:crossAx val="144716560"/>
        <c:crosses val="autoZero"/>
        <c:auto val="1"/>
        <c:lblOffset val="100"/>
        <c:baseTimeUnit val="years"/>
      </c:dateAx>
      <c:valAx>
        <c:axId val="14471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6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11840"/>
        <c:axId val="10641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11840"/>
        <c:axId val="106412232"/>
      </c:lineChart>
      <c:dateAx>
        <c:axId val="106411840"/>
        <c:scaling>
          <c:orientation val="minMax"/>
        </c:scaling>
        <c:delete val="1"/>
        <c:axPos val="b"/>
        <c:numFmt formatCode="ge" sourceLinked="1"/>
        <c:majorTickMark val="none"/>
        <c:minorTickMark val="none"/>
        <c:tickLblPos val="none"/>
        <c:crossAx val="106412232"/>
        <c:crosses val="autoZero"/>
        <c:auto val="1"/>
        <c:lblOffset val="100"/>
        <c:baseTimeUnit val="years"/>
      </c:dateAx>
      <c:valAx>
        <c:axId val="10641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13408"/>
        <c:axId val="14199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13408"/>
        <c:axId val="141997512"/>
      </c:lineChart>
      <c:dateAx>
        <c:axId val="106413408"/>
        <c:scaling>
          <c:orientation val="minMax"/>
        </c:scaling>
        <c:delete val="1"/>
        <c:axPos val="b"/>
        <c:numFmt formatCode="ge" sourceLinked="1"/>
        <c:majorTickMark val="none"/>
        <c:minorTickMark val="none"/>
        <c:tickLblPos val="none"/>
        <c:crossAx val="141997512"/>
        <c:crosses val="autoZero"/>
        <c:auto val="1"/>
        <c:lblOffset val="100"/>
        <c:baseTimeUnit val="years"/>
      </c:dateAx>
      <c:valAx>
        <c:axId val="14199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800.67</c:v>
                </c:pt>
                <c:pt idx="1">
                  <c:v>646.27</c:v>
                </c:pt>
                <c:pt idx="2">
                  <c:v>572.91</c:v>
                </c:pt>
                <c:pt idx="3">
                  <c:v>435.32</c:v>
                </c:pt>
                <c:pt idx="4">
                  <c:v>349.01</c:v>
                </c:pt>
              </c:numCache>
            </c:numRef>
          </c:val>
        </c:ser>
        <c:dLbls>
          <c:showLegendKey val="0"/>
          <c:showVal val="0"/>
          <c:showCatName val="0"/>
          <c:showSerName val="0"/>
          <c:showPercent val="0"/>
          <c:showBubbleSize val="0"/>
        </c:dLbls>
        <c:gapWidth val="150"/>
        <c:axId val="144859112"/>
        <c:axId val="14485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44859112"/>
        <c:axId val="144859504"/>
      </c:lineChart>
      <c:dateAx>
        <c:axId val="144859112"/>
        <c:scaling>
          <c:orientation val="minMax"/>
        </c:scaling>
        <c:delete val="1"/>
        <c:axPos val="b"/>
        <c:numFmt formatCode="ge" sourceLinked="1"/>
        <c:majorTickMark val="none"/>
        <c:minorTickMark val="none"/>
        <c:tickLblPos val="none"/>
        <c:crossAx val="144859504"/>
        <c:crosses val="autoZero"/>
        <c:auto val="1"/>
        <c:lblOffset val="100"/>
        <c:baseTimeUnit val="years"/>
      </c:dateAx>
      <c:valAx>
        <c:axId val="1448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47.23</c:v>
                </c:pt>
                <c:pt idx="1">
                  <c:v>40.42</c:v>
                </c:pt>
                <c:pt idx="2">
                  <c:v>42.49</c:v>
                </c:pt>
                <c:pt idx="3">
                  <c:v>53.68</c:v>
                </c:pt>
                <c:pt idx="4">
                  <c:v>52.82</c:v>
                </c:pt>
              </c:numCache>
            </c:numRef>
          </c:val>
        </c:ser>
        <c:dLbls>
          <c:showLegendKey val="0"/>
          <c:showVal val="0"/>
          <c:showCatName val="0"/>
          <c:showSerName val="0"/>
          <c:showPercent val="0"/>
          <c:showBubbleSize val="0"/>
        </c:dLbls>
        <c:gapWidth val="150"/>
        <c:axId val="144860680"/>
        <c:axId val="14486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44860680"/>
        <c:axId val="144861072"/>
      </c:lineChart>
      <c:dateAx>
        <c:axId val="144860680"/>
        <c:scaling>
          <c:orientation val="minMax"/>
        </c:scaling>
        <c:delete val="1"/>
        <c:axPos val="b"/>
        <c:numFmt formatCode="ge" sourceLinked="1"/>
        <c:majorTickMark val="none"/>
        <c:minorTickMark val="none"/>
        <c:tickLblPos val="none"/>
        <c:crossAx val="144861072"/>
        <c:crosses val="autoZero"/>
        <c:auto val="1"/>
        <c:lblOffset val="100"/>
        <c:baseTimeUnit val="years"/>
      </c:dateAx>
      <c:valAx>
        <c:axId val="1448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160</c:v>
                </c:pt>
                <c:pt idx="1">
                  <c:v>218.35</c:v>
                </c:pt>
                <c:pt idx="2">
                  <c:v>227.72</c:v>
                </c:pt>
                <c:pt idx="3">
                  <c:v>236.32</c:v>
                </c:pt>
                <c:pt idx="4">
                  <c:v>274.49</c:v>
                </c:pt>
              </c:numCache>
            </c:numRef>
          </c:val>
        </c:ser>
        <c:dLbls>
          <c:showLegendKey val="0"/>
          <c:showVal val="0"/>
          <c:showCatName val="0"/>
          <c:showSerName val="0"/>
          <c:showPercent val="0"/>
          <c:showBubbleSize val="0"/>
        </c:dLbls>
        <c:gapWidth val="150"/>
        <c:axId val="144862248"/>
        <c:axId val="14486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44862248"/>
        <c:axId val="144862640"/>
      </c:lineChart>
      <c:dateAx>
        <c:axId val="144862248"/>
        <c:scaling>
          <c:orientation val="minMax"/>
        </c:scaling>
        <c:delete val="1"/>
        <c:axPos val="b"/>
        <c:numFmt formatCode="ge" sourceLinked="1"/>
        <c:majorTickMark val="none"/>
        <c:minorTickMark val="none"/>
        <c:tickLblPos val="none"/>
        <c:crossAx val="144862640"/>
        <c:crosses val="autoZero"/>
        <c:auto val="1"/>
        <c:lblOffset val="100"/>
        <c:baseTimeUnit val="years"/>
      </c:dateAx>
      <c:valAx>
        <c:axId val="14486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6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中之条町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17068</v>
      </c>
      <c r="AJ8" s="74"/>
      <c r="AK8" s="74"/>
      <c r="AL8" s="74"/>
      <c r="AM8" s="74"/>
      <c r="AN8" s="74"/>
      <c r="AO8" s="74"/>
      <c r="AP8" s="75"/>
      <c r="AQ8" s="56">
        <f>データ!R6</f>
        <v>439.28</v>
      </c>
      <c r="AR8" s="56"/>
      <c r="AS8" s="56"/>
      <c r="AT8" s="56"/>
      <c r="AU8" s="56"/>
      <c r="AV8" s="56"/>
      <c r="AW8" s="56"/>
      <c r="AX8" s="56"/>
      <c r="AY8" s="56">
        <f>データ!S6</f>
        <v>38.85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6.86</v>
      </c>
      <c r="S10" s="56"/>
      <c r="T10" s="56"/>
      <c r="U10" s="56"/>
      <c r="V10" s="56"/>
      <c r="W10" s="56"/>
      <c r="X10" s="56"/>
      <c r="Y10" s="56"/>
      <c r="Z10" s="64">
        <f>データ!P6</f>
        <v>3180</v>
      </c>
      <c r="AA10" s="64"/>
      <c r="AB10" s="64"/>
      <c r="AC10" s="64"/>
      <c r="AD10" s="64"/>
      <c r="AE10" s="64"/>
      <c r="AF10" s="64"/>
      <c r="AG10" s="64"/>
      <c r="AH10" s="2"/>
      <c r="AI10" s="64">
        <f>データ!T6</f>
        <v>1164</v>
      </c>
      <c r="AJ10" s="64"/>
      <c r="AK10" s="64"/>
      <c r="AL10" s="64"/>
      <c r="AM10" s="64"/>
      <c r="AN10" s="64"/>
      <c r="AO10" s="64"/>
      <c r="AP10" s="64"/>
      <c r="AQ10" s="56">
        <f>データ!U6</f>
        <v>0.9</v>
      </c>
      <c r="AR10" s="56"/>
      <c r="AS10" s="56"/>
      <c r="AT10" s="56"/>
      <c r="AU10" s="56"/>
      <c r="AV10" s="56"/>
      <c r="AW10" s="56"/>
      <c r="AX10" s="56"/>
      <c r="AY10" s="56">
        <f>データ!V6</f>
        <v>1293.33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104213</v>
      </c>
      <c r="D6" s="31">
        <f t="shared" si="3"/>
        <v>47</v>
      </c>
      <c r="E6" s="31">
        <f t="shared" si="3"/>
        <v>1</v>
      </c>
      <c r="F6" s="31">
        <f t="shared" si="3"/>
        <v>0</v>
      </c>
      <c r="G6" s="31">
        <f t="shared" si="3"/>
        <v>0</v>
      </c>
      <c r="H6" s="31" t="str">
        <f t="shared" si="3"/>
        <v>群馬県　中之条町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6.86</v>
      </c>
      <c r="P6" s="32">
        <f t="shared" si="3"/>
        <v>3180</v>
      </c>
      <c r="Q6" s="32">
        <f t="shared" si="3"/>
        <v>17068</v>
      </c>
      <c r="R6" s="32">
        <f t="shared" si="3"/>
        <v>439.28</v>
      </c>
      <c r="S6" s="32">
        <f t="shared" si="3"/>
        <v>38.85</v>
      </c>
      <c r="T6" s="32">
        <f t="shared" si="3"/>
        <v>1164</v>
      </c>
      <c r="U6" s="32">
        <f t="shared" si="3"/>
        <v>0.9</v>
      </c>
      <c r="V6" s="32">
        <f t="shared" si="3"/>
        <v>1293.33</v>
      </c>
      <c r="W6" s="33">
        <f>IF(W7="",NA(),W7)</f>
        <v>88.85</v>
      </c>
      <c r="X6" s="33">
        <f t="shared" ref="X6:AF6" si="4">IF(X7="",NA(),X7)</f>
        <v>78.77</v>
      </c>
      <c r="Y6" s="33">
        <f t="shared" si="4"/>
        <v>82.2</v>
      </c>
      <c r="Z6" s="33">
        <f t="shared" si="4"/>
        <v>94.83</v>
      </c>
      <c r="AA6" s="33">
        <f t="shared" si="4"/>
        <v>83.83</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800.67</v>
      </c>
      <c r="BE6" s="33">
        <f t="shared" ref="BE6:BM6" si="7">IF(BE7="",NA(),BE7)</f>
        <v>646.27</v>
      </c>
      <c r="BF6" s="33">
        <f t="shared" si="7"/>
        <v>572.91</v>
      </c>
      <c r="BG6" s="33">
        <f t="shared" si="7"/>
        <v>435.32</v>
      </c>
      <c r="BH6" s="33">
        <f t="shared" si="7"/>
        <v>349.01</v>
      </c>
      <c r="BI6" s="33">
        <f t="shared" si="7"/>
        <v>1442.51</v>
      </c>
      <c r="BJ6" s="33">
        <f t="shared" si="7"/>
        <v>1496.15</v>
      </c>
      <c r="BK6" s="33">
        <f t="shared" si="7"/>
        <v>1462.56</v>
      </c>
      <c r="BL6" s="33">
        <f t="shared" si="7"/>
        <v>1486.62</v>
      </c>
      <c r="BM6" s="33">
        <f t="shared" si="7"/>
        <v>1510.14</v>
      </c>
      <c r="BN6" s="32" t="str">
        <f>IF(BN7="","",IF(BN7="-","【-】","【"&amp;SUBSTITUTE(TEXT(BN7,"#,##0.00"),"-","△")&amp;"】"))</f>
        <v>【1,242.90】</v>
      </c>
      <c r="BO6" s="33">
        <f>IF(BO7="",NA(),BO7)</f>
        <v>47.23</v>
      </c>
      <c r="BP6" s="33">
        <f t="shared" ref="BP6:BX6" si="8">IF(BP7="",NA(),BP7)</f>
        <v>40.42</v>
      </c>
      <c r="BQ6" s="33">
        <f t="shared" si="8"/>
        <v>42.49</v>
      </c>
      <c r="BR6" s="33">
        <f t="shared" si="8"/>
        <v>53.68</v>
      </c>
      <c r="BS6" s="33">
        <f t="shared" si="8"/>
        <v>52.82</v>
      </c>
      <c r="BT6" s="33">
        <f t="shared" si="8"/>
        <v>33.299999999999997</v>
      </c>
      <c r="BU6" s="33">
        <f t="shared" si="8"/>
        <v>33.01</v>
      </c>
      <c r="BV6" s="33">
        <f t="shared" si="8"/>
        <v>32.39</v>
      </c>
      <c r="BW6" s="33">
        <f t="shared" si="8"/>
        <v>24.39</v>
      </c>
      <c r="BX6" s="33">
        <f t="shared" si="8"/>
        <v>22.67</v>
      </c>
      <c r="BY6" s="32" t="str">
        <f>IF(BY7="","",IF(BY7="-","【-】","【"&amp;SUBSTITUTE(TEXT(BY7,"#,##0.00"),"-","△")&amp;"】"))</f>
        <v>【33.35】</v>
      </c>
      <c r="BZ6" s="33">
        <f>IF(BZ7="",NA(),BZ7)</f>
        <v>160</v>
      </c>
      <c r="CA6" s="33">
        <f t="shared" ref="CA6:CI6" si="9">IF(CA7="",NA(),CA7)</f>
        <v>218.35</v>
      </c>
      <c r="CB6" s="33">
        <f t="shared" si="9"/>
        <v>227.72</v>
      </c>
      <c r="CC6" s="33">
        <f t="shared" si="9"/>
        <v>236.32</v>
      </c>
      <c r="CD6" s="33">
        <f t="shared" si="9"/>
        <v>274.49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73.87</v>
      </c>
      <c r="CL6" s="33">
        <f t="shared" ref="CL6:CT6" si="10">IF(CL7="",NA(),CL7)</f>
        <v>74.06</v>
      </c>
      <c r="CM6" s="33">
        <f t="shared" si="10"/>
        <v>71.599999999999994</v>
      </c>
      <c r="CN6" s="33">
        <f t="shared" si="10"/>
        <v>67.040000000000006</v>
      </c>
      <c r="CO6" s="33">
        <f t="shared" si="10"/>
        <v>64.260000000000005</v>
      </c>
      <c r="CP6" s="33">
        <f t="shared" si="10"/>
        <v>50.66</v>
      </c>
      <c r="CQ6" s="33">
        <f t="shared" si="10"/>
        <v>51.11</v>
      </c>
      <c r="CR6" s="33">
        <f t="shared" si="10"/>
        <v>50.49</v>
      </c>
      <c r="CS6" s="33">
        <f t="shared" si="10"/>
        <v>48.36</v>
      </c>
      <c r="CT6" s="33">
        <f t="shared" si="10"/>
        <v>48.7</v>
      </c>
      <c r="CU6" s="32" t="str">
        <f>IF(CU7="","",IF(CU7="-","【-】","【"&amp;SUBSTITUTE(TEXT(CU7,"#,##0.00"),"-","△")&amp;"】"))</f>
        <v>【57.58】</v>
      </c>
      <c r="CV6" s="33">
        <f>IF(CV7="",NA(),CV7)</f>
        <v>95</v>
      </c>
      <c r="CW6" s="33">
        <f t="shared" ref="CW6:DE6" si="11">IF(CW7="",NA(),CW7)</f>
        <v>95</v>
      </c>
      <c r="CX6" s="33">
        <f t="shared" si="11"/>
        <v>95</v>
      </c>
      <c r="CY6" s="33">
        <f t="shared" si="11"/>
        <v>95</v>
      </c>
      <c r="CZ6" s="33">
        <f t="shared" si="11"/>
        <v>94.99</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1.4</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104213</v>
      </c>
      <c r="D7" s="35">
        <v>47</v>
      </c>
      <c r="E7" s="35">
        <v>1</v>
      </c>
      <c r="F7" s="35">
        <v>0</v>
      </c>
      <c r="G7" s="35">
        <v>0</v>
      </c>
      <c r="H7" s="35" t="s">
        <v>93</v>
      </c>
      <c r="I7" s="35" t="s">
        <v>94</v>
      </c>
      <c r="J7" s="35" t="s">
        <v>95</v>
      </c>
      <c r="K7" s="35" t="s">
        <v>96</v>
      </c>
      <c r="L7" s="35" t="s">
        <v>97</v>
      </c>
      <c r="M7" s="36" t="s">
        <v>98</v>
      </c>
      <c r="N7" s="36" t="s">
        <v>99</v>
      </c>
      <c r="O7" s="36">
        <v>6.86</v>
      </c>
      <c r="P7" s="36">
        <v>3180</v>
      </c>
      <c r="Q7" s="36">
        <v>17068</v>
      </c>
      <c r="R7" s="36">
        <v>439.28</v>
      </c>
      <c r="S7" s="36">
        <v>38.85</v>
      </c>
      <c r="T7" s="36">
        <v>1164</v>
      </c>
      <c r="U7" s="36">
        <v>0.9</v>
      </c>
      <c r="V7" s="36">
        <v>1293.33</v>
      </c>
      <c r="W7" s="36">
        <v>88.85</v>
      </c>
      <c r="X7" s="36">
        <v>78.77</v>
      </c>
      <c r="Y7" s="36">
        <v>82.2</v>
      </c>
      <c r="Z7" s="36">
        <v>94.83</v>
      </c>
      <c r="AA7" s="36">
        <v>83.83</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800.67</v>
      </c>
      <c r="BE7" s="36">
        <v>646.27</v>
      </c>
      <c r="BF7" s="36">
        <v>572.91</v>
      </c>
      <c r="BG7" s="36">
        <v>435.32</v>
      </c>
      <c r="BH7" s="36">
        <v>349.01</v>
      </c>
      <c r="BI7" s="36">
        <v>1442.51</v>
      </c>
      <c r="BJ7" s="36">
        <v>1496.15</v>
      </c>
      <c r="BK7" s="36">
        <v>1462.56</v>
      </c>
      <c r="BL7" s="36">
        <v>1486.62</v>
      </c>
      <c r="BM7" s="36">
        <v>1510.14</v>
      </c>
      <c r="BN7" s="36">
        <v>1242.9000000000001</v>
      </c>
      <c r="BO7" s="36">
        <v>47.23</v>
      </c>
      <c r="BP7" s="36">
        <v>40.42</v>
      </c>
      <c r="BQ7" s="36">
        <v>42.49</v>
      </c>
      <c r="BR7" s="36">
        <v>53.68</v>
      </c>
      <c r="BS7" s="36">
        <v>52.82</v>
      </c>
      <c r="BT7" s="36">
        <v>33.299999999999997</v>
      </c>
      <c r="BU7" s="36">
        <v>33.01</v>
      </c>
      <c r="BV7" s="36">
        <v>32.39</v>
      </c>
      <c r="BW7" s="36">
        <v>24.39</v>
      </c>
      <c r="BX7" s="36">
        <v>22.67</v>
      </c>
      <c r="BY7" s="36">
        <v>33.35</v>
      </c>
      <c r="BZ7" s="36">
        <v>160</v>
      </c>
      <c r="CA7" s="36">
        <v>218.35</v>
      </c>
      <c r="CB7" s="36">
        <v>227.72</v>
      </c>
      <c r="CC7" s="36">
        <v>236.32</v>
      </c>
      <c r="CD7" s="36">
        <v>274.49</v>
      </c>
      <c r="CE7" s="36">
        <v>526.57000000000005</v>
      </c>
      <c r="CF7" s="36">
        <v>523.08000000000004</v>
      </c>
      <c r="CG7" s="36">
        <v>530.83000000000004</v>
      </c>
      <c r="CH7" s="36">
        <v>734.18</v>
      </c>
      <c r="CI7" s="36">
        <v>789.62</v>
      </c>
      <c r="CJ7" s="36">
        <v>524.69000000000005</v>
      </c>
      <c r="CK7" s="36">
        <v>73.87</v>
      </c>
      <c r="CL7" s="36">
        <v>74.06</v>
      </c>
      <c r="CM7" s="36">
        <v>71.599999999999994</v>
      </c>
      <c r="CN7" s="36">
        <v>67.040000000000006</v>
      </c>
      <c r="CO7" s="36">
        <v>64.260000000000005</v>
      </c>
      <c r="CP7" s="36">
        <v>50.66</v>
      </c>
      <c r="CQ7" s="36">
        <v>51.11</v>
      </c>
      <c r="CR7" s="36">
        <v>50.49</v>
      </c>
      <c r="CS7" s="36">
        <v>48.36</v>
      </c>
      <c r="CT7" s="36">
        <v>48.7</v>
      </c>
      <c r="CU7" s="36">
        <v>57.58</v>
      </c>
      <c r="CV7" s="36">
        <v>95</v>
      </c>
      <c r="CW7" s="36">
        <v>95</v>
      </c>
      <c r="CX7" s="36">
        <v>95</v>
      </c>
      <c r="CY7" s="36">
        <v>95</v>
      </c>
      <c r="CZ7" s="36">
        <v>94.99</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1.4</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2017-01-24T01:28:10Z</cp:lastPrinted>
  <dcterms:created xsi:type="dcterms:W3CDTF">2016-12-02T02:16:53Z</dcterms:created>
  <dcterms:modified xsi:type="dcterms:W3CDTF">2017-02-15T05:38:37Z</dcterms:modified>
</cp:coreProperties>
</file>