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11_安中市\"/>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<sst xmlns="http://schemas.openxmlformats.org/spreadsheetml/2006/main" count="226" uniqueCount="111">
  <si>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</si>
  <si>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</si>
  <si>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</si>
  <si>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</si>
  <si>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</si>
  <si>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</si>
  <si>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</si>
  <si>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</si>
  <si>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</si>
  <si>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</si>
  <si>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</si>
  <si>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</si>
  <si>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</si>
  <si>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</si>
  <si>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</si>
  <si>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</si>
  <si>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</si>
  <si>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</si>
  <si>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</si>
  <si>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</si>
  <si>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</si>
  <si>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</si>
  <si>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</si>
  <si>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</si>
  <si>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</si>
  <si>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</si>
  <si>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</si>
  <si>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</si>
  <si>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</si>
  <si>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</si>
  <si>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</si>
  <si>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</si>
  <si>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</si>
  <si>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</si>
  <si>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</si>
  <si>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</si>
  <si>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</si>
  <si>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</si>
  <si>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</si>
  <si>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</si>
  <si>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</si>
  <si>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</si>
  <si>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</si>
  <si>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</si>
  <si>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</si>
  <si>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</si>
  <si>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</si>
  <si>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</si>
  <si>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</si>
  <si>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</si>
  <si>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</si>
  <si>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</si>
  <si>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</si>
  <si>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</si>
  <si>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</si>
  <si>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</si>
  <si>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</si>
  <si>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</si>
  <si>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</si>
  <si>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</si>
  <si>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</si>
  <si>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</si>
  <si>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</si>
  <si>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</si>
  <si>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</si>
  <si>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</si>
  <si>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</si>
  <si>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</si>
  <si>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</si>
  <si>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</si>
  <si>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</si>
  <si>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</si>
  <si>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</si>
  <si>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</si>
  <si>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</si>
  <si>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</si>
  <si>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</si>
  <si>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</si>
  <si>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</si>
  <si>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</si>
  <si>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</si>
  <si>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</si>
  <si>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</si>
  <si>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</si>
  <si>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</si>
  <si>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</si>
  <si>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</si>
  <si>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</si>
  <si>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</si>
  <si>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</si>
  <si>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</si>
  <si>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</si>
  <si>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</si>
  <si>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</si>
  <si>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</si>
  <si>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</si>
  <si>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安中市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</si>
  <si>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</si>
  <si>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</si>
  <si>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</si>
  <si>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</si>
  <si>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</si>
  <si>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</si>
  <si>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</si>
  <si>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</si>
  <si>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</si>
  <si>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</si>
  <si>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</si>
  <si>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・本市の下水道事業は、全体計画に対して供用を開始している面積が48.7％となっており、今後も下水道整備推進のための起債の借入れが必要である。
①収益的収支比率は他団体同様、一般会計からの繰入金の割合が高くなっている。
④企業債残高対事業規模比率は減少傾向にあり、全体計画に対する整備面積はようやく半分を超えたところであるが償還により順調に残高を減らしている効果が現れている。
⑤経費回収率は汚水処理原価を類似団体より低く抑えることができているため緩やかながら上昇傾向にある。
⑥汚水処理原価は維持管理費・資本費とも平均値以下であり比較的低いコストで汚水を処理できているといえる。
⑧水洗化率は下水道整備区域の高齢化世帯の増加や、合併浄化槽の普及による影響を大きく受けている。水洗化率の向上を図るため、下水道未加入世帯の個別訪問やＰＲ活動に取り組んでいく必要がある。</t>
    <rPh sb="72" eb="75">
      <t>シュウエキテキ</t>
    </rPh>
    <rPh sb="75" eb="77">
      <t>シュウシ</t>
    </rPh>
    <rPh sb="77" eb="79">
      <t>ヒリツ</t>
    </rPh>
    <rPh sb="80" eb="81">
      <t>ホカ</t>
    </rPh>
    <rPh sb="81" eb="83">
      <t>ダンタイ</t>
    </rPh>
    <rPh sb="83" eb="85">
      <t>ドウヨウ</t>
    </rPh>
    <rPh sb="86" eb="88">
      <t>イッパン</t>
    </rPh>
    <rPh sb="88" eb="90">
      <t>カイケイ</t>
    </rPh>
    <rPh sb="93" eb="96">
      <t>クリイレキン</t>
    </rPh>
    <rPh sb="97" eb="99">
      <t>ワリアイ</t>
    </rPh>
    <rPh sb="100" eb="101">
      <t>タカ</t>
    </rPh>
    <rPh sb="110" eb="113">
      <t>キギョウサイ</t>
    </rPh>
    <rPh sb="113" eb="115">
      <t>ザンダカ</t>
    </rPh>
    <rPh sb="115" eb="116">
      <t>タイ</t>
    </rPh>
    <rPh sb="116" eb="118">
      <t>ジギョウ</t>
    </rPh>
    <rPh sb="118" eb="120">
      <t>キボ</t>
    </rPh>
    <rPh sb="120" eb="122">
      <t>ヒリツ</t>
    </rPh>
    <rPh sb="123" eb="125">
      <t>ゲンショウ</t>
    </rPh>
    <rPh sb="125" eb="127">
      <t>ケイコウ</t>
    </rPh>
    <rPh sb="131" eb="133">
      <t>ゼンタイ</t>
    </rPh>
    <rPh sb="133" eb="135">
      <t>ケイカク</t>
    </rPh>
    <rPh sb="136" eb="137">
      <t>タイ</t>
    </rPh>
    <rPh sb="139" eb="141">
      <t>セイビ</t>
    </rPh>
    <rPh sb="141" eb="143">
      <t>メンセキ</t>
    </rPh>
    <rPh sb="148" eb="150">
      <t>ハンブン</t>
    </rPh>
    <rPh sb="151" eb="152">
      <t>コ</t>
    </rPh>
    <rPh sb="161" eb="163">
      <t>ショウカン</t>
    </rPh>
    <rPh sb="166" eb="168">
      <t>ジュンチョウ</t>
    </rPh>
    <rPh sb="169" eb="171">
      <t>ザンダカ</t>
    </rPh>
    <rPh sb="172" eb="173">
      <t>ヘ</t>
    </rPh>
    <rPh sb="178" eb="180">
      <t>コウカ</t>
    </rPh>
    <rPh sb="181" eb="182">
      <t>アラワ</t>
    </rPh>
    <rPh sb="189" eb="191">
      <t>ケイヒ</t>
    </rPh>
    <rPh sb="191" eb="194">
      <t>カイシュウリツ</t>
    </rPh>
    <rPh sb="195" eb="197">
      <t>オスイ</t>
    </rPh>
    <rPh sb="197" eb="199">
      <t>ショリ</t>
    </rPh>
    <rPh sb="199" eb="201">
      <t>ゲンカ</t>
    </rPh>
    <rPh sb="202" eb="204">
      <t>ルイジ</t>
    </rPh>
    <rPh sb="204" eb="206">
      <t>ダンタイ</t>
    </rPh>
    <rPh sb="208" eb="209">
      <t>ヒク</t>
    </rPh>
    <rPh sb="210" eb="211">
      <t>オサ</t>
    </rPh>
    <rPh sb="223" eb="224">
      <t>ユル</t>
    </rPh>
    <rPh sb="229" eb="231">
      <t>ジョウショウ</t>
    </rPh>
    <rPh sb="231" eb="233">
      <t>ケイコウ</t>
    </rPh>
    <rPh sb="239" eb="241">
      <t>オスイ</t>
    </rPh>
    <rPh sb="241" eb="243">
      <t>ショリ</t>
    </rPh>
    <rPh sb="243" eb="245">
      <t>ゲンカ</t>
    </rPh>
    <rPh sb="246" eb="248">
      <t>イジ</t>
    </rPh>
    <rPh sb="248" eb="251">
      <t>カンリヒ</t>
    </rPh>
    <rPh sb="252" eb="255">
      <t>シホンヒ</t>
    </rPh>
    <rPh sb="257" eb="259">
      <t>ヘイキン</t>
    </rPh>
    <rPh sb="259" eb="260">
      <t>アタイ</t>
    </rPh>
    <rPh sb="260" eb="262">
      <t>イカ</t>
    </rPh>
    <rPh sb="265" eb="268">
      <t>ヒカクテキ</t>
    </rPh>
    <rPh sb="268" eb="269">
      <t>テイ</t>
    </rPh>
    <rPh sb="274" eb="276">
      <t>オスイ</t>
    </rPh>
    <rPh sb="277" eb="279">
      <t>ショリ</t>
    </rPh>
    <rPh sb="291" eb="294">
      <t>スイセンカ</t>
    </rPh>
    <rPh sb="294" eb="295">
      <t>リツ</t>
    </rPh>
    <rPh sb="328" eb="329">
      <t>オオ</t>
    </rPh>
    <rPh sb="331" eb="332">
      <t>ウ</t>
    </rPh>
    <rPh sb="376" eb="378">
      <t>ヒツヨウ</t>
    </rPh>
    <phoneticPr fontId="4"/>
  </si>
  <si>
    <t>本市の下水道は、平成７年から供用を開始したため、現在のところ、老朽化に係る管渠改善は発生していない。</t>
  </si>
  <si>
    <t>・利根川上流流域関連安中市公共下水道事業計画に基づき事業を推進していくとともに、人口減少や高齢化などの社会状況を踏まえた、効率的な経営を図って行く必要がある。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</si>
</sst>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627088"/>
        <c:axId val="15562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55627088"/>
        <c:axId val="155627480"/>
      </c:lineChart>
      <c:dateAx>
        <c:axId val="155627088"/>
        <c:scaling>
          <c:orientation val="minMax"/>
        </c:scaling>
        <c:delete val="1"/>
        <c:axPos val="b"/>
        <c:numFmt formatCode="ge" sourceLinked="1"/>
        <c:majorTickMark val="none"/>
        <c:minorTickMark val="none"/>
        <c:tickLblPos val="none"/>
        <c:crossAx val="155627480"/>
        <c:crosses val="autoZero"/>
        <c:auto val="1"/>
        <c:lblOffset val="100"/>
        <c:baseTimeUnit val="years"/>
      </c:dateAx>
      <c:valAx>
        <c:axId val="15562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2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4920064"/>
        <c:axId val="39492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394920064"/>
        <c:axId val="394920456"/>
      </c:lineChart>
      <c:dateAx>
        <c:axId val="394920064"/>
        <c:scaling>
          <c:orientation val="minMax"/>
        </c:scaling>
        <c:delete val="1"/>
        <c:axPos val="b"/>
        <c:numFmt formatCode="ge" sourceLinked="1"/>
        <c:majorTickMark val="none"/>
        <c:minorTickMark val="none"/>
        <c:tickLblPos val="none"/>
        <c:crossAx val="394920456"/>
        <c:crosses val="autoZero"/>
        <c:auto val="1"/>
        <c:lblOffset val="100"/>
        <c:baseTimeUnit val="years"/>
      </c:dateAx>
      <c:valAx>
        <c:axId val="39492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9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61.96</c:v>
                </c:pt>
                <c:pt idx="1">
                  <c:v>63.77</c:v>
                </c:pt>
                <c:pt idx="2">
                  <c:v>65.94</c:v>
                </c:pt>
                <c:pt idx="3">
                  <c:v>65.91</c:v>
                </c:pt>
                <c:pt idx="4">
                  <c:v>66.89</c:v>
                </c:pt>
              </c:numCache>
            </c:numRef>
          </c:val>
        </c:ser>
        <c:dLbls>
          <c:showLegendKey val="0"/>
          <c:showVal val="0"/>
          <c:showCatName val="0"/>
          <c:showSerName val="0"/>
          <c:showPercent val="0"/>
          <c:showBubbleSize val="0"/>
        </c:dLbls>
        <c:gapWidth val="150"/>
        <c:axId val="156733208"/>
        <c:axId val="1567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56733208"/>
        <c:axId val="156733600"/>
      </c:lineChart>
      <c:dateAx>
        <c:axId val="156733208"/>
        <c:scaling>
          <c:orientation val="minMax"/>
        </c:scaling>
        <c:delete val="1"/>
        <c:axPos val="b"/>
        <c:numFmt formatCode="ge" sourceLinked="1"/>
        <c:majorTickMark val="none"/>
        <c:minorTickMark val="none"/>
        <c:tickLblPos val="none"/>
        <c:crossAx val="156733600"/>
        <c:crosses val="autoZero"/>
        <c:auto val="1"/>
        <c:lblOffset val="100"/>
        <c:baseTimeUnit val="years"/>
      </c:dateAx>
      <c:valAx>
        <c:axId val="1567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3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97.24</c:v>
                </c:pt>
                <c:pt idx="1">
                  <c:v>98.78</c:v>
                </c:pt>
                <c:pt idx="2">
                  <c:v>95.97</c:v>
                </c:pt>
                <c:pt idx="3">
                  <c:v>97.47</c:v>
                </c:pt>
                <c:pt idx="4">
                  <c:v>97.54</c:v>
                </c:pt>
              </c:numCache>
            </c:numRef>
          </c:val>
        </c:ser>
        <c:dLbls>
          <c:showLegendKey val="0"/>
          <c:showVal val="0"/>
          <c:showCatName val="0"/>
          <c:showSerName val="0"/>
          <c:showPercent val="0"/>
          <c:showBubbleSize val="0"/>
        </c:dLbls>
        <c:gapWidth val="150"/>
        <c:axId val="155628656"/>
        <c:axId val="15562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628656"/>
        <c:axId val="155629048"/>
      </c:lineChart>
      <c:dateAx>
        <c:axId val="155628656"/>
        <c:scaling>
          <c:orientation val="minMax"/>
        </c:scaling>
        <c:delete val="1"/>
        <c:axPos val="b"/>
        <c:numFmt formatCode="ge" sourceLinked="1"/>
        <c:majorTickMark val="none"/>
        <c:minorTickMark val="none"/>
        <c:tickLblPos val="none"/>
        <c:crossAx val="155629048"/>
        <c:crosses val="autoZero"/>
        <c:auto val="1"/>
        <c:lblOffset val="100"/>
        <c:baseTimeUnit val="years"/>
      </c:dateAx>
      <c:valAx>
        <c:axId val="15562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2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5219656"/>
        <c:axId val="39522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5219656"/>
        <c:axId val="395220048"/>
      </c:lineChart>
      <c:dateAx>
        <c:axId val="395219656"/>
        <c:scaling>
          <c:orientation val="minMax"/>
        </c:scaling>
        <c:delete val="1"/>
        <c:axPos val="b"/>
        <c:numFmt formatCode="ge" sourceLinked="1"/>
        <c:majorTickMark val="none"/>
        <c:minorTickMark val="none"/>
        <c:tickLblPos val="none"/>
        <c:crossAx val="395220048"/>
        <c:crosses val="autoZero"/>
        <c:auto val="1"/>
        <c:lblOffset val="100"/>
        <c:baseTimeUnit val="years"/>
      </c:dateAx>
      <c:valAx>
        <c:axId val="39522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21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5221224"/>
        <c:axId val="39522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5221224"/>
        <c:axId val="395221616"/>
      </c:lineChart>
      <c:dateAx>
        <c:axId val="395221224"/>
        <c:scaling>
          <c:orientation val="minMax"/>
        </c:scaling>
        <c:delete val="1"/>
        <c:axPos val="b"/>
        <c:numFmt formatCode="ge" sourceLinked="1"/>
        <c:majorTickMark val="none"/>
        <c:minorTickMark val="none"/>
        <c:tickLblPos val="none"/>
        <c:crossAx val="395221616"/>
        <c:crosses val="autoZero"/>
        <c:auto val="1"/>
        <c:lblOffset val="100"/>
        <c:baseTimeUnit val="years"/>
      </c:dateAx>
      <c:valAx>
        <c:axId val="39522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22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5222792"/>
        <c:axId val="39522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5222792"/>
        <c:axId val="395223184"/>
      </c:lineChart>
      <c:dateAx>
        <c:axId val="395222792"/>
        <c:scaling>
          <c:orientation val="minMax"/>
        </c:scaling>
        <c:delete val="1"/>
        <c:axPos val="b"/>
        <c:numFmt formatCode="ge" sourceLinked="1"/>
        <c:majorTickMark val="none"/>
        <c:minorTickMark val="none"/>
        <c:tickLblPos val="none"/>
        <c:crossAx val="395223184"/>
        <c:crosses val="autoZero"/>
        <c:auto val="1"/>
        <c:lblOffset val="100"/>
        <c:baseTimeUnit val="years"/>
      </c:dateAx>
      <c:valAx>
        <c:axId val="39522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22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6105856"/>
        <c:axId val="39610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105856"/>
        <c:axId val="396106248"/>
      </c:lineChart>
      <c:dateAx>
        <c:axId val="396105856"/>
        <c:scaling>
          <c:orientation val="minMax"/>
        </c:scaling>
        <c:delete val="1"/>
        <c:axPos val="b"/>
        <c:numFmt formatCode="ge" sourceLinked="1"/>
        <c:majorTickMark val="none"/>
        <c:minorTickMark val="none"/>
        <c:tickLblPos val="none"/>
        <c:crossAx val="396106248"/>
        <c:crosses val="autoZero"/>
        <c:auto val="1"/>
        <c:lblOffset val="100"/>
        <c:baseTimeUnit val="years"/>
      </c:dateAx>
      <c:valAx>
        <c:axId val="39610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1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401.22</c:v>
                </c:pt>
                <c:pt idx="1">
                  <c:v>455.52</c:v>
                </c:pt>
                <c:pt idx="2">
                  <c:v>401.4</c:v>
                </c:pt>
                <c:pt idx="3">
                  <c:v>401.42</c:v>
                </c:pt>
                <c:pt idx="4">
                  <c:v>270.52</c:v>
                </c:pt>
              </c:numCache>
            </c:numRef>
          </c:val>
        </c:ser>
        <c:dLbls>
          <c:showLegendKey val="0"/>
          <c:showVal val="0"/>
          <c:showCatName val="0"/>
          <c:showSerName val="0"/>
          <c:showPercent val="0"/>
          <c:showBubbleSize val="0"/>
        </c:dLbls>
        <c:gapWidth val="150"/>
        <c:axId val="396105072"/>
        <c:axId val="39610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396105072"/>
        <c:axId val="396104680"/>
      </c:lineChart>
      <c:dateAx>
        <c:axId val="396105072"/>
        <c:scaling>
          <c:orientation val="minMax"/>
        </c:scaling>
        <c:delete val="1"/>
        <c:axPos val="b"/>
        <c:numFmt formatCode="ge" sourceLinked="1"/>
        <c:majorTickMark val="none"/>
        <c:minorTickMark val="none"/>
        <c:tickLblPos val="none"/>
        <c:crossAx val="396104680"/>
        <c:crosses val="autoZero"/>
        <c:auto val="1"/>
        <c:lblOffset val="100"/>
        <c:baseTimeUnit val="years"/>
      </c:dateAx>
      <c:valAx>
        <c:axId val="39610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10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78.739999999999995</c:v>
                </c:pt>
                <c:pt idx="1">
                  <c:v>78.680000000000007</c:v>
                </c:pt>
                <c:pt idx="2">
                  <c:v>79.22</c:v>
                </c:pt>
                <c:pt idx="3">
                  <c:v>81.180000000000007</c:v>
                </c:pt>
                <c:pt idx="4">
                  <c:v>81.93</c:v>
                </c:pt>
              </c:numCache>
            </c:numRef>
          </c:val>
        </c:ser>
        <c:dLbls>
          <c:showLegendKey val="0"/>
          <c:showVal val="0"/>
          <c:showCatName val="0"/>
          <c:showSerName val="0"/>
          <c:showPercent val="0"/>
          <c:showBubbleSize val="0"/>
        </c:dLbls>
        <c:gapWidth val="150"/>
        <c:axId val="396105464"/>
        <c:axId val="39491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396105464"/>
        <c:axId val="394917320"/>
      </c:lineChart>
      <c:dateAx>
        <c:axId val="396105464"/>
        <c:scaling>
          <c:orientation val="minMax"/>
        </c:scaling>
        <c:delete val="1"/>
        <c:axPos val="b"/>
        <c:numFmt formatCode="ge" sourceLinked="1"/>
        <c:majorTickMark val="none"/>
        <c:minorTickMark val="none"/>
        <c:tickLblPos val="none"/>
        <c:crossAx val="394917320"/>
        <c:crosses val="autoZero"/>
        <c:auto val="1"/>
        <c:lblOffset val="100"/>
        <c:baseTimeUnit val="years"/>
      </c:dateAx>
      <c:valAx>
        <c:axId val="39491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10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161.69999999999999</c:v>
                </c:pt>
                <c:pt idx="1">
                  <c:v>161</c:v>
                </c:pt>
                <c:pt idx="2">
                  <c:v>160.47</c:v>
                </c:pt>
                <c:pt idx="3">
                  <c:v>160.44</c:v>
                </c:pt>
                <c:pt idx="4">
                  <c:v>160.12</c:v>
                </c:pt>
              </c:numCache>
            </c:numRef>
          </c:val>
        </c:ser>
        <c:dLbls>
          <c:showLegendKey val="0"/>
          <c:showVal val="0"/>
          <c:showCatName val="0"/>
          <c:showSerName val="0"/>
          <c:showPercent val="0"/>
          <c:showBubbleSize val="0"/>
        </c:dLbls>
        <c:gapWidth val="150"/>
        <c:axId val="394918496"/>
        <c:axId val="39491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394918496"/>
        <c:axId val="394918888"/>
      </c:lineChart>
      <c:dateAx>
        <c:axId val="394918496"/>
        <c:scaling>
          <c:orientation val="minMax"/>
        </c:scaling>
        <c:delete val="1"/>
        <c:axPos val="b"/>
        <c:numFmt formatCode="ge" sourceLinked="1"/>
        <c:majorTickMark val="none"/>
        <c:minorTickMark val="none"/>
        <c:tickLblPos val="none"/>
        <c:crossAx val="394918888"/>
        <c:crosses val="autoZero"/>
        <c:auto val="1"/>
        <c:lblOffset val="100"/>
        <c:baseTimeUnit val="years"/>
      </c:dateAx>
      <c:valAx>
        <c:axId val="39491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9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90" zoomScaleNormal="9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安中市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60317</v>
      </c>
      <c r="AM8" s="64"/>
      <c r="AN8" s="64"/>
      <c r="AO8" s="64"/>
      <c r="AP8" s="64"/>
      <c r="AQ8" s="64"/>
      <c r="AR8" s="64"/>
      <c r="AS8" s="64"/>
      <c r="AT8" s="63">
        <f>データ!S6</f>
        <v>276.31</v>
      </c>
      <c r="AU8" s="63"/>
      <c r="AV8" s="63"/>
      <c r="AW8" s="63"/>
      <c r="AX8" s="63"/>
      <c r="AY8" s="63"/>
      <c r="AZ8" s="63"/>
      <c r="BA8" s="63"/>
      <c r="BB8" s="63">
        <f>データ!T6</f>
        <v>218.29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32.51</v>
      </c>
      <c r="Q10" s="63"/>
      <c r="R10" s="63"/>
      <c r="S10" s="63"/>
      <c r="T10" s="63"/>
      <c r="U10" s="63"/>
      <c r="V10" s="63"/>
      <c r="W10" s="63">
        <f>データ!P6</f>
        <v>100</v>
      </c>
      <c r="X10" s="63"/>
      <c r="Y10" s="63"/>
      <c r="Z10" s="63"/>
      <c r="AA10" s="63"/>
      <c r="AB10" s="63"/>
      <c r="AC10" s="63"/>
      <c r="AD10" s="64">
        <f>データ!Q6</f>
        <v>2370</v>
      </c>
      <c r="AE10" s="64"/>
      <c r="AF10" s="64"/>
      <c r="AG10" s="64"/>
      <c r="AH10" s="64"/>
      <c r="AI10" s="64"/>
      <c r="AJ10" s="64"/>
      <c r="AK10" s="2"/>
      <c r="AL10" s="64">
        <f>データ!U6</f>
        <v>19537</v>
      </c>
      <c r="AM10" s="64"/>
      <c r="AN10" s="64"/>
      <c r="AO10" s="64"/>
      <c r="AP10" s="64"/>
      <c r="AQ10" s="64"/>
      <c r="AR10" s="64"/>
      <c r="AS10" s="64"/>
      <c r="AT10" s="63">
        <f>データ!V6</f>
        <v>4.87</v>
      </c>
      <c r="AU10" s="63"/>
      <c r="AV10" s="63"/>
      <c r="AW10" s="63"/>
      <c r="AX10" s="63"/>
      <c r="AY10" s="63"/>
      <c r="AZ10" s="63"/>
      <c r="BA10" s="63"/>
      <c r="BB10" s="63">
        <f>データ!W6</f>
        <v>4011.7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102113</v>
      </c>
      <c r="D6" s="31">
        <f t="shared" si="3"/>
        <v>47</v>
      </c>
      <c r="E6" s="31">
        <f t="shared" si="3"/>
        <v>17</v>
      </c>
      <c r="F6" s="31">
        <f t="shared" si="3"/>
        <v>1</v>
      </c>
      <c r="G6" s="31">
        <f t="shared" si="3"/>
        <v>0</v>
      </c>
      <c r="H6" s="31" t="str">
        <f t="shared" si="3"/>
        <v>群馬県　安中市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32.51</v>
      </c>
      <c r="P6" s="32">
        <f t="shared" si="3"/>
        <v>100</v>
      </c>
      <c r="Q6" s="32">
        <f t="shared" si="3"/>
        <v>2370</v>
      </c>
      <c r="R6" s="32">
        <f t="shared" si="3"/>
        <v>60317</v>
      </c>
      <c r="S6" s="32">
        <f t="shared" si="3"/>
        <v>276.31</v>
      </c>
      <c r="T6" s="32">
        <f t="shared" si="3"/>
        <v>218.29</v>
      </c>
      <c r="U6" s="32">
        <f t="shared" si="3"/>
        <v>19537</v>
      </c>
      <c r="V6" s="32">
        <f t="shared" si="3"/>
        <v>4.87</v>
      </c>
      <c r="W6" s="32">
        <f t="shared" si="3"/>
        <v>4011.7</v>
      </c>
      <c r="X6" s="33">
        <f>IF(X7="",NA(),X7)</f>
        <v>97.24</v>
      </c>
      <c r="Y6" s="33">
        <f t="shared" ref="Y6:AG6" si="4">IF(Y7="",NA(),Y7)</f>
        <v>98.78</v>
      </c>
      <c r="Z6" s="33">
        <f t="shared" si="4"/>
        <v>95.97</v>
      </c>
      <c r="AA6" s="33">
        <f t="shared" si="4"/>
        <v>97.47</v>
      </c>
      <c r="AB6" s="33">
        <f t="shared" si="4"/>
        <v>97.54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401.22</v>
      </c>
      <c r="BF6" s="33">
        <f t="shared" ref="BF6:BN6" si="7">IF(BF7="",NA(),BF7)</f>
        <v>455.52</v>
      </c>
      <c r="BG6" s="33">
        <f t="shared" si="7"/>
        <v>401.4</v>
      </c>
      <c r="BH6" s="33">
        <f t="shared" si="7"/>
        <v>401.42</v>
      </c>
      <c r="BI6" s="33">
        <f t="shared" si="7"/>
        <v>270.52</v>
      </c>
      <c r="BJ6" s="33">
        <f t="shared" si="7"/>
        <v>1334.01</v>
      </c>
      <c r="BK6" s="33">
        <f t="shared" si="7"/>
        <v>1273.52</v>
      </c>
      <c r="BL6" s="33">
        <f t="shared" si="7"/>
        <v>1209.95</v>
      </c>
      <c r="BM6" s="33">
        <f t="shared" si="7"/>
        <v>1136.5</v>
      </c>
      <c r="BN6" s="33">
        <f t="shared" si="7"/>
        <v>1118.56</v>
      </c>
      <c r="BO6" s="32" t="str">
        <f>IF(BO7="","",IF(BO7="-","【-】","【"&amp;SUBSTITUTE(TEXT(BO7,"#,##0.00"),"-","△")&amp;"】"))</f>
        <v>【763.62】</v>
      </c>
      <c r="BP6" s="33">
        <f>IF(BP7="",NA(),BP7)</f>
        <v>78.739999999999995</v>
      </c>
      <c r="BQ6" s="33">
        <f t="shared" ref="BQ6:BY6" si="8">IF(BQ7="",NA(),BQ7)</f>
        <v>78.680000000000007</v>
      </c>
      <c r="BR6" s="33">
        <f t="shared" si="8"/>
        <v>79.22</v>
      </c>
      <c r="BS6" s="33">
        <f t="shared" si="8"/>
        <v>81.180000000000007</v>
      </c>
      <c r="BT6" s="33">
        <f t="shared" si="8"/>
        <v>81.93</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161.69999999999999</v>
      </c>
      <c r="CB6" s="33">
        <f t="shared" ref="CB6:CJ6" si="9">IF(CB7="",NA(),CB7)</f>
        <v>161</v>
      </c>
      <c r="CC6" s="33">
        <f t="shared" si="9"/>
        <v>160.47</v>
      </c>
      <c r="CD6" s="33">
        <f t="shared" si="9"/>
        <v>160.44</v>
      </c>
      <c r="CE6" s="33">
        <f t="shared" si="9"/>
        <v>160.12</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61.96</v>
      </c>
      <c r="CX6" s="33">
        <f t="shared" ref="CX6:DF6" si="11">IF(CX7="",NA(),CX7)</f>
        <v>63.77</v>
      </c>
      <c r="CY6" s="33">
        <f t="shared" si="11"/>
        <v>65.94</v>
      </c>
      <c r="CZ6" s="33">
        <f t="shared" si="11"/>
        <v>65.91</v>
      </c>
      <c r="DA6" s="33">
        <f t="shared" si="11"/>
        <v>66.89</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102113</v>
      </c>
      <c r="D7" s="35">
        <v>47</v>
      </c>
      <c r="E7" s="35">
        <v>17</v>
      </c>
      <c r="F7" s="35">
        <v>1</v>
      </c>
      <c r="G7" s="35">
        <v>0</v>
      </c>
      <c r="H7" s="35" t="s">
        <v>96</v>
      </c>
      <c r="I7" s="35" t="s">
        <v>97</v>
      </c>
      <c r="J7" s="35" t="s">
        <v>98</v>
      </c>
      <c r="K7" s="35" t="s">
        <v>99</v>
      </c>
      <c r="L7" s="35" t="s">
        <v>100</v>
      </c>
      <c r="M7" s="36" t="s">
        <v>101</v>
      </c>
      <c r="N7" s="36" t="s">
        <v>102</v>
      </c>
      <c r="O7" s="36">
        <v>32.51</v>
      </c>
      <c r="P7" s="36">
        <v>100</v>
      </c>
      <c r="Q7" s="36">
        <v>2370</v>
      </c>
      <c r="R7" s="36">
        <v>60317</v>
      </c>
      <c r="S7" s="36">
        <v>276.31</v>
      </c>
      <c r="T7" s="36">
        <v>218.29</v>
      </c>
      <c r="U7" s="36">
        <v>19537</v>
      </c>
      <c r="V7" s="36">
        <v>4.87</v>
      </c>
      <c r="W7" s="36">
        <v>4011.7</v>
      </c>
      <c r="X7" s="36">
        <v>97.24</v>
      </c>
      <c r="Y7" s="36">
        <v>98.78</v>
      </c>
      <c r="Z7" s="36">
        <v>95.97</v>
      </c>
      <c r="AA7" s="36">
        <v>97.47</v>
      </c>
      <c r="AB7" s="36">
        <v>97.54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401.22</v>
      </c>
      <c r="BF7" s="36">
        <v>455.52</v>
      </c>
      <c r="BG7" s="36">
        <v>401.4</v>
      </c>
      <c r="BH7" s="36">
        <v>401.42</v>
      </c>
      <c r="BI7" s="36">
        <v>270.52</v>
      </c>
      <c r="BJ7" s="36">
        <v>1334.01</v>
      </c>
      <c r="BK7" s="36">
        <v>1273.52</v>
      </c>
      <c r="BL7" s="36">
        <v>1209.95</v>
      </c>
      <c r="BM7" s="36">
        <v>1136.5</v>
      </c>
      <c r="BN7" s="36">
        <v>1118.56</v>
      </c>
      <c r="BO7" s="36">
        <v>763.62</v>
      </c>
      <c r="BP7" s="36">
        <v>78.739999999999995</v>
      </c>
      <c r="BQ7" s="36">
        <v>78.680000000000007</v>
      </c>
      <c r="BR7" s="36">
        <v>79.22</v>
      </c>
      <c r="BS7" s="36">
        <v>81.180000000000007</v>
      </c>
      <c r="BT7" s="36">
        <v>81.93</v>
      </c>
      <c r="BU7" s="36">
        <v>67.14</v>
      </c>
      <c r="BV7" s="36">
        <v>67.849999999999994</v>
      </c>
      <c r="BW7" s="36">
        <v>69.48</v>
      </c>
      <c r="BX7" s="36">
        <v>71.650000000000006</v>
      </c>
      <c r="BY7" s="36">
        <v>72.33</v>
      </c>
      <c r="BZ7" s="36">
        <v>98.53</v>
      </c>
      <c r="CA7" s="36">
        <v>161.69999999999999</v>
      </c>
      <c r="CB7" s="36">
        <v>161</v>
      </c>
      <c r="CC7" s="36">
        <v>160.47</v>
      </c>
      <c r="CD7" s="36">
        <v>160.44</v>
      </c>
      <c r="CE7" s="36">
        <v>160.12</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61.96</v>
      </c>
      <c r="CX7" s="36">
        <v>63.77</v>
      </c>
      <c r="CY7" s="36">
        <v>65.94</v>
      </c>
      <c r="CZ7" s="36">
        <v>65.91</v>
      </c>
      <c r="DA7" s="36">
        <v>66.89</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dcterms:created xsi:type="dcterms:W3CDTF">2017-02-08T02:46:53Z</dcterms:created>
  <dcterms:modified xsi:type="dcterms:W3CDTF">2017-02-15T05:49:14Z</dcterms:modified>
  <cp:category/>
</cp:coreProperties>
</file>