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0_中之条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<sst xmlns="http://schemas.openxmlformats.org/spreadsheetml/2006/main" count="221" uniqueCount="111">
  <si>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</si>
  <si>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</si>
  <si>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</si>
  <si>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</si>
  <si>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</si>
  <si>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</si>
  <si>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</si>
  <si>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</si>
  <si>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</si>
  <si>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</si>
  <si>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</si>
  <si>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</si>
  <si>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</si>
  <si>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</si>
  <si>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</si>
  <si>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</si>
  <si>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</si>
  <si>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</si>
  <si>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</si>
  <si>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</si>
  <si>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</si>
  <si>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</si>
  <si>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</si>
  <si>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</si>
  <si>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</si>
  <si>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</si>
  <si>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</si>
  <si>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</si>
  <si>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</si>
  <si>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</si>
  <si>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</si>
  <si>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</si>
  <si>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</si>
  <si>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</si>
  <si>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</si>
  <si>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</si>
  <si>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</si>
  <si>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</si>
  <si>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</si>
  <si>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</si>
  <si>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</si>
  <si>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</si>
  <si>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</si>
  <si>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</si>
  <si>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</si>
  <si>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</si>
  <si>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</si>
  <si>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</si>
  <si>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</si>
  <si>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</si>
  <si>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</si>
  <si>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</si>
  <si>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</si>
  <si>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</si>
  <si>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</si>
  <si>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</si>
  <si>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</si>
  <si>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</si>
  <si>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</si>
  <si>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</si>
  <si>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</si>
  <si>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</si>
  <si>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</si>
  <si>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</si>
  <si>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</si>
  <si>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</si>
  <si>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</si>
  <si>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</si>
  <si>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</si>
  <si>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</si>
  <si>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</si>
  <si>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</si>
  <si>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</si>
  <si>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</si>
  <si>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</si>
  <si>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</si>
  <si>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</si>
  <si>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</si>
  <si>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</si>
  <si>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</si>
  <si>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</si>
  <si>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</si>
  <si>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</si>
  <si>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</si>
  <si>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</si>
  <si>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</si>
  <si>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</si>
  <si>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</si>
  <si>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</si>
  <si>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</si>
  <si>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</si>
  <si>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</si>
  <si>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</si>
  <si>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</si>
  <si>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</si>
  <si>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</si>
  <si>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中之条町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</si>
  <si>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</si>
  <si>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</si>
  <si>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</si>
  <si>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</si>
  <si>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</si>
  <si>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</si>
  <si>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</si>
  <si>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</si>
  <si>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</si>
  <si>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</si>
  <si>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</si>
  <si>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平成１５年５月に供用を開始し、平成２７年度で１２年が経過した。
　現状改善はほとんど行っていないが、今後は計画的に行っていく必要がある。</t>
    <phoneticPr fontId="4"/>
  </si>
  <si>
    <t xml:space="preserve">①収益的収支比率
　増加傾向にあるが、収支は赤字が続いている状況である。　
　平成２５年度は一般会計からの繰入金を抑え、繰越金を減らしたので減少している。
④企業債残高対事業規模比率
　平成２５年度で整備が完了し、企業債借入れが無くなったので、平成２６年度からは減少に転じる傾向である。
⑤経費回収率
　横這い傾向にあるが、使用料で回収すべき経費を賄えていない状況である。
⑥汚水処理原価
　横這い傾向にあるが、維持管理費等の効率化を図り原価を抑えている状況である。
⑦施設利用率
　処理水量が増加しているので増加傾向にある。
⑧水洗化率
　水洗便所の整備が進み増加傾向ではあるが、水洗便所の整備件数は減少傾向にある。
現状・課題のコメント
　水洗化率は増加しているが、処理人口の減少等により使用料の増加は見込まれないので、一般会計からの繰入金に依存している状況である。
　維持管理費等の効率化を計りつつ、使用料の改定を視野に入れ経営改善していく必要がある。
</t>
    <phoneticPr fontId="4"/>
  </si>
  <si>
    <t xml:space="preserve">　施設修繕費等に加え老朽管の更新により歳出の増加が見込まれるが、企業債の有効活用、維持管理費等の効率化を計りつつ、使用料の改定を視野に入れ経営改善していく必要がある。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</si>
</sst>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332352"/>
        <c:axId val="30495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303332352"/>
        <c:axId val="304951280"/>
      </c:lineChart>
      <c:dateAx>
        <c:axId val="303332352"/>
        <c:scaling>
          <c:orientation val="minMax"/>
        </c:scaling>
        <c:delete val="1"/>
        <c:axPos val="b"/>
        <c:numFmt formatCode="ge" sourceLinked="1"/>
        <c:majorTickMark val="none"/>
        <c:minorTickMark val="none"/>
        <c:tickLblPos val="none"/>
        <c:crossAx val="304951280"/>
        <c:crosses val="autoZero"/>
        <c:auto val="1"/>
        <c:lblOffset val="100"/>
        <c:baseTimeUnit val="years"/>
      </c:dateAx>
      <c:valAx>
        <c:axId val="30495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58.83</c:v>
                </c:pt>
                <c:pt idx="1">
                  <c:v>64.81</c:v>
                </c:pt>
                <c:pt idx="2">
                  <c:v>66.08</c:v>
                </c:pt>
                <c:pt idx="3">
                  <c:v>67.25</c:v>
                </c:pt>
                <c:pt idx="4">
                  <c:v>67.89</c:v>
                </c:pt>
              </c:numCache>
            </c:numRef>
          </c:val>
        </c:ser>
        <c:dLbls>
          <c:showLegendKey val="0"/>
          <c:showVal val="0"/>
          <c:showCatName val="0"/>
          <c:showSerName val="0"/>
          <c:showPercent val="0"/>
          <c:showBubbleSize val="0"/>
        </c:dLbls>
        <c:gapWidth val="150"/>
        <c:axId val="306144992"/>
        <c:axId val="30614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306144992"/>
        <c:axId val="306145384"/>
      </c:lineChart>
      <c:dateAx>
        <c:axId val="306144992"/>
        <c:scaling>
          <c:orientation val="minMax"/>
        </c:scaling>
        <c:delete val="1"/>
        <c:axPos val="b"/>
        <c:numFmt formatCode="ge" sourceLinked="1"/>
        <c:majorTickMark val="none"/>
        <c:minorTickMark val="none"/>
        <c:tickLblPos val="none"/>
        <c:crossAx val="306145384"/>
        <c:crosses val="autoZero"/>
        <c:auto val="1"/>
        <c:lblOffset val="100"/>
        <c:baseTimeUnit val="years"/>
      </c:dateAx>
      <c:valAx>
        <c:axId val="30614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80.97</c:v>
                </c:pt>
                <c:pt idx="1">
                  <c:v>79.17</c:v>
                </c:pt>
                <c:pt idx="2">
                  <c:v>80.63</c:v>
                </c:pt>
                <c:pt idx="3">
                  <c:v>84.27</c:v>
                </c:pt>
                <c:pt idx="4">
                  <c:v>86.15</c:v>
                </c:pt>
              </c:numCache>
            </c:numRef>
          </c:val>
        </c:ser>
        <c:dLbls>
          <c:showLegendKey val="0"/>
          <c:showVal val="0"/>
          <c:showCatName val="0"/>
          <c:showSerName val="0"/>
          <c:showPercent val="0"/>
          <c:showBubbleSize val="0"/>
        </c:dLbls>
        <c:gapWidth val="150"/>
        <c:axId val="306146560"/>
        <c:axId val="3073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306146560"/>
        <c:axId val="307383168"/>
      </c:lineChart>
      <c:dateAx>
        <c:axId val="306146560"/>
        <c:scaling>
          <c:orientation val="minMax"/>
        </c:scaling>
        <c:delete val="1"/>
        <c:axPos val="b"/>
        <c:numFmt formatCode="ge" sourceLinked="1"/>
        <c:majorTickMark val="none"/>
        <c:minorTickMark val="none"/>
        <c:tickLblPos val="none"/>
        <c:crossAx val="307383168"/>
        <c:crosses val="autoZero"/>
        <c:auto val="1"/>
        <c:lblOffset val="100"/>
        <c:baseTimeUnit val="years"/>
      </c:dateAx>
      <c:valAx>
        <c:axId val="3073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73.84</c:v>
                </c:pt>
                <c:pt idx="1">
                  <c:v>79.67</c:v>
                </c:pt>
                <c:pt idx="2">
                  <c:v>72.75</c:v>
                </c:pt>
                <c:pt idx="3">
                  <c:v>85.65</c:v>
                </c:pt>
                <c:pt idx="4">
                  <c:v>86.78</c:v>
                </c:pt>
              </c:numCache>
            </c:numRef>
          </c:val>
        </c:ser>
        <c:dLbls>
          <c:showLegendKey val="0"/>
          <c:showVal val="0"/>
          <c:showCatName val="0"/>
          <c:showSerName val="0"/>
          <c:showPercent val="0"/>
          <c:showBubbleSize val="0"/>
        </c:dLbls>
        <c:gapWidth val="150"/>
        <c:axId val="304952456"/>
        <c:axId val="30495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952456"/>
        <c:axId val="304952848"/>
      </c:lineChart>
      <c:dateAx>
        <c:axId val="304952456"/>
        <c:scaling>
          <c:orientation val="minMax"/>
        </c:scaling>
        <c:delete val="1"/>
        <c:axPos val="b"/>
        <c:numFmt formatCode="ge" sourceLinked="1"/>
        <c:majorTickMark val="none"/>
        <c:minorTickMark val="none"/>
        <c:tickLblPos val="none"/>
        <c:crossAx val="304952848"/>
        <c:crosses val="autoZero"/>
        <c:auto val="1"/>
        <c:lblOffset val="100"/>
        <c:baseTimeUnit val="years"/>
      </c:dateAx>
      <c:valAx>
        <c:axId val="30495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5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954024"/>
        <c:axId val="30495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954024"/>
        <c:axId val="304954416"/>
      </c:lineChart>
      <c:dateAx>
        <c:axId val="304954024"/>
        <c:scaling>
          <c:orientation val="minMax"/>
        </c:scaling>
        <c:delete val="1"/>
        <c:axPos val="b"/>
        <c:numFmt formatCode="ge" sourceLinked="1"/>
        <c:majorTickMark val="none"/>
        <c:minorTickMark val="none"/>
        <c:tickLblPos val="none"/>
        <c:crossAx val="304954416"/>
        <c:crosses val="autoZero"/>
        <c:auto val="1"/>
        <c:lblOffset val="100"/>
        <c:baseTimeUnit val="years"/>
      </c:dateAx>
      <c:valAx>
        <c:axId val="30495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5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955592"/>
        <c:axId val="30495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955592"/>
        <c:axId val="304955984"/>
      </c:lineChart>
      <c:dateAx>
        <c:axId val="304955592"/>
        <c:scaling>
          <c:orientation val="minMax"/>
        </c:scaling>
        <c:delete val="1"/>
        <c:axPos val="b"/>
        <c:numFmt formatCode="ge" sourceLinked="1"/>
        <c:majorTickMark val="none"/>
        <c:minorTickMark val="none"/>
        <c:tickLblPos val="none"/>
        <c:crossAx val="304955984"/>
        <c:crosses val="autoZero"/>
        <c:auto val="1"/>
        <c:lblOffset val="100"/>
        <c:baseTimeUnit val="years"/>
      </c:dateAx>
      <c:valAx>
        <c:axId val="30495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5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957160"/>
        <c:axId val="30495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957160"/>
        <c:axId val="304957552"/>
      </c:lineChart>
      <c:dateAx>
        <c:axId val="304957160"/>
        <c:scaling>
          <c:orientation val="minMax"/>
        </c:scaling>
        <c:delete val="1"/>
        <c:axPos val="b"/>
        <c:numFmt formatCode="ge" sourceLinked="1"/>
        <c:majorTickMark val="none"/>
        <c:minorTickMark val="none"/>
        <c:tickLblPos val="none"/>
        <c:crossAx val="304957552"/>
        <c:crosses val="autoZero"/>
        <c:auto val="1"/>
        <c:lblOffset val="100"/>
        <c:baseTimeUnit val="years"/>
      </c:dateAx>
      <c:valAx>
        <c:axId val="30495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5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958728"/>
        <c:axId val="30613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958728"/>
        <c:axId val="306139112"/>
      </c:lineChart>
      <c:dateAx>
        <c:axId val="304958728"/>
        <c:scaling>
          <c:orientation val="minMax"/>
        </c:scaling>
        <c:delete val="1"/>
        <c:axPos val="b"/>
        <c:numFmt formatCode="ge" sourceLinked="1"/>
        <c:majorTickMark val="none"/>
        <c:minorTickMark val="none"/>
        <c:tickLblPos val="none"/>
        <c:crossAx val="306139112"/>
        <c:crosses val="autoZero"/>
        <c:auto val="1"/>
        <c:lblOffset val="100"/>
        <c:baseTimeUnit val="years"/>
      </c:dateAx>
      <c:valAx>
        <c:axId val="30613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5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867.15</c:v>
                </c:pt>
                <c:pt idx="1">
                  <c:v>901.43</c:v>
                </c:pt>
                <c:pt idx="2">
                  <c:v>917.6</c:v>
                </c:pt>
                <c:pt idx="3">
                  <c:v>894.73</c:v>
                </c:pt>
                <c:pt idx="4">
                  <c:v>899.94</c:v>
                </c:pt>
              </c:numCache>
            </c:numRef>
          </c:val>
        </c:ser>
        <c:dLbls>
          <c:showLegendKey val="0"/>
          <c:showVal val="0"/>
          <c:showCatName val="0"/>
          <c:showSerName val="0"/>
          <c:showPercent val="0"/>
          <c:showBubbleSize val="0"/>
        </c:dLbls>
        <c:gapWidth val="150"/>
        <c:axId val="306140288"/>
        <c:axId val="30614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306140288"/>
        <c:axId val="306140680"/>
      </c:lineChart>
      <c:dateAx>
        <c:axId val="306140288"/>
        <c:scaling>
          <c:orientation val="minMax"/>
        </c:scaling>
        <c:delete val="1"/>
        <c:axPos val="b"/>
        <c:numFmt formatCode="ge" sourceLinked="1"/>
        <c:majorTickMark val="none"/>
        <c:minorTickMark val="none"/>
        <c:tickLblPos val="none"/>
        <c:crossAx val="306140680"/>
        <c:crosses val="autoZero"/>
        <c:auto val="1"/>
        <c:lblOffset val="100"/>
        <c:baseTimeUnit val="years"/>
      </c:dateAx>
      <c:valAx>
        <c:axId val="30614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57.13</c:v>
                </c:pt>
                <c:pt idx="1">
                  <c:v>78.97</c:v>
                </c:pt>
                <c:pt idx="2">
                  <c:v>78.760000000000005</c:v>
                </c:pt>
                <c:pt idx="3">
                  <c:v>80.34</c:v>
                </c:pt>
                <c:pt idx="4">
                  <c:v>80.62</c:v>
                </c:pt>
              </c:numCache>
            </c:numRef>
          </c:val>
        </c:ser>
        <c:dLbls>
          <c:showLegendKey val="0"/>
          <c:showVal val="0"/>
          <c:showCatName val="0"/>
          <c:showSerName val="0"/>
          <c:showPercent val="0"/>
          <c:showBubbleSize val="0"/>
        </c:dLbls>
        <c:gapWidth val="150"/>
        <c:axId val="306141856"/>
        <c:axId val="30614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306141856"/>
        <c:axId val="306142248"/>
      </c:lineChart>
      <c:dateAx>
        <c:axId val="306141856"/>
        <c:scaling>
          <c:orientation val="minMax"/>
        </c:scaling>
        <c:delete val="1"/>
        <c:axPos val="b"/>
        <c:numFmt formatCode="ge" sourceLinked="1"/>
        <c:majorTickMark val="none"/>
        <c:minorTickMark val="none"/>
        <c:tickLblPos val="none"/>
        <c:crossAx val="306142248"/>
        <c:crosses val="autoZero"/>
        <c:auto val="1"/>
        <c:lblOffset val="100"/>
        <c:baseTimeUnit val="years"/>
      </c:dateAx>
      <c:valAx>
        <c:axId val="30614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194.18</c:v>
                </c:pt>
                <c:pt idx="1">
                  <c:v>150</c:v>
                </c:pt>
                <c:pt idx="2">
                  <c:v>150</c:v>
                </c:pt>
                <c:pt idx="3">
                  <c:v>150</c:v>
                </c:pt>
                <c:pt idx="4">
                  <c:v>150</c:v>
                </c:pt>
              </c:numCache>
            </c:numRef>
          </c:val>
        </c:ser>
        <c:dLbls>
          <c:showLegendKey val="0"/>
          <c:showVal val="0"/>
          <c:showCatName val="0"/>
          <c:showSerName val="0"/>
          <c:showPercent val="0"/>
          <c:showBubbleSize val="0"/>
        </c:dLbls>
        <c:gapWidth val="150"/>
        <c:axId val="306143424"/>
        <c:axId val="30614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306143424"/>
        <c:axId val="306143816"/>
      </c:lineChart>
      <c:dateAx>
        <c:axId val="306143424"/>
        <c:scaling>
          <c:orientation val="minMax"/>
        </c:scaling>
        <c:delete val="1"/>
        <c:axPos val="b"/>
        <c:numFmt formatCode="ge" sourceLinked="1"/>
        <c:majorTickMark val="none"/>
        <c:minorTickMark val="none"/>
        <c:tickLblPos val="none"/>
        <c:crossAx val="306143816"/>
        <c:crosses val="autoZero"/>
        <c:auto val="1"/>
        <c:lblOffset val="100"/>
        <c:baseTimeUnit val="years"/>
      </c:dateAx>
      <c:valAx>
        <c:axId val="30614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中之条町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17068</v>
      </c>
      <c r="AM8" s="47"/>
      <c r="AN8" s="47"/>
      <c r="AO8" s="47"/>
      <c r="AP8" s="47"/>
      <c r="AQ8" s="47"/>
      <c r="AR8" s="47"/>
      <c r="AS8" s="47"/>
      <c r="AT8" s="43">
        <f>データ!S6</f>
        <v>439.28</v>
      </c>
      <c r="AU8" s="43"/>
      <c r="AV8" s="43"/>
      <c r="AW8" s="43"/>
      <c r="AX8" s="43"/>
      <c r="AY8" s="43"/>
      <c r="AZ8" s="43"/>
      <c r="BA8" s="43"/>
      <c r="BB8" s="43">
        <f>データ!T6</f>
        <v>38.85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50.88</v>
      </c>
      <c r="Q10" s="43"/>
      <c r="R10" s="43"/>
      <c r="S10" s="43"/>
      <c r="T10" s="43"/>
      <c r="U10" s="43"/>
      <c r="V10" s="43"/>
      <c r="W10" s="43">
        <f>データ!P6</f>
        <v>99.52</v>
      </c>
      <c r="X10" s="43"/>
      <c r="Y10" s="43"/>
      <c r="Z10" s="43"/>
      <c r="AA10" s="43"/>
      <c r="AB10" s="43"/>
      <c r="AC10" s="43"/>
      <c r="AD10" s="47">
        <f>データ!Q6</f>
        <v>2160</v>
      </c>
      <c r="AE10" s="47"/>
      <c r="AF10" s="47"/>
      <c r="AG10" s="47"/>
      <c r="AH10" s="47"/>
      <c r="AI10" s="47"/>
      <c r="AJ10" s="47"/>
      <c r="AK10" s="2"/>
      <c r="AL10" s="47">
        <f>データ!U6</f>
        <v>8629</v>
      </c>
      <c r="AM10" s="47"/>
      <c r="AN10" s="47"/>
      <c r="AO10" s="47"/>
      <c r="AP10" s="47"/>
      <c r="AQ10" s="47"/>
      <c r="AR10" s="47"/>
      <c r="AS10" s="47"/>
      <c r="AT10" s="43">
        <f>データ!V6</f>
        <v>3.91</v>
      </c>
      <c r="AU10" s="43"/>
      <c r="AV10" s="43"/>
      <c r="AW10" s="43"/>
      <c r="AX10" s="43"/>
      <c r="AY10" s="43"/>
      <c r="AZ10" s="43"/>
      <c r="BA10" s="43"/>
      <c r="BB10" s="43">
        <f>データ!W6</f>
        <v>2206.91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104213</v>
      </c>
      <c r="D6" s="31">
        <f t="shared" si="3"/>
        <v>47</v>
      </c>
      <c r="E6" s="31">
        <f t="shared" si="3"/>
        <v>17</v>
      </c>
      <c r="F6" s="31">
        <f t="shared" si="3"/>
        <v>1</v>
      </c>
      <c r="G6" s="31">
        <f t="shared" si="3"/>
        <v>0</v>
      </c>
      <c r="H6" s="31" t="str">
        <f t="shared" si="3"/>
        <v>群馬県　中之条町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50.88</v>
      </c>
      <c r="P6" s="32">
        <f t="shared" si="3"/>
        <v>99.52</v>
      </c>
      <c r="Q6" s="32">
        <f t="shared" si="3"/>
        <v>2160</v>
      </c>
      <c r="R6" s="32">
        <f t="shared" si="3"/>
        <v>17068</v>
      </c>
      <c r="S6" s="32">
        <f t="shared" si="3"/>
        <v>439.28</v>
      </c>
      <c r="T6" s="32">
        <f t="shared" si="3"/>
        <v>38.85</v>
      </c>
      <c r="U6" s="32">
        <f t="shared" si="3"/>
        <v>8629</v>
      </c>
      <c r="V6" s="32">
        <f t="shared" si="3"/>
        <v>3.91</v>
      </c>
      <c r="W6" s="32">
        <f t="shared" si="3"/>
        <v>2206.91</v>
      </c>
      <c r="X6" s="33">
        <f>IF(X7="",NA(),X7)</f>
        <v>73.84</v>
      </c>
      <c r="Y6" s="33">
        <f t="shared" ref="Y6:AG6" si="4">IF(Y7="",NA(),Y7)</f>
        <v>79.67</v>
      </c>
      <c r="Z6" s="33">
        <f t="shared" si="4"/>
        <v>72.75</v>
      </c>
      <c r="AA6" s="33">
        <f t="shared" si="4"/>
        <v>85.65</v>
      </c>
      <c r="AB6" s="33">
        <f t="shared" si="4"/>
        <v>86.78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867.15</v>
      </c>
      <c r="BF6" s="33">
        <f t="shared" ref="BF6:BN6" si="7">IF(BF7="",NA(),BF7)</f>
        <v>901.43</v>
      </c>
      <c r="BG6" s="33">
        <f t="shared" si="7"/>
        <v>917.6</v>
      </c>
      <c r="BH6" s="33">
        <f t="shared" si="7"/>
        <v>894.73</v>
      </c>
      <c r="BI6" s="33">
        <f t="shared" si="7"/>
        <v>899.94</v>
      </c>
      <c r="BJ6" s="33">
        <f t="shared" si="7"/>
        <v>1734.34</v>
      </c>
      <c r="BK6" s="33">
        <f t="shared" si="7"/>
        <v>1791.46</v>
      </c>
      <c r="BL6" s="33">
        <f t="shared" si="7"/>
        <v>1826.49</v>
      </c>
      <c r="BM6" s="33">
        <f t="shared" si="7"/>
        <v>1696.96</v>
      </c>
      <c r="BN6" s="33">
        <f t="shared" si="7"/>
        <v>1824.34</v>
      </c>
      <c r="BO6" s="32" t="str">
        <f>IF(BO7="","",IF(BO7="-","【-】","【"&amp;SUBSTITUTE(TEXT(BO7,"#,##0.00"),"-","△")&amp;"】"))</f>
        <v>【763.62】</v>
      </c>
      <c r="BP6" s="33">
        <f>IF(BP7="",NA(),BP7)</f>
        <v>57.13</v>
      </c>
      <c r="BQ6" s="33">
        <f t="shared" ref="BQ6:BY6" si="8">IF(BQ7="",NA(),BQ7)</f>
        <v>78.97</v>
      </c>
      <c r="BR6" s="33">
        <f t="shared" si="8"/>
        <v>78.760000000000005</v>
      </c>
      <c r="BS6" s="33">
        <f t="shared" si="8"/>
        <v>80.34</v>
      </c>
      <c r="BT6" s="33">
        <f t="shared" si="8"/>
        <v>80.62</v>
      </c>
      <c r="BU6" s="33">
        <f t="shared" si="8"/>
        <v>55.91</v>
      </c>
      <c r="BV6" s="33">
        <f t="shared" si="8"/>
        <v>51.28</v>
      </c>
      <c r="BW6" s="33">
        <f t="shared" si="8"/>
        <v>48</v>
      </c>
      <c r="BX6" s="33">
        <f t="shared" si="8"/>
        <v>47.23</v>
      </c>
      <c r="BY6" s="33">
        <f t="shared" si="8"/>
        <v>54.16</v>
      </c>
      <c r="BZ6" s="32" t="str">
        <f>IF(BZ7="","",IF(BZ7="-","【-】","【"&amp;SUBSTITUTE(TEXT(BZ7,"#,##0.00"),"-","△")&amp;"】"))</f>
        <v>【98.53】</v>
      </c>
      <c r="CA6" s="33">
        <f>IF(CA7="",NA(),CA7)</f>
        <v>194.18</v>
      </c>
      <c r="CB6" s="33">
        <f t="shared" ref="CB6:CJ6" si="9">IF(CB7="",NA(),CB7)</f>
        <v>150</v>
      </c>
      <c r="CC6" s="33">
        <f t="shared" si="9"/>
        <v>150</v>
      </c>
      <c r="CD6" s="33">
        <f t="shared" si="9"/>
        <v>150</v>
      </c>
      <c r="CE6" s="33">
        <f t="shared" si="9"/>
        <v>150</v>
      </c>
      <c r="CF6" s="33">
        <f t="shared" si="9"/>
        <v>284.98</v>
      </c>
      <c r="CG6" s="33">
        <f t="shared" si="9"/>
        <v>311.81</v>
      </c>
      <c r="CH6" s="33">
        <f t="shared" si="9"/>
        <v>334.37</v>
      </c>
      <c r="CI6" s="33">
        <f t="shared" si="9"/>
        <v>351.41</v>
      </c>
      <c r="CJ6" s="33">
        <f t="shared" si="9"/>
        <v>307.56</v>
      </c>
      <c r="CK6" s="32" t="str">
        <f>IF(CK7="","",IF(CK7="-","【-】","【"&amp;SUBSTITUTE(TEXT(CK7,"#,##0.00"),"-","△")&amp;"】"))</f>
        <v>【139.70】</v>
      </c>
      <c r="CL6" s="33">
        <f>IF(CL7="",NA(),CL7)</f>
        <v>58.83</v>
      </c>
      <c r="CM6" s="33">
        <f t="shared" ref="CM6:CU6" si="10">IF(CM7="",NA(),CM7)</f>
        <v>64.81</v>
      </c>
      <c r="CN6" s="33">
        <f t="shared" si="10"/>
        <v>66.08</v>
      </c>
      <c r="CO6" s="33">
        <f t="shared" si="10"/>
        <v>67.25</v>
      </c>
      <c r="CP6" s="33">
        <f t="shared" si="10"/>
        <v>67.89</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80.97</v>
      </c>
      <c r="CX6" s="33">
        <f t="shared" ref="CX6:DF6" si="11">IF(CX7="",NA(),CX7)</f>
        <v>79.17</v>
      </c>
      <c r="CY6" s="33">
        <f t="shared" si="11"/>
        <v>80.63</v>
      </c>
      <c r="CZ6" s="33">
        <f t="shared" si="11"/>
        <v>84.27</v>
      </c>
      <c r="DA6" s="33">
        <f t="shared" si="11"/>
        <v>86.15</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104213</v>
      </c>
      <c r="D7" s="35">
        <v>47</v>
      </c>
      <c r="E7" s="35">
        <v>17</v>
      </c>
      <c r="F7" s="35">
        <v>1</v>
      </c>
      <c r="G7" s="35">
        <v>0</v>
      </c>
      <c r="H7" s="35" t="s">
        <v>96</v>
      </c>
      <c r="I7" s="35" t="s">
        <v>97</v>
      </c>
      <c r="J7" s="35" t="s">
        <v>98</v>
      </c>
      <c r="K7" s="35" t="s">
        <v>99</v>
      </c>
      <c r="L7" s="35" t="s">
        <v>100</v>
      </c>
      <c r="M7" s="36" t="s">
        <v>101</v>
      </c>
      <c r="N7" s="36" t="s">
        <v>102</v>
      </c>
      <c r="O7" s="36">
        <v>50.88</v>
      </c>
      <c r="P7" s="36">
        <v>99.52</v>
      </c>
      <c r="Q7" s="36">
        <v>2160</v>
      </c>
      <c r="R7" s="36">
        <v>17068</v>
      </c>
      <c r="S7" s="36">
        <v>439.28</v>
      </c>
      <c r="T7" s="36">
        <v>38.85</v>
      </c>
      <c r="U7" s="36">
        <v>8629</v>
      </c>
      <c r="V7" s="36">
        <v>3.91</v>
      </c>
      <c r="W7" s="36">
        <v>2206.91</v>
      </c>
      <c r="X7" s="36">
        <v>73.84</v>
      </c>
      <c r="Y7" s="36">
        <v>79.67</v>
      </c>
      <c r="Z7" s="36">
        <v>72.75</v>
      </c>
      <c r="AA7" s="36">
        <v>85.65</v>
      </c>
      <c r="AB7" s="36">
        <v>86.78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867.15</v>
      </c>
      <c r="BF7" s="36">
        <v>901.43</v>
      </c>
      <c r="BG7" s="36">
        <v>917.6</v>
      </c>
      <c r="BH7" s="36">
        <v>894.73</v>
      </c>
      <c r="BI7" s="36">
        <v>899.94</v>
      </c>
      <c r="BJ7" s="36">
        <v>1734.34</v>
      </c>
      <c r="BK7" s="36">
        <v>1791.46</v>
      </c>
      <c r="BL7" s="36">
        <v>1826.49</v>
      </c>
      <c r="BM7" s="36">
        <v>1696.96</v>
      </c>
      <c r="BN7" s="36">
        <v>1824.34</v>
      </c>
      <c r="BO7" s="36">
        <v>763.62</v>
      </c>
      <c r="BP7" s="36">
        <v>57.13</v>
      </c>
      <c r="BQ7" s="36">
        <v>78.97</v>
      </c>
      <c r="BR7" s="36">
        <v>78.760000000000005</v>
      </c>
      <c r="BS7" s="36">
        <v>80.34</v>
      </c>
      <c r="BT7" s="36">
        <v>80.62</v>
      </c>
      <c r="BU7" s="36">
        <v>55.91</v>
      </c>
      <c r="BV7" s="36">
        <v>51.28</v>
      </c>
      <c r="BW7" s="36">
        <v>48</v>
      </c>
      <c r="BX7" s="36">
        <v>47.23</v>
      </c>
      <c r="BY7" s="36">
        <v>54.16</v>
      </c>
      <c r="BZ7" s="36">
        <v>98.53</v>
      </c>
      <c r="CA7" s="36">
        <v>194.18</v>
      </c>
      <c r="CB7" s="36">
        <v>150</v>
      </c>
      <c r="CC7" s="36">
        <v>150</v>
      </c>
      <c r="CD7" s="36">
        <v>150</v>
      </c>
      <c r="CE7" s="36">
        <v>150</v>
      </c>
      <c r="CF7" s="36">
        <v>284.98</v>
      </c>
      <c r="CG7" s="36">
        <v>311.81</v>
      </c>
      <c r="CH7" s="36">
        <v>334.37</v>
      </c>
      <c r="CI7" s="36">
        <v>351.41</v>
      </c>
      <c r="CJ7" s="36">
        <v>307.56</v>
      </c>
      <c r="CK7" s="36">
        <v>139.69999999999999</v>
      </c>
      <c r="CL7" s="36">
        <v>58.83</v>
      </c>
      <c r="CM7" s="36">
        <v>64.81</v>
      </c>
      <c r="CN7" s="36">
        <v>66.08</v>
      </c>
      <c r="CO7" s="36">
        <v>67.25</v>
      </c>
      <c r="CP7" s="36">
        <v>67.89</v>
      </c>
      <c r="CQ7" s="36">
        <v>41.48</v>
      </c>
      <c r="CR7" s="36">
        <v>41.95</v>
      </c>
      <c r="CS7" s="36">
        <v>40.71</v>
      </c>
      <c r="CT7" s="36">
        <v>43.53</v>
      </c>
      <c r="CU7" s="36">
        <v>39.869999999999997</v>
      </c>
      <c r="CV7" s="36">
        <v>60.01</v>
      </c>
      <c r="CW7" s="36">
        <v>80.97</v>
      </c>
      <c r="CX7" s="36">
        <v>79.17</v>
      </c>
      <c r="CY7" s="36">
        <v>80.63</v>
      </c>
      <c r="CZ7" s="36">
        <v>84.27</v>
      </c>
      <c r="DA7" s="36">
        <v>86.15</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2017-02-15T11:19:13Z</cp:lastPrinted>
  <dcterms:created xsi:type="dcterms:W3CDTF">2017-02-08T02:46:57Z</dcterms:created>
  <dcterms:modified xsi:type="dcterms:W3CDTF">2017-02-15T23:41:03Z</dcterms:modified>
  <cp:category/>
</cp:coreProperties>
</file>