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0_市町村回答\32_●明和町　　　　　※\【最終版】下水道事業\"/>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<sst xmlns="http://schemas.openxmlformats.org/spreadsheetml/2006/main" count="221" uniqueCount="111">
  <si>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</si>
  <si>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</si>
  <si>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</si>
  <si>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</si>
  <si>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</si>
  <si>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</si>
  <si>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</si>
  <si>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</si>
  <si>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</si>
  <si>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</si>
  <si>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</si>
  <si>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</si>
  <si>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</si>
  <si>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</si>
  <si>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</si>
  <si>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</si>
  <si>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</si>
  <si>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</si>
  <si>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</si>
  <si>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</si>
  <si>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</si>
  <si>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</si>
  <si>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</si>
  <si>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</si>
  <si>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</si>
  <si>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</si>
  <si>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</si>
  <si>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</si>
  <si>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</si>
  <si>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</si>
  <si>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</si>
  <si>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</si>
  <si>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</si>
  <si>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</si>
  <si>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</si>
  <si>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</si>
  <si>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</si>
  <si>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</si>
  <si>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</si>
  <si>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</si>
  <si>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</si>
  <si>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</si>
  <si>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</si>
  <si>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</si>
  <si>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</si>
  <si>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</si>
  <si>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</si>
  <si>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</si>
  <si>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</si>
  <si>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</si>
  <si>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</si>
  <si>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</si>
  <si>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</si>
  <si>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</si>
  <si>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</si>
  <si>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</si>
  <si>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</si>
  <si>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</si>
  <si>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</si>
  <si>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</si>
  <si>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</si>
  <si>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</si>
  <si>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</si>
  <si>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</si>
  <si>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</si>
  <si>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</si>
  <si>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</si>
  <si>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</si>
  <si>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</si>
  <si>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</si>
  <si>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</si>
  <si>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</si>
  <si>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</si>
  <si>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</si>
  <si>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</si>
  <si>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</si>
  <si>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</si>
  <si>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</si>
  <si>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</si>
  <si>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</si>
  <si>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</si>
  <si>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</si>
  <si>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</si>
  <si>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</si>
  <si>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</si>
  <si>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</si>
  <si>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</si>
  <si>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</si>
  <si>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</si>
  <si>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</si>
  <si>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</si>
  <si>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</si>
  <si>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</si>
  <si>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</si>
  <si>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</si>
  <si>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</si>
  <si>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明和町</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</si>
  <si>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</si>
  <si>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</si>
  <si>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</si>
  <si>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</si>
  <si>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</si>
  <si>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</si>
  <si>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</si>
  <si>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</si>
  <si>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</si>
  <si>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</si>
  <si>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</si>
  <si>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【管渠改善率】　　　　　　　　　　　　　　　　　　　　　　　　　　　　　　　　　　　　　　　　　　　　　　　　　　　　　　　　　　　　　　　　　　　　　　　　　　　　　　　　　　　　　　　　　　　　　　　　　　　　　　　　　　　　　　　　　管渠延長に対する当該年度に更新した管渠延長の割合を示した割合で、管渠の更新ペースや状況を表します。管渠の新設工事を精力的に行い、類似団体よりも突出した高い数値となっています。　　　　　　　　　　　　　　　　　　　　　　　　　　　　　　　　　　　　　　　　　　【管渠・処理場の状況】　　　　　　　　　　　　　　　　　　　　　　　　　　　　　　　　　　　　　　　　　　　　　　　　　　　　　　　　　　　　　　　　　　　　　　　　　　　　　　　　　　　　　　　　　　　　　　　　　管渠については、H16年に供用開始し、年数が経過していないため、老朽化している管渠はありません。また、処理場については、今後経年劣化により機械の故障が多くなると見込まれるため、早期に部品交換等を実施し、最小の修繕費で維持管理できるよう努めます。</t>
    <rPh sb="169" eb="171">
      <t>カンキョ</t>
    </rPh>
    <rPh sb="172" eb="174">
      <t>シンセツ</t>
    </rPh>
    <rPh sb="174" eb="176">
      <t>コウジ</t>
    </rPh>
    <rPh sb="177" eb="180">
      <t>セイリョクテキ</t>
    </rPh>
    <rPh sb="181" eb="182">
      <t>オコナ</t>
    </rPh>
    <rPh sb="184" eb="186">
      <t>ルイジ</t>
    </rPh>
    <rPh sb="186" eb="188">
      <t>ダンタイ</t>
    </rPh>
    <rPh sb="191" eb="193">
      <t>トッシュツ</t>
    </rPh>
    <rPh sb="195" eb="196">
      <t>タカ</t>
    </rPh>
    <rPh sb="197" eb="199">
      <t>スウチ</t>
    </rPh>
    <phoneticPr fontId="4"/>
  </si>
  <si>
    <t>【収益的収支比率】　　　　　　　　　　　　　　　　　　　　　　　　　　　　　　　　　　　　　　　　　　　　　　　　　　　　　　　　　　　　　　　　　　　　　　　　総費用及び地方債償還費ともに増大しているものの、料金収入や一般会計繰入金の増加により、
Ｈ２４年度を除き１００％全て賄えています。　　　　　　　　　　　　　　　　　　　　　　【企業債残高対事業規模比率】　　　　　　　　　　　　　　　　　　　　　　　　　　　　　　　　　　　　　　　　　　　　　　　　　料金収入に対する企業債残高を示す数値で、平均値に比べ低い数値で推移しており、債務残高が低いことを示しています。　　　　　　　　　　　　　　　　　　　　　　　　　　　　　　　　　　　　　　　　　　　　　　　　　　【経費回収率】　　　　　　　　　　　　　　　　　　　　　　　　　　　　　　　　　　　　　　　　　　　　　　　　　　　　　　　　　　　　　　　　　　　　　　　　　　　　　　　　　　　　　　　　　　　　　　　　　　　　　　　　料金収入で回収すべき経費を、どの程度料金収入で賄えているかを表した指標で、Ｈ２４年度を除き、１００％全て賄えています。　                                                【汚水処理原価】
有収水量１m3あたりの汚水処理に要した費用であり、類似団体と比較すると、低く推移しているため処理費用を抑えて事業を行っていることが分かります。　　　　　　　　　　　　　　　　　　　　　　　　　　　　　　　　　　　　　　　　　　　　　　　　　　　　　　　　　　　　　　　　　　　　　　　　【施設利用率】　　　　　　　　　　　　　　　　　　　　　　　　　　　　　　　　　　　　　　　　　　　　　　　　　　　　　　　　　　　　　　　　　　　　　　　　　　　　　　　　　　　　　　　　　　　　　　　　施設・設備が1日に対応可能な処理能力に対する、1日平均処理水量の割合であり、施設の利用状況や適正規模を判断する指標です。利用率はまだ低いですが、管渠の新設とともに接続数を増やしている過程のため、今後少しずつ利用率は上昇していきます。　　　　　　　　　　　　　　　　　　　　　　　　　　　　　　　　　　　　　　　　　　　　　　　　　　　　　　　　　　　　　　　　　　　　　　【水洗化率】　　　　　　　　　　　　　　　　　　　　　　　　　　　　　　　　　　　　　　　　　　　　　　　　　　　　　　　　　　　　　　　　　　　　　　　　　　　　　　　　　　　　　　　　　　　　　　　　　　　　　　処理区域内人口のうち、下水道に接続している人口の割合を表した指標で、類似団体の平均値を上回っており、良好な状態と考えられます。</t>
    <phoneticPr fontId="4"/>
  </si>
  <si>
    <t>【経営状況】
地方債償還や総費用ともに増大していますが、料金収入や一般会計繰入金で賄うことが出来ており、経営状態は健全といえます。　　　　　　　　　　　　　　　　　　　　　　　　　　　　　　【歳出】
今後処理場の費用が経年劣化により増大しますが、点検・メンテナンスを早期に行い極力低廉となるよう努力する必要があります。　　　　　　　　　　　　　　　　　　　　　　　　【歳入】
管渠の更新とともに水洗化人口が増加していくため、料金収入は増加する見込みです。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</si>
</sst>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2.37</c:v>
                </c:pt>
              </c:numCache>
            </c:numRef>
          </c:val>
        </c:ser>
        <c:dLbls>
          <c:showLegendKey val="0"/>
          <c:showVal val="0"/>
          <c:showCatName val="0"/>
          <c:showSerName val="0"/>
          <c:showPercent val="0"/>
          <c:showBubbleSize val="0"/>
        </c:dLbls>
        <c:gapWidth val="150"/>
        <c:axId val="144168320"/>
        <c:axId val="14430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0.33</c:v>
                </c:pt>
              </c:numCache>
            </c:numRef>
          </c:val>
          <c:smooth val="0"/>
        </c:ser>
        <c:dLbls>
          <c:showLegendKey val="0"/>
          <c:showVal val="0"/>
          <c:showCatName val="0"/>
          <c:showSerName val="0"/>
          <c:showPercent val="0"/>
          <c:showBubbleSize val="0"/>
        </c:dLbls>
        <c:marker val="1"/>
        <c:smooth val="0"/>
        <c:axId val="144168320"/>
        <c:axId val="144304704"/>
      </c:lineChart>
      <c:dateAx>
        <c:axId val="144168320"/>
        <c:scaling>
          <c:orientation val="minMax"/>
        </c:scaling>
        <c:delete val="1"/>
        <c:axPos val="b"/>
        <c:numFmt formatCode="ge" sourceLinked="1"/>
        <c:majorTickMark val="none"/>
        <c:minorTickMark val="none"/>
        <c:tickLblPos val="none"/>
        <c:crossAx val="144304704"/>
        <c:crosses val="autoZero"/>
        <c:auto val="1"/>
        <c:lblOffset val="100"/>
        <c:baseTimeUnit val="years"/>
      </c:dateAx>
      <c:valAx>
        <c:axId val="14430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16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33.75</c:v>
                </c:pt>
                <c:pt idx="1">
                  <c:v>35.79</c:v>
                </c:pt>
                <c:pt idx="2">
                  <c:v>37.880000000000003</c:v>
                </c:pt>
                <c:pt idx="3">
                  <c:v>39.75</c:v>
                </c:pt>
                <c:pt idx="4">
                  <c:v>40.83</c:v>
                </c:pt>
              </c:numCache>
            </c:numRef>
          </c:val>
        </c:ser>
        <c:dLbls>
          <c:showLegendKey val="0"/>
          <c:showVal val="0"/>
          <c:showCatName val="0"/>
          <c:showSerName val="0"/>
          <c:showPercent val="0"/>
          <c:showBubbleSize val="0"/>
        </c:dLbls>
        <c:gapWidth val="150"/>
        <c:axId val="143582136"/>
        <c:axId val="14358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44.89</c:v>
                </c:pt>
              </c:numCache>
            </c:numRef>
          </c:val>
          <c:smooth val="0"/>
        </c:ser>
        <c:dLbls>
          <c:showLegendKey val="0"/>
          <c:showVal val="0"/>
          <c:showCatName val="0"/>
          <c:showSerName val="0"/>
          <c:showPercent val="0"/>
          <c:showBubbleSize val="0"/>
        </c:dLbls>
        <c:marker val="1"/>
        <c:smooth val="0"/>
        <c:axId val="143582136"/>
        <c:axId val="143582528"/>
      </c:lineChart>
      <c:dateAx>
        <c:axId val="143582136"/>
        <c:scaling>
          <c:orientation val="minMax"/>
        </c:scaling>
        <c:delete val="1"/>
        <c:axPos val="b"/>
        <c:numFmt formatCode="ge" sourceLinked="1"/>
        <c:majorTickMark val="none"/>
        <c:minorTickMark val="none"/>
        <c:tickLblPos val="none"/>
        <c:crossAx val="143582528"/>
        <c:crosses val="autoZero"/>
        <c:auto val="1"/>
        <c:lblOffset val="100"/>
        <c:baseTimeUnit val="years"/>
      </c:dateAx>
      <c:valAx>
        <c:axId val="14358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58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63.72</c:v>
                </c:pt>
                <c:pt idx="1">
                  <c:v>66.67</c:v>
                </c:pt>
                <c:pt idx="2">
                  <c:v>66.239999999999995</c:v>
                </c:pt>
                <c:pt idx="3">
                  <c:v>69.3</c:v>
                </c:pt>
                <c:pt idx="4">
                  <c:v>70.930000000000007</c:v>
                </c:pt>
              </c:numCache>
            </c:numRef>
          </c:val>
        </c:ser>
        <c:dLbls>
          <c:showLegendKey val="0"/>
          <c:showVal val="0"/>
          <c:showCatName val="0"/>
          <c:showSerName val="0"/>
          <c:showPercent val="0"/>
          <c:showBubbleSize val="0"/>
        </c:dLbls>
        <c:gapWidth val="150"/>
        <c:axId val="143340248"/>
        <c:axId val="14334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64.89</c:v>
                </c:pt>
              </c:numCache>
            </c:numRef>
          </c:val>
          <c:smooth val="0"/>
        </c:ser>
        <c:dLbls>
          <c:showLegendKey val="0"/>
          <c:showVal val="0"/>
          <c:showCatName val="0"/>
          <c:showSerName val="0"/>
          <c:showPercent val="0"/>
          <c:showBubbleSize val="0"/>
        </c:dLbls>
        <c:marker val="1"/>
        <c:smooth val="0"/>
        <c:axId val="143340248"/>
        <c:axId val="143340640"/>
      </c:lineChart>
      <c:dateAx>
        <c:axId val="143340248"/>
        <c:scaling>
          <c:orientation val="minMax"/>
        </c:scaling>
        <c:delete val="1"/>
        <c:axPos val="b"/>
        <c:numFmt formatCode="ge" sourceLinked="1"/>
        <c:majorTickMark val="none"/>
        <c:minorTickMark val="none"/>
        <c:tickLblPos val="none"/>
        <c:crossAx val="143340640"/>
        <c:crosses val="autoZero"/>
        <c:auto val="1"/>
        <c:lblOffset val="100"/>
        <c:baseTimeUnit val="years"/>
      </c:dateAx>
      <c:valAx>
        <c:axId val="14334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340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100.22</c:v>
                </c:pt>
                <c:pt idx="1">
                  <c:v>93.43</c:v>
                </c:pt>
                <c:pt idx="2">
                  <c:v>100.01</c:v>
                </c:pt>
                <c:pt idx="3">
                  <c:v>100</c:v>
                </c:pt>
                <c:pt idx="4">
                  <c:v>100</c:v>
                </c:pt>
              </c:numCache>
            </c:numRef>
          </c:val>
        </c:ser>
        <c:dLbls>
          <c:showLegendKey val="0"/>
          <c:showVal val="0"/>
          <c:showCatName val="0"/>
          <c:showSerName val="0"/>
          <c:showPercent val="0"/>
          <c:showBubbleSize val="0"/>
        </c:dLbls>
        <c:gapWidth val="150"/>
        <c:axId val="143109680"/>
        <c:axId val="144415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109680"/>
        <c:axId val="144415832"/>
      </c:lineChart>
      <c:dateAx>
        <c:axId val="143109680"/>
        <c:scaling>
          <c:orientation val="minMax"/>
        </c:scaling>
        <c:delete val="1"/>
        <c:axPos val="b"/>
        <c:numFmt formatCode="ge" sourceLinked="1"/>
        <c:majorTickMark val="none"/>
        <c:minorTickMark val="none"/>
        <c:tickLblPos val="none"/>
        <c:crossAx val="144415832"/>
        <c:crosses val="autoZero"/>
        <c:auto val="1"/>
        <c:lblOffset val="100"/>
        <c:baseTimeUnit val="years"/>
      </c:dateAx>
      <c:valAx>
        <c:axId val="14441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10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380896"/>
        <c:axId val="144472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380896"/>
        <c:axId val="144472120"/>
      </c:lineChart>
      <c:dateAx>
        <c:axId val="143380896"/>
        <c:scaling>
          <c:orientation val="minMax"/>
        </c:scaling>
        <c:delete val="1"/>
        <c:axPos val="b"/>
        <c:numFmt formatCode="ge" sourceLinked="1"/>
        <c:majorTickMark val="none"/>
        <c:minorTickMark val="none"/>
        <c:tickLblPos val="none"/>
        <c:crossAx val="144472120"/>
        <c:crosses val="autoZero"/>
        <c:auto val="1"/>
        <c:lblOffset val="100"/>
        <c:baseTimeUnit val="years"/>
      </c:dateAx>
      <c:valAx>
        <c:axId val="144472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38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137064"/>
        <c:axId val="144611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137064"/>
        <c:axId val="144611208"/>
      </c:lineChart>
      <c:dateAx>
        <c:axId val="143137064"/>
        <c:scaling>
          <c:orientation val="minMax"/>
        </c:scaling>
        <c:delete val="1"/>
        <c:axPos val="b"/>
        <c:numFmt formatCode="ge" sourceLinked="1"/>
        <c:majorTickMark val="none"/>
        <c:minorTickMark val="none"/>
        <c:tickLblPos val="none"/>
        <c:crossAx val="144611208"/>
        <c:crosses val="autoZero"/>
        <c:auto val="1"/>
        <c:lblOffset val="100"/>
        <c:baseTimeUnit val="years"/>
      </c:dateAx>
      <c:valAx>
        <c:axId val="144611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137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638856"/>
        <c:axId val="14463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638856"/>
        <c:axId val="144639248"/>
      </c:lineChart>
      <c:dateAx>
        <c:axId val="144638856"/>
        <c:scaling>
          <c:orientation val="minMax"/>
        </c:scaling>
        <c:delete val="1"/>
        <c:axPos val="b"/>
        <c:numFmt formatCode="ge" sourceLinked="1"/>
        <c:majorTickMark val="none"/>
        <c:minorTickMark val="none"/>
        <c:tickLblPos val="none"/>
        <c:crossAx val="144639248"/>
        <c:crosses val="autoZero"/>
        <c:auto val="1"/>
        <c:lblOffset val="100"/>
        <c:baseTimeUnit val="years"/>
      </c:dateAx>
      <c:valAx>
        <c:axId val="14463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63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643976"/>
        <c:axId val="14464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643976"/>
        <c:axId val="144644368"/>
      </c:lineChart>
      <c:dateAx>
        <c:axId val="144643976"/>
        <c:scaling>
          <c:orientation val="minMax"/>
        </c:scaling>
        <c:delete val="1"/>
        <c:axPos val="b"/>
        <c:numFmt formatCode="ge" sourceLinked="1"/>
        <c:majorTickMark val="none"/>
        <c:minorTickMark val="none"/>
        <c:tickLblPos val="none"/>
        <c:crossAx val="144644368"/>
        <c:crosses val="autoZero"/>
        <c:auto val="1"/>
        <c:lblOffset val="100"/>
        <c:baseTimeUnit val="years"/>
      </c:dateAx>
      <c:valAx>
        <c:axId val="14464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64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928.53</c:v>
                </c:pt>
                <c:pt idx="1">
                  <c:v>1333.9</c:v>
                </c:pt>
                <c:pt idx="2">
                  <c:v>656.96</c:v>
                </c:pt>
                <c:pt idx="3">
                  <c:v>462.07</c:v>
                </c:pt>
                <c:pt idx="4">
                  <c:v>774.45</c:v>
                </c:pt>
              </c:numCache>
            </c:numRef>
          </c:val>
        </c:ser>
        <c:dLbls>
          <c:showLegendKey val="0"/>
          <c:showVal val="0"/>
          <c:showCatName val="0"/>
          <c:showSerName val="0"/>
          <c:showPercent val="0"/>
          <c:showBubbleSize val="0"/>
        </c:dLbls>
        <c:gapWidth val="150"/>
        <c:axId val="144636808"/>
        <c:axId val="14463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1240.1600000000001</c:v>
                </c:pt>
              </c:numCache>
            </c:numRef>
          </c:val>
          <c:smooth val="0"/>
        </c:ser>
        <c:dLbls>
          <c:showLegendKey val="0"/>
          <c:showVal val="0"/>
          <c:showCatName val="0"/>
          <c:showSerName val="0"/>
          <c:showPercent val="0"/>
          <c:showBubbleSize val="0"/>
        </c:dLbls>
        <c:marker val="1"/>
        <c:smooth val="0"/>
        <c:axId val="144636808"/>
        <c:axId val="144637200"/>
      </c:lineChart>
      <c:dateAx>
        <c:axId val="144636808"/>
        <c:scaling>
          <c:orientation val="minMax"/>
        </c:scaling>
        <c:delete val="1"/>
        <c:axPos val="b"/>
        <c:numFmt formatCode="ge" sourceLinked="1"/>
        <c:majorTickMark val="none"/>
        <c:minorTickMark val="none"/>
        <c:tickLblPos val="none"/>
        <c:crossAx val="144637200"/>
        <c:crosses val="autoZero"/>
        <c:auto val="1"/>
        <c:lblOffset val="100"/>
        <c:baseTimeUnit val="years"/>
      </c:dateAx>
      <c:valAx>
        <c:axId val="14463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63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100</c:v>
                </c:pt>
                <c:pt idx="1">
                  <c:v>80.48</c:v>
                </c:pt>
                <c:pt idx="2">
                  <c:v>100</c:v>
                </c:pt>
                <c:pt idx="3">
                  <c:v>100</c:v>
                </c:pt>
                <c:pt idx="4">
                  <c:v>100</c:v>
                </c:pt>
              </c:numCache>
            </c:numRef>
          </c:val>
        </c:ser>
        <c:dLbls>
          <c:showLegendKey val="0"/>
          <c:showVal val="0"/>
          <c:showCatName val="0"/>
          <c:showSerName val="0"/>
          <c:showPercent val="0"/>
          <c:showBubbleSize val="0"/>
        </c:dLbls>
        <c:gapWidth val="150"/>
        <c:axId val="144622472"/>
        <c:axId val="14462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60.17</c:v>
                </c:pt>
              </c:numCache>
            </c:numRef>
          </c:val>
          <c:smooth val="0"/>
        </c:ser>
        <c:dLbls>
          <c:showLegendKey val="0"/>
          <c:showVal val="0"/>
          <c:showCatName val="0"/>
          <c:showSerName val="0"/>
          <c:showPercent val="0"/>
          <c:showBubbleSize val="0"/>
        </c:dLbls>
        <c:marker val="1"/>
        <c:smooth val="0"/>
        <c:axId val="144622472"/>
        <c:axId val="144620816"/>
      </c:lineChart>
      <c:dateAx>
        <c:axId val="144622472"/>
        <c:scaling>
          <c:orientation val="minMax"/>
        </c:scaling>
        <c:delete val="1"/>
        <c:axPos val="b"/>
        <c:numFmt formatCode="ge" sourceLinked="1"/>
        <c:majorTickMark val="none"/>
        <c:minorTickMark val="none"/>
        <c:tickLblPos val="none"/>
        <c:crossAx val="144620816"/>
        <c:crosses val="autoZero"/>
        <c:auto val="1"/>
        <c:lblOffset val="100"/>
        <c:baseTimeUnit val="years"/>
      </c:dateAx>
      <c:valAx>
        <c:axId val="14462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622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166.57</c:v>
                </c:pt>
                <c:pt idx="1">
                  <c:v>204.8</c:v>
                </c:pt>
                <c:pt idx="2">
                  <c:v>165.41</c:v>
                </c:pt>
                <c:pt idx="3">
                  <c:v>168.63</c:v>
                </c:pt>
                <c:pt idx="4">
                  <c:v>169.74</c:v>
                </c:pt>
              </c:numCache>
            </c:numRef>
          </c:val>
        </c:ser>
        <c:dLbls>
          <c:showLegendKey val="0"/>
          <c:showVal val="0"/>
          <c:showCatName val="0"/>
          <c:showSerName val="0"/>
          <c:showPercent val="0"/>
          <c:showBubbleSize val="0"/>
        </c:dLbls>
        <c:gapWidth val="150"/>
        <c:axId val="144655240"/>
        <c:axId val="14465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281.52999999999997</c:v>
                </c:pt>
              </c:numCache>
            </c:numRef>
          </c:val>
          <c:smooth val="0"/>
        </c:ser>
        <c:dLbls>
          <c:showLegendKey val="0"/>
          <c:showVal val="0"/>
          <c:showCatName val="0"/>
          <c:showSerName val="0"/>
          <c:showPercent val="0"/>
          <c:showBubbleSize val="0"/>
        </c:dLbls>
        <c:marker val="1"/>
        <c:smooth val="0"/>
        <c:axId val="144655240"/>
        <c:axId val="144655632"/>
      </c:lineChart>
      <c:dateAx>
        <c:axId val="144655240"/>
        <c:scaling>
          <c:orientation val="minMax"/>
        </c:scaling>
        <c:delete val="1"/>
        <c:axPos val="b"/>
        <c:numFmt formatCode="ge" sourceLinked="1"/>
        <c:majorTickMark val="none"/>
        <c:minorTickMark val="none"/>
        <c:tickLblPos val="none"/>
        <c:crossAx val="144655632"/>
        <c:crosses val="autoZero"/>
        <c:auto val="1"/>
        <c:lblOffset val="100"/>
        <c:baseTimeUnit val="years"/>
      </c:dateAx>
      <c:valAx>
        <c:axId val="14465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655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明和町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Cc3</v>
      </c>
      <c r="X8" s="46"/>
      <c r="Y8" s="46"/>
      <c r="Z8" s="46"/>
      <c r="AA8" s="46"/>
      <c r="AB8" s="46"/>
      <c r="AC8" s="46"/>
      <c r="AD8" s="3"/>
      <c r="AE8" s="3"/>
      <c r="AF8" s="3"/>
      <c r="AG8" s="3"/>
      <c r="AH8" s="3"/>
      <c r="AI8" s="3"/>
      <c r="AJ8" s="3"/>
      <c r="AK8" s="3"/>
      <c r="AL8" s="47">
        <f>データ!R6</f>
        <v>11435</v>
      </c>
      <c r="AM8" s="47"/>
      <c r="AN8" s="47"/>
      <c r="AO8" s="47"/>
      <c r="AP8" s="47"/>
      <c r="AQ8" s="47"/>
      <c r="AR8" s="47"/>
      <c r="AS8" s="47"/>
      <c r="AT8" s="43">
        <f>データ!S6</f>
        <v>19.64</v>
      </c>
      <c r="AU8" s="43"/>
      <c r="AV8" s="43"/>
      <c r="AW8" s="43"/>
      <c r="AX8" s="43"/>
      <c r="AY8" s="43"/>
      <c r="AZ8" s="43"/>
      <c r="BA8" s="43"/>
      <c r="BB8" s="43">
        <f>データ!T6</f>
        <v>582.23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51.3</v>
      </c>
      <c r="Q10" s="43"/>
      <c r="R10" s="43"/>
      <c r="S10" s="43"/>
      <c r="T10" s="43"/>
      <c r="U10" s="43"/>
      <c r="V10" s="43"/>
      <c r="W10" s="43">
        <f>データ!P6</f>
        <v>100</v>
      </c>
      <c r="X10" s="43"/>
      <c r="Y10" s="43"/>
      <c r="Z10" s="43"/>
      <c r="AA10" s="43"/>
      <c r="AB10" s="43"/>
      <c r="AC10" s="43"/>
      <c r="AD10" s="47">
        <f>データ!Q6</f>
        <v>3024</v>
      </c>
      <c r="AE10" s="47"/>
      <c r="AF10" s="47"/>
      <c r="AG10" s="47"/>
      <c r="AH10" s="47"/>
      <c r="AI10" s="47"/>
      <c r="AJ10" s="47"/>
      <c r="AK10" s="2"/>
      <c r="AL10" s="47">
        <f>データ!U6</f>
        <v>5866</v>
      </c>
      <c r="AM10" s="47"/>
      <c r="AN10" s="47"/>
      <c r="AO10" s="47"/>
      <c r="AP10" s="47"/>
      <c r="AQ10" s="47"/>
      <c r="AR10" s="47"/>
      <c r="AS10" s="47"/>
      <c r="AT10" s="43">
        <f>データ!V6</f>
        <v>2.0099999999999998</v>
      </c>
      <c r="AU10" s="43"/>
      <c r="AV10" s="43"/>
      <c r="AW10" s="43"/>
      <c r="AX10" s="43"/>
      <c r="AY10" s="43"/>
      <c r="AZ10" s="43"/>
      <c r="BA10" s="43"/>
      <c r="BB10" s="43">
        <f>データ!W6</f>
        <v>2918.41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105228</v>
      </c>
      <c r="D6" s="31">
        <f t="shared" si="3"/>
        <v>47</v>
      </c>
      <c r="E6" s="31">
        <f t="shared" si="3"/>
        <v>17</v>
      </c>
      <c r="F6" s="31">
        <f t="shared" si="3"/>
        <v>1</v>
      </c>
      <c r="G6" s="31">
        <f t="shared" si="3"/>
        <v>0</v>
      </c>
      <c r="H6" s="31" t="str">
        <f t="shared" si="3"/>
        <v>群馬県　明和町</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51.3</v>
      </c>
      <c r="P6" s="32">
        <f t="shared" si="3"/>
        <v>100</v>
      </c>
      <c r="Q6" s="32">
        <f t="shared" si="3"/>
        <v>3024</v>
      </c>
      <c r="R6" s="32">
        <f t="shared" si="3"/>
        <v>11435</v>
      </c>
      <c r="S6" s="32">
        <f t="shared" si="3"/>
        <v>19.64</v>
      </c>
      <c r="T6" s="32">
        <f t="shared" si="3"/>
        <v>582.23</v>
      </c>
      <c r="U6" s="32">
        <f t="shared" si="3"/>
        <v>5866</v>
      </c>
      <c r="V6" s="32">
        <f t="shared" si="3"/>
        <v>2.0099999999999998</v>
      </c>
      <c r="W6" s="32">
        <f t="shared" si="3"/>
        <v>2918.41</v>
      </c>
      <c r="X6" s="33">
        <f>IF(X7="",NA(),X7)</f>
        <v>100.22</v>
      </c>
      <c r="Y6" s="33">
        <f t="shared" ref="Y6:AG6" si="4">IF(Y7="",NA(),Y7)</f>
        <v>93.43</v>
      </c>
      <c r="Z6" s="33">
        <f t="shared" si="4"/>
        <v>100.01</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928.53</v>
      </c>
      <c r="BF6" s="33">
        <f t="shared" ref="BF6:BN6" si="7">IF(BF7="",NA(),BF7)</f>
        <v>1333.9</v>
      </c>
      <c r="BG6" s="33">
        <f t="shared" si="7"/>
        <v>656.96</v>
      </c>
      <c r="BH6" s="33">
        <f t="shared" si="7"/>
        <v>462.07</v>
      </c>
      <c r="BI6" s="33">
        <f t="shared" si="7"/>
        <v>774.45</v>
      </c>
      <c r="BJ6" s="33">
        <f t="shared" si="7"/>
        <v>1749.66</v>
      </c>
      <c r="BK6" s="33">
        <f t="shared" si="7"/>
        <v>1574.53</v>
      </c>
      <c r="BL6" s="33">
        <f t="shared" si="7"/>
        <v>1506.51</v>
      </c>
      <c r="BM6" s="33">
        <f t="shared" si="7"/>
        <v>1315.67</v>
      </c>
      <c r="BN6" s="33">
        <f t="shared" si="7"/>
        <v>1240.1600000000001</v>
      </c>
      <c r="BO6" s="32" t="str">
        <f>IF(BO7="","",IF(BO7="-","【-】","【"&amp;SUBSTITUTE(TEXT(BO7,"#,##0.00"),"-","△")&amp;"】"))</f>
        <v>【763.62】</v>
      </c>
      <c r="BP6" s="33">
        <f>IF(BP7="",NA(),BP7)</f>
        <v>100</v>
      </c>
      <c r="BQ6" s="33">
        <f t="shared" ref="BQ6:BY6" si="8">IF(BQ7="",NA(),BQ7)</f>
        <v>80.48</v>
      </c>
      <c r="BR6" s="33">
        <f t="shared" si="8"/>
        <v>100</v>
      </c>
      <c r="BS6" s="33">
        <f t="shared" si="8"/>
        <v>100</v>
      </c>
      <c r="BT6" s="33">
        <f t="shared" si="8"/>
        <v>100</v>
      </c>
      <c r="BU6" s="33">
        <f t="shared" si="8"/>
        <v>54.46</v>
      </c>
      <c r="BV6" s="33">
        <f t="shared" si="8"/>
        <v>57.36</v>
      </c>
      <c r="BW6" s="33">
        <f t="shared" si="8"/>
        <v>57.33</v>
      </c>
      <c r="BX6" s="33">
        <f t="shared" si="8"/>
        <v>60.78</v>
      </c>
      <c r="BY6" s="33">
        <f t="shared" si="8"/>
        <v>60.17</v>
      </c>
      <c r="BZ6" s="32" t="str">
        <f>IF(BZ7="","",IF(BZ7="-","【-】","【"&amp;SUBSTITUTE(TEXT(BZ7,"#,##0.00"),"-","△")&amp;"】"))</f>
        <v>【98.53】</v>
      </c>
      <c r="CA6" s="33">
        <f>IF(CA7="",NA(),CA7)</f>
        <v>166.57</v>
      </c>
      <c r="CB6" s="33">
        <f t="shared" ref="CB6:CJ6" si="9">IF(CB7="",NA(),CB7)</f>
        <v>204.8</v>
      </c>
      <c r="CC6" s="33">
        <f t="shared" si="9"/>
        <v>165.41</v>
      </c>
      <c r="CD6" s="33">
        <f t="shared" si="9"/>
        <v>168.63</v>
      </c>
      <c r="CE6" s="33">
        <f t="shared" si="9"/>
        <v>169.74</v>
      </c>
      <c r="CF6" s="33">
        <f t="shared" si="9"/>
        <v>293.08999999999997</v>
      </c>
      <c r="CG6" s="33">
        <f t="shared" si="9"/>
        <v>279.91000000000003</v>
      </c>
      <c r="CH6" s="33">
        <f t="shared" si="9"/>
        <v>284.52999999999997</v>
      </c>
      <c r="CI6" s="33">
        <f t="shared" si="9"/>
        <v>276.26</v>
      </c>
      <c r="CJ6" s="33">
        <f t="shared" si="9"/>
        <v>281.52999999999997</v>
      </c>
      <c r="CK6" s="32" t="str">
        <f>IF(CK7="","",IF(CK7="-","【-】","【"&amp;SUBSTITUTE(TEXT(CK7,"#,##0.00"),"-","△")&amp;"】"))</f>
        <v>【139.70】</v>
      </c>
      <c r="CL6" s="33">
        <f>IF(CL7="",NA(),CL7)</f>
        <v>33.75</v>
      </c>
      <c r="CM6" s="33">
        <f t="shared" ref="CM6:CU6" si="10">IF(CM7="",NA(),CM7)</f>
        <v>35.79</v>
      </c>
      <c r="CN6" s="33">
        <f t="shared" si="10"/>
        <v>37.880000000000003</v>
      </c>
      <c r="CO6" s="33">
        <f t="shared" si="10"/>
        <v>39.75</v>
      </c>
      <c r="CP6" s="33">
        <f t="shared" si="10"/>
        <v>40.83</v>
      </c>
      <c r="CQ6" s="33">
        <f t="shared" si="10"/>
        <v>38.950000000000003</v>
      </c>
      <c r="CR6" s="33">
        <f t="shared" si="10"/>
        <v>40.07</v>
      </c>
      <c r="CS6" s="33">
        <f t="shared" si="10"/>
        <v>39.92</v>
      </c>
      <c r="CT6" s="33">
        <f t="shared" si="10"/>
        <v>41.63</v>
      </c>
      <c r="CU6" s="33">
        <f t="shared" si="10"/>
        <v>44.89</v>
      </c>
      <c r="CV6" s="32" t="str">
        <f>IF(CV7="","",IF(CV7="-","【-】","【"&amp;SUBSTITUTE(TEXT(CV7,"#,##0.00"),"-","△")&amp;"】"))</f>
        <v>【60.01】</v>
      </c>
      <c r="CW6" s="33">
        <f>IF(CW7="",NA(),CW7)</f>
        <v>63.72</v>
      </c>
      <c r="CX6" s="33">
        <f t="shared" ref="CX6:DF6" si="11">IF(CX7="",NA(),CX7)</f>
        <v>66.67</v>
      </c>
      <c r="CY6" s="33">
        <f t="shared" si="11"/>
        <v>66.239999999999995</v>
      </c>
      <c r="CZ6" s="33">
        <f t="shared" si="11"/>
        <v>69.3</v>
      </c>
      <c r="DA6" s="33">
        <f t="shared" si="11"/>
        <v>70.930000000000007</v>
      </c>
      <c r="DB6" s="33">
        <f t="shared" si="11"/>
        <v>65.599999999999994</v>
      </c>
      <c r="DC6" s="33">
        <f t="shared" si="11"/>
        <v>66</v>
      </c>
      <c r="DD6" s="33">
        <f t="shared" si="11"/>
        <v>65.86</v>
      </c>
      <c r="DE6" s="33">
        <f t="shared" si="11"/>
        <v>66.33</v>
      </c>
      <c r="DF6" s="33">
        <f t="shared" si="11"/>
        <v>64.89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2.37</v>
      </c>
      <c r="EI6" s="33">
        <f t="shared" si="14"/>
        <v>0.18</v>
      </c>
      <c r="EJ6" s="33">
        <f t="shared" si="14"/>
        <v>0.18</v>
      </c>
      <c r="EK6" s="33">
        <f t="shared" si="14"/>
        <v>0.19</v>
      </c>
      <c r="EL6" s="33">
        <f t="shared" si="14"/>
        <v>0.16</v>
      </c>
      <c r="EM6" s="33">
        <f t="shared" si="14"/>
        <v>0.33</v>
      </c>
      <c r="EN6" s="32" t="str">
        <f>IF(EN7="","",IF(EN7="-","【-】","【"&amp;SUBSTITUTE(TEXT(EN7,"#,##0.00"),"-","△")&amp;"】"))</f>
        <v>【0.23】</v>
      </c>
    </row>
    <row r="7" spans="1:144" s="34" customFormat="1">
      <c r="A7" s="26"/>
      <c r="B7" s="35">
        <v>2015</v>
      </c>
      <c r="C7" s="35">
        <v>105228</v>
      </c>
      <c r="D7" s="35">
        <v>47</v>
      </c>
      <c r="E7" s="35">
        <v>17</v>
      </c>
      <c r="F7" s="35">
        <v>1</v>
      </c>
      <c r="G7" s="35">
        <v>0</v>
      </c>
      <c r="H7" s="35" t="s">
        <v>96</v>
      </c>
      <c r="I7" s="35" t="s">
        <v>97</v>
      </c>
      <c r="J7" s="35" t="s">
        <v>98</v>
      </c>
      <c r="K7" s="35" t="s">
        <v>99</v>
      </c>
      <c r="L7" s="35" t="s">
        <v>100</v>
      </c>
      <c r="M7" s="36" t="s">
        <v>101</v>
      </c>
      <c r="N7" s="36" t="s">
        <v>102</v>
      </c>
      <c r="O7" s="36">
        <v>51.3</v>
      </c>
      <c r="P7" s="36">
        <v>100</v>
      </c>
      <c r="Q7" s="36">
        <v>3024</v>
      </c>
      <c r="R7" s="36">
        <v>11435</v>
      </c>
      <c r="S7" s="36">
        <v>19.64</v>
      </c>
      <c r="T7" s="36">
        <v>582.23</v>
      </c>
      <c r="U7" s="36">
        <v>5866</v>
      </c>
      <c r="V7" s="36">
        <v>2.0099999999999998</v>
      </c>
      <c r="W7" s="36">
        <v>2918.41</v>
      </c>
      <c r="X7" s="36">
        <v>100.22</v>
      </c>
      <c r="Y7" s="36">
        <v>93.43</v>
      </c>
      <c r="Z7" s="36">
        <v>100.01</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928.53</v>
      </c>
      <c r="BF7" s="36">
        <v>1333.9</v>
      </c>
      <c r="BG7" s="36">
        <v>656.96</v>
      </c>
      <c r="BH7" s="36">
        <v>462.07</v>
      </c>
      <c r="BI7" s="36">
        <v>774.45</v>
      </c>
      <c r="BJ7" s="36">
        <v>1749.66</v>
      </c>
      <c r="BK7" s="36">
        <v>1574.53</v>
      </c>
      <c r="BL7" s="36">
        <v>1506.51</v>
      </c>
      <c r="BM7" s="36">
        <v>1315.67</v>
      </c>
      <c r="BN7" s="36">
        <v>1240.1600000000001</v>
      </c>
      <c r="BO7" s="36">
        <v>763.62</v>
      </c>
      <c r="BP7" s="36">
        <v>100</v>
      </c>
      <c r="BQ7" s="36">
        <v>80.48</v>
      </c>
      <c r="BR7" s="36">
        <v>100</v>
      </c>
      <c r="BS7" s="36">
        <v>100</v>
      </c>
      <c r="BT7" s="36">
        <v>100</v>
      </c>
      <c r="BU7" s="36">
        <v>54.46</v>
      </c>
      <c r="BV7" s="36">
        <v>57.36</v>
      </c>
      <c r="BW7" s="36">
        <v>57.33</v>
      </c>
      <c r="BX7" s="36">
        <v>60.78</v>
      </c>
      <c r="BY7" s="36">
        <v>60.17</v>
      </c>
      <c r="BZ7" s="36">
        <v>98.53</v>
      </c>
      <c r="CA7" s="36">
        <v>166.57</v>
      </c>
      <c r="CB7" s="36">
        <v>204.8</v>
      </c>
      <c r="CC7" s="36">
        <v>165.41</v>
      </c>
      <c r="CD7" s="36">
        <v>168.63</v>
      </c>
      <c r="CE7" s="36">
        <v>169.74</v>
      </c>
      <c r="CF7" s="36">
        <v>293.08999999999997</v>
      </c>
      <c r="CG7" s="36">
        <v>279.91000000000003</v>
      </c>
      <c r="CH7" s="36">
        <v>284.52999999999997</v>
      </c>
      <c r="CI7" s="36">
        <v>276.26</v>
      </c>
      <c r="CJ7" s="36">
        <v>281.52999999999997</v>
      </c>
      <c r="CK7" s="36">
        <v>139.69999999999999</v>
      </c>
      <c r="CL7" s="36">
        <v>33.75</v>
      </c>
      <c r="CM7" s="36">
        <v>35.79</v>
      </c>
      <c r="CN7" s="36">
        <v>37.880000000000003</v>
      </c>
      <c r="CO7" s="36">
        <v>39.75</v>
      </c>
      <c r="CP7" s="36">
        <v>40.83</v>
      </c>
      <c r="CQ7" s="36">
        <v>38.950000000000003</v>
      </c>
      <c r="CR7" s="36">
        <v>40.07</v>
      </c>
      <c r="CS7" s="36">
        <v>39.92</v>
      </c>
      <c r="CT7" s="36">
        <v>41.63</v>
      </c>
      <c r="CU7" s="36">
        <v>44.89</v>
      </c>
      <c r="CV7" s="36">
        <v>60.01</v>
      </c>
      <c r="CW7" s="36">
        <v>63.72</v>
      </c>
      <c r="CX7" s="36">
        <v>66.67</v>
      </c>
      <c r="CY7" s="36">
        <v>66.239999999999995</v>
      </c>
      <c r="CZ7" s="36">
        <v>69.3</v>
      </c>
      <c r="DA7" s="36">
        <v>70.930000000000007</v>
      </c>
      <c r="DB7" s="36">
        <v>65.599999999999994</v>
      </c>
      <c r="DC7" s="36">
        <v>66</v>
      </c>
      <c r="DD7" s="36">
        <v>65.86</v>
      </c>
      <c r="DE7" s="36">
        <v>66.33</v>
      </c>
      <c r="DF7" s="36">
        <v>64.89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2.37</v>
      </c>
      <c r="EI7" s="36">
        <v>0.18</v>
      </c>
      <c r="EJ7" s="36">
        <v>0.18</v>
      </c>
      <c r="EK7" s="36">
        <v>0.19</v>
      </c>
      <c r="EL7" s="36">
        <v>0.16</v>
      </c>
      <c r="EM7" s="36">
        <v>0.33</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2017-02-15T07:27:51Z</cp:lastPrinted>
  <dcterms:created xsi:type="dcterms:W3CDTF">2017-02-08T02:47:03Z</dcterms:created>
  <dcterms:modified xsi:type="dcterms:W3CDTF">2017-02-15T07:27:53Z</dcterms:modified>
  <cp:category/>
</cp:coreProperties>
</file>