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<sst xmlns="http://schemas.openxmlformats.org/spreadsheetml/2006/main" count="221" uniqueCount="111">
  <si>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</si>
  <si>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</si>
  <si>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</si>
  <si>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</si>
  <si>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</si>
  <si>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</si>
  <si>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</si>
  <si>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</si>
  <si>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</si>
  <si>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</si>
  <si>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</si>
  <si>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</si>
  <si>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</si>
  <si>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</si>
  <si>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</si>
  <si>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</si>
  <si>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</si>
  <si>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</si>
  <si>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</si>
  <si>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</si>
  <si>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</si>
  <si>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</si>
  <si>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</si>
  <si>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</si>
  <si>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</si>
  <si>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</si>
  <si>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</si>
  <si>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</si>
  <si>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</si>
  <si>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</si>
  <si>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</si>
  <si>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</si>
  <si>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</si>
  <si>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</si>
  <si>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</si>
  <si>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</si>
  <si>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</si>
  <si>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</si>
  <si>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</si>
  <si>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</si>
  <si>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</si>
  <si>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</si>
  <si>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</si>
  <si>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</si>
  <si>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</si>
  <si>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</si>
  <si>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</si>
  <si>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</si>
  <si>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</si>
  <si>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</si>
  <si>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</si>
  <si>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</si>
  <si>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</si>
  <si>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</si>
  <si>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</si>
  <si>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</si>
  <si>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</si>
  <si>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</si>
  <si>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</si>
  <si>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</si>
  <si>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</si>
  <si>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</si>
  <si>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</si>
  <si>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</si>
  <si>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</si>
  <si>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</si>
  <si>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</si>
  <si>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</si>
  <si>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</si>
  <si>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</si>
  <si>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</si>
  <si>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</si>
  <si>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</si>
  <si>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</si>
  <si>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</si>
  <si>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</si>
  <si>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</si>
  <si>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</si>
  <si>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</si>
  <si>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</si>
  <si>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</si>
  <si>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</si>
  <si>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</si>
  <si>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</si>
  <si>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</si>
  <si>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</si>
  <si>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</si>
  <si>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</si>
  <si>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</si>
  <si>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</si>
  <si>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</si>
  <si>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</si>
  <si>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</si>
  <si>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</si>
  <si>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</si>
  <si>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</si>
  <si>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川場村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</si>
  <si>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</si>
  <si>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</si>
  <si>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</si>
  <si>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</si>
  <si>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</si>
  <si>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</si>
  <si>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</si>
  <si>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</si>
  <si>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</si>
  <si>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</si>
  <si>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</si>
  <si>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「収益的収支比率」は前年度よりも減少し、下水道事業運営に要する費用を一般会計からの繰入に頼っている。
「経費回収率」については、平均値は上回っているが、100％以上の数値とはなっていない。現状供用区域内の接続率については、約80％となっており、接続率の向上を図る必要がある。また、料金改定についても検討の余地がある。
「汚水処理原価」については、比較的良好な数値となっている。
「施設利用率」については、当初考えていた流入量よりも少ないために、現状OD槽については、1系統で運転を行っている。今後接続世帯を増やしていき、利用率を向上させる。
「水洗化率」については、上昇傾向にあるが、平均値は下回っているのが現状である。未接続世帯に対してのアプローチをしていく。</t>
    <phoneticPr fontId="4"/>
  </si>
  <si>
    <t>経営の健全性・効率性については、類似団体と比較してもそれほど大きい差はない。しかし、「水洗化率」については、平均値を下回ってしまっている。家を新築や改築する場合には、下水道に接続する家庭が増えてきているが、なかなか現状の家の場合には下水道への接続意識が低いと感じている。公共用水域への影響、過去からの下水道接続世帯との不公平、老朽化する施設への対応等さまざまな要因から未接続世帯への下水道加入は喫緊の課題であると考える。</t>
    <phoneticPr fontId="4"/>
  </si>
  <si>
    <t>終末処理場・ポンプ場・管渠と本村で管理する施設が多くある。どれも主要な施設ではあるが、終末処理場の機械設備・電気設備は耐用年数を経過しているものもあり、待ったなしの状況となっている。「管渠改善率」については、平成26年度以前については、考え方の相違により数値が発生してしまっているが、現状管渠の改善についてはできていない。管渠については、供用開始から20年以上経過しているが、終末処理場の整備のほうが緊急性が高いことから終末処理場から着手する。</t>
    <rPh sb="0" eb="2">
      <t>シュウマツ</t>
    </rPh>
    <rPh sb="2" eb="5">
      <t>ショリジョウ</t>
    </rPh>
    <rPh sb="9" eb="10">
      <t>ジョウ</t>
    </rPh>
    <rPh sb="11" eb="13">
      <t>カンキョ</t>
    </rPh>
    <rPh sb="14" eb="16">
      <t>ホンソン</t>
    </rPh>
    <rPh sb="17" eb="19">
      <t>カンリ</t>
    </rPh>
    <rPh sb="21" eb="23">
      <t>シセツ</t>
    </rPh>
    <rPh sb="24" eb="25">
      <t>オオ</t>
    </rPh>
    <rPh sb="32" eb="34">
      <t>シュヨウ</t>
    </rPh>
    <rPh sb="35" eb="37">
      <t>シセツ</t>
    </rPh>
    <rPh sb="43" eb="45">
      <t>シュウマツ</t>
    </rPh>
    <rPh sb="45" eb="48">
      <t>ショリジョウ</t>
    </rPh>
    <rPh sb="49" eb="51">
      <t>キカイ</t>
    </rPh>
    <rPh sb="51" eb="53">
      <t>セツビ</t>
    </rPh>
    <rPh sb="54" eb="56">
      <t>デンキ</t>
    </rPh>
    <rPh sb="56" eb="58">
      <t>セツビ</t>
    </rPh>
    <rPh sb="59" eb="61">
      <t>タイヨウ</t>
    </rPh>
    <rPh sb="61" eb="63">
      <t>ネンスウ</t>
    </rPh>
    <rPh sb="64" eb="66">
      <t>ケイカ</t>
    </rPh>
    <rPh sb="76" eb="77">
      <t>マ</t>
    </rPh>
    <rPh sb="82" eb="84">
      <t>ジョウキョウ</t>
    </rPh>
    <rPh sb="92" eb="94">
      <t>カンキョ</t>
    </rPh>
    <rPh sb="94" eb="97">
      <t>カイゼンリツ</t>
    </rPh>
    <rPh sb="104" eb="106">
      <t>ヘイセイ</t>
    </rPh>
    <rPh sb="108" eb="110">
      <t>ネンド</t>
    </rPh>
    <rPh sb="110" eb="112">
      <t>イゼン</t>
    </rPh>
    <rPh sb="118" eb="119">
      <t>カンガ</t>
    </rPh>
    <rPh sb="120" eb="121">
      <t>カタ</t>
    </rPh>
    <rPh sb="122" eb="124">
      <t>ソウイ</t>
    </rPh>
    <rPh sb="127" eb="129">
      <t>スウチ</t>
    </rPh>
    <rPh sb="130" eb="132">
      <t>ハッセイ</t>
    </rPh>
    <rPh sb="142" eb="144">
      <t>ゲンジョウ</t>
    </rPh>
    <rPh sb="144" eb="146">
      <t>カンキョ</t>
    </rPh>
    <rPh sb="147" eb="149">
      <t>カイゼン</t>
    </rPh>
    <rPh sb="161" eb="163">
      <t>カンキョ</t>
    </rPh>
    <rPh sb="169" eb="171">
      <t>キョウヨウ</t>
    </rPh>
    <rPh sb="171" eb="173">
      <t>カイシ</t>
    </rPh>
    <rPh sb="177" eb="180">
      <t>ネンイジョウ</t>
    </rPh>
    <rPh sb="180" eb="182">
      <t>ケイカ</t>
    </rPh>
    <rPh sb="188" eb="190">
      <t>シュウマツ</t>
    </rPh>
    <rPh sb="190" eb="193">
      <t>ショリジョウ</t>
    </rPh>
    <rPh sb="194" eb="196">
      <t>セイビ</t>
    </rPh>
    <rPh sb="200" eb="203">
      <t>キンキュウセイ</t>
    </rPh>
    <rPh sb="204" eb="205">
      <t>タカ</t>
    </rPh>
    <rPh sb="210" eb="212">
      <t>シュウマツ</t>
    </rPh>
    <rPh sb="212" eb="215">
      <t>ショリジョウ</t>
    </rPh>
    <rPh sb="217" eb="219">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</si>
</sst>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0.11</c:v>
                </c:pt>
                <c:pt idx="2">
                  <c:v>0.11</c:v>
                </c:pt>
                <c:pt idx="3">
                  <c:v>0.11</c:v>
                </c:pt>
                <c:pt idx="4" formatCode="#,##0.00;&quot;△&quot;#,##0.00">
                  <c:v>0</c:v>
                </c:pt>
              </c:numCache>
            </c:numRef>
          </c:val>
        </c:ser>
        <c:dLbls>
          <c:showLegendKey val="0"/>
          <c:showVal val="0"/>
          <c:showCatName val="0"/>
          <c:showSerName val="0"/>
          <c:showPercent val="0"/>
          <c:showBubbleSize val="0"/>
        </c:dLbls>
        <c:gapWidth val="150"/>
        <c:axId val="43548672"/>
        <c:axId val="43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43548672"/>
        <c:axId val="43550592"/>
      </c:lineChart>
      <c:dateAx>
        <c:axId val="43548672"/>
        <c:scaling>
          <c:orientation val="minMax"/>
        </c:scaling>
        <c:delete val="1"/>
        <c:axPos val="b"/>
        <c:numFmt formatCode="ge" sourceLinked="1"/>
        <c:majorTickMark val="none"/>
        <c:minorTickMark val="none"/>
        <c:tickLblPos val="none"/>
        <c:crossAx val="43550592"/>
        <c:crosses val="autoZero"/>
        <c:auto val="1"/>
        <c:lblOffset val="100"/>
        <c:baseTimeUnit val="years"/>
      </c:dateAx>
      <c:valAx>
        <c:axId val="43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84.33</c:v>
                </c:pt>
                <c:pt idx="1">
                  <c:v>85.56</c:v>
                </c:pt>
                <c:pt idx="2">
                  <c:v>85.33</c:v>
                </c:pt>
                <c:pt idx="3">
                  <c:v>88</c:v>
                </c:pt>
                <c:pt idx="4">
                  <c:v>40.5</c:v>
                </c:pt>
              </c:numCache>
            </c:numRef>
          </c:val>
        </c:ser>
        <c:dLbls>
          <c:showLegendKey val="0"/>
          <c:showVal val="0"/>
          <c:showCatName val="0"/>
          <c:showSerName val="0"/>
          <c:showPercent val="0"/>
          <c:showBubbleSize val="0"/>
        </c:dLbls>
        <c:gapWidth val="150"/>
        <c:axId val="22882944"/>
        <c:axId val="228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2882944"/>
        <c:axId val="22885120"/>
      </c:lineChart>
      <c:dateAx>
        <c:axId val="22882944"/>
        <c:scaling>
          <c:orientation val="minMax"/>
        </c:scaling>
        <c:delete val="1"/>
        <c:axPos val="b"/>
        <c:numFmt formatCode="ge" sourceLinked="1"/>
        <c:majorTickMark val="none"/>
        <c:minorTickMark val="none"/>
        <c:tickLblPos val="none"/>
        <c:crossAx val="22885120"/>
        <c:crosses val="autoZero"/>
        <c:auto val="1"/>
        <c:lblOffset val="100"/>
        <c:baseTimeUnit val="years"/>
      </c:dateAx>
      <c:valAx>
        <c:axId val="228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71.44</c:v>
                </c:pt>
                <c:pt idx="1">
                  <c:v>74.38</c:v>
                </c:pt>
                <c:pt idx="2">
                  <c:v>74.02</c:v>
                </c:pt>
                <c:pt idx="3">
                  <c:v>77.27</c:v>
                </c:pt>
                <c:pt idx="4">
                  <c:v>78.92</c:v>
                </c:pt>
              </c:numCache>
            </c:numRef>
          </c:val>
        </c:ser>
        <c:dLbls>
          <c:showLegendKey val="0"/>
          <c:showVal val="0"/>
          <c:showCatName val="0"/>
          <c:showSerName val="0"/>
          <c:showPercent val="0"/>
          <c:showBubbleSize val="0"/>
        </c:dLbls>
        <c:gapWidth val="150"/>
        <c:axId val="22911232"/>
        <c:axId val="229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2911232"/>
        <c:axId val="22913408"/>
      </c:lineChart>
      <c:dateAx>
        <c:axId val="22911232"/>
        <c:scaling>
          <c:orientation val="minMax"/>
        </c:scaling>
        <c:delete val="1"/>
        <c:axPos val="b"/>
        <c:numFmt formatCode="ge" sourceLinked="1"/>
        <c:majorTickMark val="none"/>
        <c:minorTickMark val="none"/>
        <c:tickLblPos val="none"/>
        <c:crossAx val="22913408"/>
        <c:crosses val="autoZero"/>
        <c:auto val="1"/>
        <c:lblOffset val="100"/>
        <c:baseTimeUnit val="years"/>
      </c:dateAx>
      <c:valAx>
        <c:axId val="229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117.23</c:v>
                </c:pt>
                <c:pt idx="1">
                  <c:v>93</c:v>
                </c:pt>
                <c:pt idx="2">
                  <c:v>88.18</c:v>
                </c:pt>
                <c:pt idx="3">
                  <c:v>89.5</c:v>
                </c:pt>
                <c:pt idx="4">
                  <c:v>86.56</c:v>
                </c:pt>
              </c:numCache>
            </c:numRef>
          </c:val>
        </c:ser>
        <c:dLbls>
          <c:showLegendKey val="0"/>
          <c:showVal val="0"/>
          <c:showCatName val="0"/>
          <c:showSerName val="0"/>
          <c:showPercent val="0"/>
          <c:showBubbleSize val="0"/>
        </c:dLbls>
        <c:gapWidth val="150"/>
        <c:axId val="104606336"/>
        <c:axId val="104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06336"/>
        <c:axId val="104624896"/>
      </c:lineChart>
      <c:dateAx>
        <c:axId val="104606336"/>
        <c:scaling>
          <c:orientation val="minMax"/>
        </c:scaling>
        <c:delete val="1"/>
        <c:axPos val="b"/>
        <c:numFmt formatCode="ge" sourceLinked="1"/>
        <c:majorTickMark val="none"/>
        <c:minorTickMark val="none"/>
        <c:tickLblPos val="none"/>
        <c:crossAx val="104624896"/>
        <c:crosses val="autoZero"/>
        <c:auto val="1"/>
        <c:lblOffset val="100"/>
        <c:baseTimeUnit val="years"/>
      </c:dateAx>
      <c:valAx>
        <c:axId val="104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26976"/>
        <c:axId val="1117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26976"/>
        <c:axId val="111728896"/>
      </c:lineChart>
      <c:dateAx>
        <c:axId val="111726976"/>
        <c:scaling>
          <c:orientation val="minMax"/>
        </c:scaling>
        <c:delete val="1"/>
        <c:axPos val="b"/>
        <c:numFmt formatCode="ge" sourceLinked="1"/>
        <c:majorTickMark val="none"/>
        <c:minorTickMark val="none"/>
        <c:tickLblPos val="none"/>
        <c:crossAx val="111728896"/>
        <c:crosses val="autoZero"/>
        <c:auto val="1"/>
        <c:lblOffset val="100"/>
        <c:baseTimeUnit val="years"/>
      </c:dateAx>
      <c:valAx>
        <c:axId val="1117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14656"/>
        <c:axId val="1225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14656"/>
        <c:axId val="122569856"/>
      </c:lineChart>
      <c:dateAx>
        <c:axId val="122214656"/>
        <c:scaling>
          <c:orientation val="minMax"/>
        </c:scaling>
        <c:delete val="1"/>
        <c:axPos val="b"/>
        <c:numFmt formatCode="ge" sourceLinked="1"/>
        <c:majorTickMark val="none"/>
        <c:minorTickMark val="none"/>
        <c:tickLblPos val="none"/>
        <c:crossAx val="122569856"/>
        <c:crosses val="autoZero"/>
        <c:auto val="1"/>
        <c:lblOffset val="100"/>
        <c:baseTimeUnit val="years"/>
      </c:dateAx>
      <c:valAx>
        <c:axId val="1225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99360"/>
        <c:axId val="128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99360"/>
        <c:axId val="128149376"/>
      </c:lineChart>
      <c:dateAx>
        <c:axId val="127999360"/>
        <c:scaling>
          <c:orientation val="minMax"/>
        </c:scaling>
        <c:delete val="1"/>
        <c:axPos val="b"/>
        <c:numFmt formatCode="ge" sourceLinked="1"/>
        <c:majorTickMark val="none"/>
        <c:minorTickMark val="none"/>
        <c:tickLblPos val="none"/>
        <c:crossAx val="128149376"/>
        <c:crosses val="autoZero"/>
        <c:auto val="1"/>
        <c:lblOffset val="100"/>
        <c:baseTimeUnit val="years"/>
      </c:dateAx>
      <c:valAx>
        <c:axId val="1281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88288"/>
        <c:axId val="1325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88288"/>
        <c:axId val="132590592"/>
      </c:lineChart>
      <c:dateAx>
        <c:axId val="132588288"/>
        <c:scaling>
          <c:orientation val="minMax"/>
        </c:scaling>
        <c:delete val="1"/>
        <c:axPos val="b"/>
        <c:numFmt formatCode="ge" sourceLinked="1"/>
        <c:majorTickMark val="none"/>
        <c:minorTickMark val="none"/>
        <c:tickLblPos val="none"/>
        <c:crossAx val="132590592"/>
        <c:crosses val="autoZero"/>
        <c:auto val="1"/>
        <c:lblOffset val="100"/>
        <c:baseTimeUnit val="years"/>
      </c:dateAx>
      <c:valAx>
        <c:axId val="1325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284480"/>
        <c:axId val="1682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1284480"/>
        <c:axId val="168235776"/>
      </c:lineChart>
      <c:dateAx>
        <c:axId val="141284480"/>
        <c:scaling>
          <c:orientation val="minMax"/>
        </c:scaling>
        <c:delete val="1"/>
        <c:axPos val="b"/>
        <c:numFmt formatCode="ge" sourceLinked="1"/>
        <c:majorTickMark val="none"/>
        <c:minorTickMark val="none"/>
        <c:tickLblPos val="none"/>
        <c:crossAx val="168235776"/>
        <c:crosses val="autoZero"/>
        <c:auto val="1"/>
        <c:lblOffset val="100"/>
        <c:baseTimeUnit val="years"/>
      </c:dateAx>
      <c:valAx>
        <c:axId val="1682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109.61</c:v>
                </c:pt>
                <c:pt idx="1">
                  <c:v>93.4</c:v>
                </c:pt>
                <c:pt idx="2">
                  <c:v>73.56</c:v>
                </c:pt>
                <c:pt idx="3">
                  <c:v>87.4</c:v>
                </c:pt>
                <c:pt idx="4">
                  <c:v>84.44</c:v>
                </c:pt>
              </c:numCache>
            </c:numRef>
          </c:val>
        </c:ser>
        <c:dLbls>
          <c:showLegendKey val="0"/>
          <c:showVal val="0"/>
          <c:showCatName val="0"/>
          <c:showSerName val="0"/>
          <c:showPercent val="0"/>
          <c:showBubbleSize val="0"/>
        </c:dLbls>
        <c:gapWidth val="150"/>
        <c:axId val="22834560"/>
        <c:axId val="228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2834560"/>
        <c:axId val="22836736"/>
      </c:lineChart>
      <c:dateAx>
        <c:axId val="22834560"/>
        <c:scaling>
          <c:orientation val="minMax"/>
        </c:scaling>
        <c:delete val="1"/>
        <c:axPos val="b"/>
        <c:numFmt formatCode="ge" sourceLinked="1"/>
        <c:majorTickMark val="none"/>
        <c:minorTickMark val="none"/>
        <c:tickLblPos val="none"/>
        <c:crossAx val="22836736"/>
        <c:crosses val="autoZero"/>
        <c:auto val="1"/>
        <c:lblOffset val="100"/>
        <c:baseTimeUnit val="years"/>
      </c:dateAx>
      <c:valAx>
        <c:axId val="228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76.760000000000005</c:v>
                </c:pt>
                <c:pt idx="1">
                  <c:v>97.3</c:v>
                </c:pt>
                <c:pt idx="2">
                  <c:v>124.93</c:v>
                </c:pt>
                <c:pt idx="3">
                  <c:v>118.23</c:v>
                </c:pt>
                <c:pt idx="4">
                  <c:v>120.79</c:v>
                </c:pt>
              </c:numCache>
            </c:numRef>
          </c:val>
        </c:ser>
        <c:dLbls>
          <c:showLegendKey val="0"/>
          <c:showVal val="0"/>
          <c:showCatName val="0"/>
          <c:showSerName val="0"/>
          <c:showPercent val="0"/>
          <c:showBubbleSize val="0"/>
        </c:dLbls>
        <c:gapWidth val="150"/>
        <c:axId val="22854656"/>
        <c:axId val="228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2854656"/>
        <c:axId val="22860928"/>
      </c:lineChart>
      <c:dateAx>
        <c:axId val="22854656"/>
        <c:scaling>
          <c:orientation val="minMax"/>
        </c:scaling>
        <c:delete val="1"/>
        <c:axPos val="b"/>
        <c:numFmt formatCode="ge" sourceLinked="1"/>
        <c:majorTickMark val="none"/>
        <c:minorTickMark val="none"/>
        <c:tickLblPos val="none"/>
        <c:crossAx val="22860928"/>
        <c:crosses val="autoZero"/>
        <c:auto val="1"/>
        <c:lblOffset val="100"/>
        <c:baseTimeUnit val="years"/>
      </c:dateAx>
      <c:valAx>
        <c:axId val="22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川場村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3384</v>
      </c>
      <c r="AM8" s="64"/>
      <c r="AN8" s="64"/>
      <c r="AO8" s="64"/>
      <c r="AP8" s="64"/>
      <c r="AQ8" s="64"/>
      <c r="AR8" s="64"/>
      <c r="AS8" s="64"/>
      <c r="AT8" s="63">
        <f>データ!S6</f>
        <v>85.25</v>
      </c>
      <c r="AU8" s="63"/>
      <c r="AV8" s="63"/>
      <c r="AW8" s="63"/>
      <c r="AX8" s="63"/>
      <c r="AY8" s="63"/>
      <c r="AZ8" s="63"/>
      <c r="BA8" s="63"/>
      <c r="BB8" s="63">
        <f>データ!T6</f>
        <v>39.700000000000003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89.53</v>
      </c>
      <c r="Q10" s="63"/>
      <c r="R10" s="63"/>
      <c r="S10" s="63"/>
      <c r="T10" s="63"/>
      <c r="U10" s="63"/>
      <c r="V10" s="63"/>
      <c r="W10" s="63">
        <f>データ!P6</f>
        <v>100</v>
      </c>
      <c r="X10" s="63"/>
      <c r="Y10" s="63"/>
      <c r="Z10" s="63"/>
      <c r="AA10" s="63"/>
      <c r="AB10" s="63"/>
      <c r="AC10" s="63"/>
      <c r="AD10" s="64">
        <f>データ!Q6</f>
        <v>1720</v>
      </c>
      <c r="AE10" s="64"/>
      <c r="AF10" s="64"/>
      <c r="AG10" s="64"/>
      <c r="AH10" s="64"/>
      <c r="AI10" s="64"/>
      <c r="AJ10" s="64"/>
      <c r="AK10" s="2"/>
      <c r="AL10" s="64">
        <f>データ!U6</f>
        <v>3027</v>
      </c>
      <c r="AM10" s="64"/>
      <c r="AN10" s="64"/>
      <c r="AO10" s="64"/>
      <c r="AP10" s="64"/>
      <c r="AQ10" s="64"/>
      <c r="AR10" s="64"/>
      <c r="AS10" s="64"/>
      <c r="AT10" s="63">
        <f>データ!V6</f>
        <v>1.57</v>
      </c>
      <c r="AU10" s="63"/>
      <c r="AV10" s="63"/>
      <c r="AW10" s="63"/>
      <c r="AX10" s="63"/>
      <c r="AY10" s="63"/>
      <c r="AZ10" s="63"/>
      <c r="BA10" s="63"/>
      <c r="BB10" s="63">
        <f>データ!W6</f>
        <v>1928.03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104442</v>
      </c>
      <c r="D6" s="31">
        <f t="shared" si="3"/>
        <v>47</v>
      </c>
      <c r="E6" s="31">
        <f t="shared" si="3"/>
        <v>17</v>
      </c>
      <c r="F6" s="31">
        <f t="shared" si="3"/>
        <v>4</v>
      </c>
      <c r="G6" s="31">
        <f t="shared" si="3"/>
        <v>0</v>
      </c>
      <c r="H6" s="31" t="str">
        <f t="shared" si="3"/>
        <v>群馬県　川場村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89.53</v>
      </c>
      <c r="P6" s="32">
        <f t="shared" si="3"/>
        <v>100</v>
      </c>
      <c r="Q6" s="32">
        <f t="shared" si="3"/>
        <v>1720</v>
      </c>
      <c r="R6" s="32">
        <f t="shared" si="3"/>
        <v>3384</v>
      </c>
      <c r="S6" s="32">
        <f t="shared" si="3"/>
        <v>85.25</v>
      </c>
      <c r="T6" s="32">
        <f t="shared" si="3"/>
        <v>39.700000000000003</v>
      </c>
      <c r="U6" s="32">
        <f t="shared" si="3"/>
        <v>3027</v>
      </c>
      <c r="V6" s="32">
        <f t="shared" si="3"/>
        <v>1.57</v>
      </c>
      <c r="W6" s="32">
        <f t="shared" si="3"/>
        <v>1928.03</v>
      </c>
      <c r="X6" s="33">
        <f>IF(X7="",NA(),X7)</f>
        <v>117.23</v>
      </c>
      <c r="Y6" s="33">
        <f t="shared" ref="Y6:AG6" si="4">IF(Y7="",NA(),Y7)</f>
        <v>93</v>
      </c>
      <c r="Z6" s="33">
        <f t="shared" si="4"/>
        <v>88.18</v>
      </c>
      <c r="AA6" s="33">
        <f t="shared" si="4"/>
        <v>89.5</v>
      </c>
      <c r="AB6" s="33">
        <f t="shared" si="4"/>
        <v>86.56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1622.51</v>
      </c>
      <c r="BL6" s="33">
        <f t="shared" si="7"/>
        <v>1569.13</v>
      </c>
      <c r="BM6" s="33">
        <f t="shared" si="7"/>
        <v>1436</v>
      </c>
      <c r="BN6" s="33">
        <f t="shared" si="7"/>
        <v>1434.89</v>
      </c>
      <c r="BO6" s="32" t="str">
        <f>IF(BO7="","",IF(BO7="-","【-】","【"&amp;SUBSTITUTE(TEXT(BO7,"#,##0.00"),"-","△")&amp;"】"))</f>
        <v>【1,457.06】</v>
      </c>
      <c r="BP6" s="33">
        <f>IF(BP7="",NA(),BP7)</f>
        <v>109.61</v>
      </c>
      <c r="BQ6" s="33">
        <f t="shared" ref="BQ6:BY6" si="8">IF(BQ7="",NA(),BQ7)</f>
        <v>93.4</v>
      </c>
      <c r="BR6" s="33">
        <f t="shared" si="8"/>
        <v>73.56</v>
      </c>
      <c r="BS6" s="33">
        <f t="shared" si="8"/>
        <v>87.4</v>
      </c>
      <c r="BT6" s="33">
        <f t="shared" si="8"/>
        <v>84.44</v>
      </c>
      <c r="BU6" s="33">
        <f t="shared" si="8"/>
        <v>52.89</v>
      </c>
      <c r="BV6" s="33">
        <f t="shared" si="8"/>
        <v>62.83</v>
      </c>
      <c r="BW6" s="33">
        <f t="shared" si="8"/>
        <v>64.63</v>
      </c>
      <c r="BX6" s="33">
        <f t="shared" si="8"/>
        <v>66.56</v>
      </c>
      <c r="BY6" s="33">
        <f t="shared" si="8"/>
        <v>66.22</v>
      </c>
      <c r="BZ6" s="32" t="str">
        <f>IF(BZ7="","",IF(BZ7="-","【-】","【"&amp;SUBSTITUTE(TEXT(BZ7,"#,##0.00"),"-","△")&amp;"】"))</f>
        <v>【64.73】</v>
      </c>
      <c r="CA6" s="33">
        <f>IF(CA7="",NA(),CA7)</f>
        <v>76.760000000000005</v>
      </c>
      <c r="CB6" s="33">
        <f t="shared" ref="CB6:CJ6" si="9">IF(CB7="",NA(),CB7)</f>
        <v>97.3</v>
      </c>
      <c r="CC6" s="33">
        <f t="shared" si="9"/>
        <v>124.93</v>
      </c>
      <c r="CD6" s="33">
        <f t="shared" si="9"/>
        <v>118.23</v>
      </c>
      <c r="CE6" s="33">
        <f t="shared" si="9"/>
        <v>120.79</v>
      </c>
      <c r="CF6" s="33">
        <f t="shared" si="9"/>
        <v>300.52</v>
      </c>
      <c r="CG6" s="33">
        <f t="shared" si="9"/>
        <v>250.43</v>
      </c>
      <c r="CH6" s="33">
        <f t="shared" si="9"/>
        <v>245.75</v>
      </c>
      <c r="CI6" s="33">
        <f t="shared" si="9"/>
        <v>244.29</v>
      </c>
      <c r="CJ6" s="33">
        <f t="shared" si="9"/>
        <v>246.72</v>
      </c>
      <c r="CK6" s="32" t="str">
        <f>IF(CK7="","",IF(CK7="-","【-】","【"&amp;SUBSTITUTE(TEXT(CK7,"#,##0.00"),"-","△")&amp;"】"))</f>
        <v>【250.25】</v>
      </c>
      <c r="CL6" s="33">
        <f>IF(CL7="",NA(),CL7)</f>
        <v>84.33</v>
      </c>
      <c r="CM6" s="33">
        <f t="shared" ref="CM6:CU6" si="10">IF(CM7="",NA(),CM7)</f>
        <v>85.56</v>
      </c>
      <c r="CN6" s="33">
        <f t="shared" si="10"/>
        <v>85.33</v>
      </c>
      <c r="CO6" s="33">
        <f t="shared" si="10"/>
        <v>88</v>
      </c>
      <c r="CP6" s="33">
        <f t="shared" si="10"/>
        <v>40.5</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71.44</v>
      </c>
      <c r="CX6" s="33">
        <f t="shared" ref="CX6:DF6" si="11">IF(CX7="",NA(),CX7)</f>
        <v>74.38</v>
      </c>
      <c r="CY6" s="33">
        <f t="shared" si="11"/>
        <v>74.02</v>
      </c>
      <c r="CZ6" s="33">
        <f t="shared" si="11"/>
        <v>77.27</v>
      </c>
      <c r="DA6" s="33">
        <f t="shared" si="11"/>
        <v>78.92</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0.11</v>
      </c>
      <c r="EF6" s="33">
        <f t="shared" si="14"/>
        <v>0.11</v>
      </c>
      <c r="EG6" s="33">
        <f t="shared" si="14"/>
        <v>0.11</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104442</v>
      </c>
      <c r="D7" s="35">
        <v>47</v>
      </c>
      <c r="E7" s="35">
        <v>17</v>
      </c>
      <c r="F7" s="35">
        <v>4</v>
      </c>
      <c r="G7" s="35">
        <v>0</v>
      </c>
      <c r="H7" s="35" t="s">
        <v>96</v>
      </c>
      <c r="I7" s="35" t="s">
        <v>97</v>
      </c>
      <c r="J7" s="35" t="s">
        <v>98</v>
      </c>
      <c r="K7" s="35" t="s">
        <v>99</v>
      </c>
      <c r="L7" s="35" t="s">
        <v>100</v>
      </c>
      <c r="M7" s="36" t="s">
        <v>101</v>
      </c>
      <c r="N7" s="36" t="s">
        <v>102</v>
      </c>
      <c r="O7" s="36">
        <v>89.53</v>
      </c>
      <c r="P7" s="36">
        <v>100</v>
      </c>
      <c r="Q7" s="36">
        <v>1720</v>
      </c>
      <c r="R7" s="36">
        <v>3384</v>
      </c>
      <c r="S7" s="36">
        <v>85.25</v>
      </c>
      <c r="T7" s="36">
        <v>39.700000000000003</v>
      </c>
      <c r="U7" s="36">
        <v>3027</v>
      </c>
      <c r="V7" s="36">
        <v>1.57</v>
      </c>
      <c r="W7" s="36">
        <v>1928.03</v>
      </c>
      <c r="X7" s="36">
        <v>117.23</v>
      </c>
      <c r="Y7" s="36">
        <v>93</v>
      </c>
      <c r="Z7" s="36">
        <v>88.18</v>
      </c>
      <c r="AA7" s="36">
        <v>89.5</v>
      </c>
      <c r="AB7" s="36">
        <v>86.56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1622.51</v>
      </c>
      <c r="BL7" s="36">
        <v>1569.13</v>
      </c>
      <c r="BM7" s="36">
        <v>1436</v>
      </c>
      <c r="BN7" s="36">
        <v>1434.89</v>
      </c>
      <c r="BO7" s="36">
        <v>1457.06</v>
      </c>
      <c r="BP7" s="36">
        <v>109.61</v>
      </c>
      <c r="BQ7" s="36">
        <v>93.4</v>
      </c>
      <c r="BR7" s="36">
        <v>73.56</v>
      </c>
      <c r="BS7" s="36">
        <v>87.4</v>
      </c>
      <c r="BT7" s="36">
        <v>84.44</v>
      </c>
      <c r="BU7" s="36">
        <v>52.89</v>
      </c>
      <c r="BV7" s="36">
        <v>62.83</v>
      </c>
      <c r="BW7" s="36">
        <v>64.63</v>
      </c>
      <c r="BX7" s="36">
        <v>66.56</v>
      </c>
      <c r="BY7" s="36">
        <v>66.22</v>
      </c>
      <c r="BZ7" s="36">
        <v>64.73</v>
      </c>
      <c r="CA7" s="36">
        <v>76.760000000000005</v>
      </c>
      <c r="CB7" s="36">
        <v>97.3</v>
      </c>
      <c r="CC7" s="36">
        <v>124.93</v>
      </c>
      <c r="CD7" s="36">
        <v>118.23</v>
      </c>
      <c r="CE7" s="36">
        <v>120.79</v>
      </c>
      <c r="CF7" s="36">
        <v>300.52</v>
      </c>
      <c r="CG7" s="36">
        <v>250.43</v>
      </c>
      <c r="CH7" s="36">
        <v>245.75</v>
      </c>
      <c r="CI7" s="36">
        <v>244.29</v>
      </c>
      <c r="CJ7" s="36">
        <v>246.72</v>
      </c>
      <c r="CK7" s="36">
        <v>250.25</v>
      </c>
      <c r="CL7" s="36">
        <v>84.33</v>
      </c>
      <c r="CM7" s="36">
        <v>85.56</v>
      </c>
      <c r="CN7" s="36">
        <v>85.33</v>
      </c>
      <c r="CO7" s="36">
        <v>88</v>
      </c>
      <c r="CP7" s="36">
        <v>40.5</v>
      </c>
      <c r="CQ7" s="36">
        <v>36.799999999999997</v>
      </c>
      <c r="CR7" s="36">
        <v>42.31</v>
      </c>
      <c r="CS7" s="36">
        <v>43.65</v>
      </c>
      <c r="CT7" s="36">
        <v>43.58</v>
      </c>
      <c r="CU7" s="36">
        <v>41.35</v>
      </c>
      <c r="CV7" s="36">
        <v>40.31</v>
      </c>
      <c r="CW7" s="36">
        <v>71.44</v>
      </c>
      <c r="CX7" s="36">
        <v>74.38</v>
      </c>
      <c r="CY7" s="36">
        <v>74.02</v>
      </c>
      <c r="CZ7" s="36">
        <v>77.27</v>
      </c>
      <c r="DA7" s="36">
        <v>78.92</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0.09</v>
      </c>
      <c r="EE7" s="36">
        <v>0.11</v>
      </c>
      <c r="EF7" s="36">
        <v>0.11</v>
      </c>
      <c r="EG7" s="36">
        <v>0.11</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2017-02-15T01:23:49Z</cp:lastPrinted>
  <dcterms:created xsi:type="dcterms:W3CDTF">2017-02-08T02:59:54Z</dcterms:created>
  <dcterms:modified xsi:type="dcterms:W3CDTF">2017-02-15T01:23:50Z</dcterms:modified>
  <cp:category/>
</cp:coreProperties>
</file>