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ukata-t\Desktop\渋川市下水道（差し替え）経営比較分析表\02_再提出（最終版）\"/>
    </mc:Choice>
  </mc:AlternateContent>
  <workbookProtection workbookPassword="8649" lockStructure="1"/>
  <bookViews>
    <workbookView xWindow="0" yWindow="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P6" i="5"/>
  <c r="O6" i="5"/>
  <c r="P10" i="4" s="1"/>
  <c r="N6" i="5"/>
  <c r="I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W10" i="4"/>
  <c r="B10" i="4"/>
  <c r="BB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<sst xmlns="http://schemas.openxmlformats.org/spreadsheetml/2006/main" count="221" uniqueCount="110">
  <si>
    <t>経営比較分析表</t>
  </si>
  <si>
    <t>業務名</t>
    <rPh sb="2" eb="3">
      <t>メイ</t>
    </rPh>
    <phoneticPr fontId="8"/>
  </si>
  <si>
    <t>事業名</t>
  </si>
  <si>
    <t>業種名</t>
    <rPh sb="2" eb="3">
      <t>メイ</t>
    </rPh>
    <phoneticPr fontId="8"/>
  </si>
  <si>
    <t>類似団体区分</t>
    <rPh sb="4" eb="6">
      <t>クブン</t>
    </rPh>
    <phoneticPr fontId="8"/>
  </si>
  <si>
    <t>人口（人）</t>
    <rPh sb="0" eb="2">
      <t>ジンコウ</t>
    </rPh>
    <rPh sb="3" eb="4">
      <t>ヒト</t>
    </rPh>
    <phoneticPr fontId="8"/>
  </si>
  <si>
    <t>基本情報</t>
    <rPh sb="0" eb="2">
      <t>キホン</t>
    </rPh>
    <rPh sb="2" eb="4">
      <t>ジョウホウ</t>
    </rPh>
    <phoneticPr fontId="8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</si>
  <si>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</si>
  <si>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類似団体平均値（平均値）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</si>
  <si>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</si>
  <si>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8"/>
  </si>
  <si>
    <t>【】</t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</si>
  <si>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</si>
  <si>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8"/>
  </si>
  <si>
    <t>当該団体値（当該値）</t>
    <rPh sb="2" eb="4">
      <t>ダンタイ</t>
    </rPh>
    <phoneticPr fontId="8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</si>
  <si>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8"/>
  </si>
  <si>
    <t>資金不足比率(％)</t>
  </si>
  <si>
    <t>自己資本構成比率(％)</t>
  </si>
  <si>
    <t>業務CD</t>
    <rPh sb="0" eb="2">
      <t>ギョウム</t>
    </rPh>
    <phoneticPr fontId="8"/>
  </si>
  <si>
    <t>普及率(％)</t>
  </si>
  <si>
    <t>1. 経営の健全性・効率性</t>
  </si>
  <si>
    <t>有収率(％)</t>
    <rPh sb="0" eb="1">
      <t>ユウ</t>
    </rPh>
    <rPh sb="1" eb="3">
      <t>シュウリツ</t>
    </rPh>
    <phoneticPr fontId="8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</si>
  <si>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</si>
  <si>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処理区域内人口(人)</t>
    <rPh sb="0" eb="2">
      <t>ショリ</t>
    </rPh>
    <rPh sb="2" eb="5">
      <t>クイキナイ</t>
    </rPh>
    <phoneticPr fontId="8"/>
  </si>
  <si>
    <t>2. 老朽化の状況について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</si>
  <si>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</si>
  <si>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</si>
  <si>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⑧水洗化率(％)</t>
  </si>
  <si>
    <t>比率(N-4)</t>
    <rPh sb="0" eb="2">
      <t>ヒリツ</t>
    </rPh>
    <phoneticPr fontId="8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</si>
  <si>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8"/>
  </si>
  <si>
    <t>③管渠改善率(％)</t>
  </si>
  <si>
    <t>－</t>
  </si>
  <si>
    <t>業種CD</t>
    <rPh sb="0" eb="2">
      <t>ギョウシュ</t>
    </rPh>
    <phoneticPr fontId="8"/>
  </si>
  <si>
    <t>②累積欠損金比率(％)</t>
  </si>
  <si>
    <t>平成27年度全国平均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</si>
  <si>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8"/>
  </si>
  <si>
    <t>分析欄</t>
    <rPh sb="0" eb="2">
      <t>ブンセキ</t>
    </rPh>
    <rPh sb="2" eb="3">
      <t>ラン</t>
    </rPh>
    <phoneticPr fontId="8"/>
  </si>
  <si>
    <t>1. 経営の健全性・効率性について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</si>
  <si>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8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</si>
  <si>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8"/>
  </si>
  <si>
    <t>「単年度の収支」</t>
  </si>
  <si>
    <t>「累積欠損」</t>
    <rPh sb="1" eb="3">
      <t>ルイセキ</t>
    </rPh>
    <rPh sb="3" eb="5">
      <t>ケッソン</t>
    </rPh>
    <phoneticPr fontId="8"/>
  </si>
  <si>
    <t>大項目</t>
    <rPh sb="0" eb="3">
      <t>ダイコウモク</t>
    </rPh>
    <phoneticPr fontId="8"/>
  </si>
  <si>
    <t>中項目</t>
    <rPh sb="0" eb="1">
      <t>チュウ</t>
    </rPh>
    <rPh sb="1" eb="3">
      <t>コウモク</t>
    </rPh>
    <phoneticPr fontId="8"/>
  </si>
  <si>
    <t>「支払能力」</t>
  </si>
  <si>
    <t>2. 老朽化の状況</t>
  </si>
  <si>
    <t>「債務残高」</t>
    <rPh sb="1" eb="3">
      <t>サイム</t>
    </rPh>
    <rPh sb="3" eb="5">
      <t>ザンダカ</t>
    </rPh>
    <phoneticPr fontId="8"/>
  </si>
  <si>
    <t>団体CD</t>
    <rPh sb="0" eb="2">
      <t>ダンタイ</t>
    </rPh>
    <phoneticPr fontId="8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</si>
  <si>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8"/>
  </si>
  <si>
    <t>全体総括</t>
    <rPh sb="0" eb="2">
      <t>ゼンタイ</t>
    </rPh>
    <rPh sb="2" eb="4">
      <t>ソウカツ</t>
    </rPh>
    <phoneticPr fontId="8"/>
  </si>
  <si>
    <t>「施設の効率性」</t>
    <rPh sb="1" eb="3">
      <t>シセツ</t>
    </rPh>
    <rPh sb="4" eb="6">
      <t>コウリツ</t>
    </rPh>
    <rPh sb="6" eb="7">
      <t>セイ</t>
    </rPh>
    <phoneticPr fontId="8"/>
  </si>
  <si>
    <t>「使用料対象の捕捉」</t>
    <rPh sb="1" eb="4">
      <t>シヨウリョウ</t>
    </rPh>
    <rPh sb="4" eb="6">
      <t>タイショウ</t>
    </rPh>
    <rPh sb="7" eb="9">
      <t>ホソク</t>
    </rPh>
    <phoneticPr fontId="8"/>
  </si>
  <si>
    <t>③流動比率(％)</t>
    <rPh sb="1" eb="3">
      <t>リュウドウ</t>
    </rPh>
    <rPh sb="3" eb="5">
      <t>ヒリツ</t>
    </rPh>
    <phoneticPr fontId="8"/>
  </si>
  <si>
    <t>「管渠の経年化の状況」</t>
    <rPh sb="4" eb="7">
      <t>ケイネンカ</t>
    </rPh>
    <rPh sb="8" eb="10">
      <t>ジョウキョウ</t>
    </rPh>
    <phoneticPr fontId="8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</si>
  <si>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8"/>
  </si>
  <si>
    <t>業種名称</t>
    <rPh sb="0" eb="2">
      <t>ギョウシュ</t>
    </rPh>
    <rPh sb="2" eb="4">
      <t>メイショウ</t>
    </rPh>
    <phoneticPr fontId="8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</si>
  <si>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8"/>
  </si>
  <si>
    <t>人口</t>
    <rPh sb="0" eb="2">
      <t>ジンコウ</t>
    </rPh>
    <phoneticPr fontId="8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</si>
  <si>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8"/>
  </si>
  <si>
    <t>項番</t>
    <rPh sb="0" eb="2">
      <t>コウバン</t>
    </rPh>
    <phoneticPr fontId="8"/>
  </si>
  <si>
    <t>⑤経費回収率(％)</t>
  </si>
  <si>
    <t>年度</t>
    <rPh sb="0" eb="2">
      <t>ネンド</t>
    </rPh>
    <phoneticPr fontId="8"/>
  </si>
  <si>
    <t>事業CD</t>
    <rPh sb="0" eb="2">
      <t>ジギョウ</t>
    </rPh>
    <phoneticPr fontId="8"/>
  </si>
  <si>
    <t>施設CD</t>
    <rPh sb="0" eb="2">
      <t>シセツ</t>
    </rPh>
    <phoneticPr fontId="8"/>
  </si>
  <si>
    <t>①収益的収支比率(％)</t>
    <rPh sb="1" eb="4">
      <t>シュウエキテキ</t>
    </rPh>
    <phoneticPr fontId="8"/>
  </si>
  <si>
    <t>④企業債残高対事業規模比率(％)</t>
  </si>
  <si>
    <t>⑦施設利用率(％)</t>
    <rPh sb="1" eb="3">
      <t>シセツ</t>
    </rPh>
    <rPh sb="3" eb="6">
      <t>リヨウリツ</t>
    </rPh>
    <phoneticPr fontId="8"/>
  </si>
  <si>
    <t>②管渠老朽化率(％)</t>
  </si>
  <si>
    <t>小項目</t>
    <rPh sb="0" eb="3">
      <t>ショウコウモク</t>
    </rPh>
    <phoneticPr fontId="8"/>
  </si>
  <si>
    <t>都道府県名</t>
    <rPh sb="0" eb="4">
      <t>トドウフケン</t>
    </rPh>
    <rPh sb="4" eb="5">
      <t>メイ</t>
    </rPh>
    <phoneticPr fontId="8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</si>
  <si>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8"/>
  </si>
  <si>
    <t>事業名称</t>
    <rPh sb="0" eb="2">
      <t>ジギョウ</t>
    </rPh>
    <rPh sb="2" eb="4">
      <t>メイショウ</t>
    </rPh>
    <phoneticPr fontId="8"/>
  </si>
  <si>
    <t>類似団体</t>
    <rPh sb="0" eb="2">
      <t>ルイジ</t>
    </rPh>
    <rPh sb="2" eb="4">
      <t>ダンタイ</t>
    </rPh>
    <phoneticPr fontId="8"/>
  </si>
  <si>
    <t>資金不足比率</t>
    <rPh sb="0" eb="2">
      <t>シキン</t>
    </rPh>
    <rPh sb="2" eb="4">
      <t>フソク</t>
    </rPh>
    <rPh sb="4" eb="6">
      <t>ヒリツ</t>
    </rPh>
    <phoneticPr fontId="8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</si>
  <si>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8"/>
  </si>
  <si>
    <t>普及率</t>
    <rPh sb="0" eb="2">
      <t>フキュウ</t>
    </rPh>
    <rPh sb="2" eb="3">
      <t>リツ</t>
    </rPh>
    <phoneticPr fontId="8"/>
  </si>
  <si>
    <t>有収率</t>
    <rPh sb="0" eb="1">
      <t>ユウ</t>
    </rPh>
    <rPh sb="1" eb="3">
      <t>シュウリツ</t>
    </rPh>
    <phoneticPr fontId="8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</si>
  <si>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8"/>
  </si>
  <si>
    <t>面積</t>
    <rPh sb="0" eb="2">
      <t>メンセキ</t>
    </rPh>
    <phoneticPr fontId="8"/>
  </si>
  <si>
    <t>人口密度</t>
    <rPh sb="0" eb="2">
      <t>ジンコウ</t>
    </rPh>
    <rPh sb="2" eb="4">
      <t>ミツド</t>
    </rPh>
    <phoneticPr fontId="8"/>
  </si>
  <si>
    <t>処理区域内人口</t>
  </si>
  <si>
    <t>処理区域面積</t>
  </si>
  <si>
    <t>処理区域内人口密度</t>
  </si>
  <si>
    <t>比率(N-3)</t>
    <rPh sb="0" eb="2">
      <t>ヒリツ</t>
    </rPh>
    <phoneticPr fontId="8"/>
  </si>
  <si>
    <t>比率(N-2)</t>
    <rPh sb="0" eb="2">
      <t>ヒリツ</t>
    </rPh>
    <phoneticPr fontId="8"/>
  </si>
  <si>
    <t>比率(N-1)</t>
    <rPh sb="0" eb="2">
      <t>ヒリツ</t>
    </rPh>
    <phoneticPr fontId="8"/>
  </si>
  <si>
    <t>比率(N)</t>
    <rPh sb="0" eb="2">
      <t>ヒリツ</t>
    </rPh>
    <phoneticPr fontId="8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</si>
  <si>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</si>
  <si>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</si>
  <si>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</si>
  <si>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</si>
  <si>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</si>
  <si>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8"/>
  </si>
  <si>
    <t>全国平均</t>
  </si>
  <si>
    <t>参照用</t>
    <rPh sb="0" eb="3">
      <t>サンショウヨウ</t>
    </rPh>
    <phoneticPr fontId="8"/>
  </si>
  <si>
    <t>群馬県　渋川市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</si>
  <si>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</si>
  <si>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</si>
  <si>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</si>
  <si>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</si>
  <si>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</si>
  <si>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</si>
  <si>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</si>
  <si>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</si>
  <si>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</si>
  <si>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</si>
  <si>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</si>
  <si>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③最も古いものでも、平成5年からの供用開始のため管渠改善率は低くなっているが、機能強化対策等の推進等を行い、事業の平準化に努めている。</t>
  </si>
  <si>
    <t>　平成２９年度に施設整備事業が完了予定であるため、資本費は減少し、起債の借り入れもなくなるが、経費回収率の減少からもわかるように、維持管理費は増加することが見込まれる。                                   このことからも計画的な維持管理運営が必要となるが、使用料の改定だけでなく、他施設との統合等、施設運営の面での検討も行い、健全で持続可能な経営管理に努める必要がある。</t>
    <rPh sb="1" eb="3">
      <t>ヘイセイ</t>
    </rPh>
    <rPh sb="5" eb="7">
      <t>ネンド</t>
    </rPh>
    <rPh sb="8" eb="10">
      <t>シセツ</t>
    </rPh>
    <rPh sb="10" eb="12">
      <t>セイビ</t>
    </rPh>
    <rPh sb="12" eb="14">
      <t>ジギョウ</t>
    </rPh>
    <rPh sb="15" eb="17">
      <t>カンリョウ</t>
    </rPh>
    <rPh sb="17" eb="19">
      <t>ヨテイ</t>
    </rPh>
    <rPh sb="25" eb="28">
      <t>シホンヒ</t>
    </rPh>
    <rPh sb="29" eb="31">
      <t>ゲンショウ</t>
    </rPh>
    <rPh sb="33" eb="35">
      <t>キサイ</t>
    </rPh>
    <rPh sb="36" eb="37">
      <t>カ</t>
    </rPh>
    <rPh sb="38" eb="39">
      <t>イ</t>
    </rPh>
    <rPh sb="47" eb="49">
      <t>ケイヒ</t>
    </rPh>
    <rPh sb="49" eb="51">
      <t>カイシュウ</t>
    </rPh>
    <rPh sb="51" eb="52">
      <t>リツ</t>
    </rPh>
    <rPh sb="53" eb="55">
      <t>ゲンショウ</t>
    </rPh>
    <rPh sb="65" eb="67">
      <t>イジ</t>
    </rPh>
    <rPh sb="67" eb="69">
      <t>カンリ</t>
    </rPh>
    <rPh sb="69" eb="70">
      <t>ヒ</t>
    </rPh>
    <rPh sb="71" eb="73">
      <t>ゾウカ</t>
    </rPh>
    <rPh sb="78" eb="80">
      <t>ミコ</t>
    </rPh>
    <rPh sb="134" eb="136">
      <t>ウンエイ</t>
    </rPh>
    <rPh sb="165" eb="167">
      <t>シセツ</t>
    </rPh>
    <rPh sb="167" eb="169">
      <t>ウンエイ</t>
    </rPh>
    <rPh sb="170" eb="171">
      <t>メン</t>
    </rPh>
    <rPh sb="176" eb="177">
      <t>オコナ</t>
    </rPh>
    <rPh sb="179" eb="181">
      <t>ケンゼン</t>
    </rPh>
    <rPh sb="182" eb="184">
      <t>ジゾク</t>
    </rPh>
    <rPh sb="184" eb="186">
      <t>カノウ</t>
    </rPh>
    <rPh sb="187" eb="189">
      <t>ケイエイ</t>
    </rPh>
    <rPh sb="189" eb="191">
      <t>カンリ</t>
    </rPh>
    <rPh sb="192" eb="193">
      <t>ツト</t>
    </rPh>
    <rPh sb="195" eb="197">
      <t>ヒツヨウ</t>
    </rPh>
    <phoneticPr fontId="8"/>
  </si>
  <si>
    <t>（１）①収益的収支比率が減少している。　　　　      　   ⑤経費回収率が減少し、類似団体よりも低くなっている。                                        ⑥汚水処理原価が類似団体と比べ低い比率となっているが、平成２７年度に上昇している。                      ⑧水洗化率が上昇し、類似団体と比較して高い比率となっている。　　　　　　　　　　　　　　　　※④企業債残高対事業規模比率の平成２７年度の当該値は、正しくは516.27となり、例年並みの数値となる。                                        （２）水洗化率が上昇しているものの、収益的収支比率、経費回収率が減少した。使用料収入は昨年度よりも増えているが、汚水処理経費が増加したことが要因であると考える。</t>
    <rPh sb="4" eb="7">
      <t>シュウエキテキ</t>
    </rPh>
    <rPh sb="7" eb="9">
      <t>シュウシ</t>
    </rPh>
    <rPh sb="9" eb="11">
      <t>ヒリツ</t>
    </rPh>
    <rPh sb="12" eb="14">
      <t>ゲンショウ</t>
    </rPh>
    <rPh sb="34" eb="36">
      <t>ケイヒ</t>
    </rPh>
    <rPh sb="36" eb="39">
      <t>カイシュウリツ</t>
    </rPh>
    <rPh sb="40" eb="42">
      <t>ゲンショウ</t>
    </rPh>
    <rPh sb="44" eb="46">
      <t>ルイジ</t>
    </rPh>
    <rPh sb="46" eb="48">
      <t>ダンタイ</t>
    </rPh>
    <rPh sb="51" eb="52">
      <t>ヒク</t>
    </rPh>
    <rPh sb="100" eb="102">
      <t>オスイ</t>
    </rPh>
    <rPh sb="102" eb="104">
      <t>ショリ</t>
    </rPh>
    <rPh sb="104" eb="106">
      <t>ゲンカ</t>
    </rPh>
    <rPh sb="107" eb="109">
      <t>ルイジ</t>
    </rPh>
    <rPh sb="109" eb="111">
      <t>ダンタイ</t>
    </rPh>
    <rPh sb="112" eb="113">
      <t>ヒ</t>
    </rPh>
    <rPh sb="114" eb="115">
      <t>ヒク</t>
    </rPh>
    <rPh sb="116" eb="118">
      <t>ヒリツ</t>
    </rPh>
    <rPh sb="126" eb="128">
      <t>ヘイセイ</t>
    </rPh>
    <rPh sb="130" eb="132">
      <t>ネンド</t>
    </rPh>
    <rPh sb="133" eb="135">
      <t>ジョウショウ</t>
    </rPh>
    <rPh sb="163" eb="166">
      <t>スイセンカ</t>
    </rPh>
    <rPh sb="166" eb="167">
      <t>リツ</t>
    </rPh>
    <rPh sb="168" eb="170">
      <t>ジョウショウ</t>
    </rPh>
    <rPh sb="172" eb="174">
      <t>ルイジ</t>
    </rPh>
    <rPh sb="174" eb="176">
      <t>ダンタイ</t>
    </rPh>
    <rPh sb="177" eb="179">
      <t>ヒカク</t>
    </rPh>
    <rPh sb="181" eb="182">
      <t>タカ</t>
    </rPh>
    <rPh sb="183" eb="185">
      <t>ヒリツ</t>
    </rPh>
    <rPh sb="210" eb="213">
      <t>キギョウサイ</t>
    </rPh>
    <rPh sb="213" eb="215">
      <t>ザンダカ</t>
    </rPh>
    <rPh sb="215" eb="216">
      <t>タイ</t>
    </rPh>
    <rPh sb="216" eb="218">
      <t>ジギョウ</t>
    </rPh>
    <rPh sb="218" eb="220">
      <t>キボ</t>
    </rPh>
    <rPh sb="220" eb="222">
      <t>ヒリツ</t>
    </rPh>
    <rPh sb="223" eb="225">
      <t>ヘイセイ</t>
    </rPh>
    <rPh sb="227" eb="229">
      <t>ネンド</t>
    </rPh>
    <rPh sb="230" eb="232">
      <t>トウガイ</t>
    </rPh>
    <rPh sb="232" eb="233">
      <t>チ</t>
    </rPh>
    <rPh sb="235" eb="236">
      <t>タダ</t>
    </rPh>
    <rPh sb="249" eb="251">
      <t>レイネン</t>
    </rPh>
    <rPh sb="251" eb="252">
      <t>ナ</t>
    </rPh>
    <rPh sb="254" eb="256">
      <t>スウチ</t>
    </rPh>
    <rPh sb="303" eb="306">
      <t>スイセンカ</t>
    </rPh>
    <rPh sb="306" eb="307">
      <t>リツ</t>
    </rPh>
    <rPh sb="308" eb="310">
      <t>ジョウショウ</t>
    </rPh>
    <rPh sb="318" eb="321">
      <t>シュウエキテキ</t>
    </rPh>
    <rPh sb="321" eb="323">
      <t>シュウシ</t>
    </rPh>
    <rPh sb="323" eb="325">
      <t>ヒリツ</t>
    </rPh>
    <rPh sb="326" eb="328">
      <t>ケイヒ</t>
    </rPh>
    <rPh sb="328" eb="331">
      <t>カイシュウリツ</t>
    </rPh>
    <rPh sb="332" eb="334">
      <t>ゲンショウ</t>
    </rPh>
    <rPh sb="337" eb="340">
      <t>シヨウリョウ</t>
    </rPh>
    <rPh sb="340" eb="342">
      <t>シュウニュウ</t>
    </rPh>
    <rPh sb="343" eb="346">
      <t>サクネンド</t>
    </rPh>
    <rPh sb="349" eb="350">
      <t>フ</t>
    </rPh>
    <rPh sb="356" eb="358">
      <t>オスイ</t>
    </rPh>
    <rPh sb="358" eb="360">
      <t>ショリ</t>
    </rPh>
    <rPh sb="360" eb="362">
      <t>ケイヒ</t>
    </rPh>
    <rPh sb="363" eb="365">
      <t>ゾウカ</t>
    </rPh>
    <rPh sb="370" eb="372">
      <t>ヨウイン</t>
    </rPh>
    <rPh sb="376" eb="377">
      <t>カンガ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</si>
</sst>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20">
    <font>
      <sz val="11"/>
      <color theme="1"/>
      <name val="ＭＳ Ｐゴシック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4" fillId="0" borderId="0"/>
    <xf numFmtId="0" fontId="6" fillId="0" borderId="0">
      <alignment vertical="center"/>
    </xf>
    <xf numFmtId="0" fontId="7" fillId="0" borderId="0"/>
    <xf numFmtId="6" fontId="2" fillId="0" borderId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2" fillId="0" borderId="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2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4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4" borderId="2" xfId="19" applyNumberFormat="1" applyFont="1" applyFill="1" applyBorder="1" applyAlignment="1">
      <alignment vertical="center" shrinkToFit="1"/>
    </xf>
    <xf numFmtId="176" fontId="0" fillId="0" borderId="2" xfId="19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17" fillId="0" borderId="0" xfId="0" applyFont="1">
      <alignment vertical="center"/>
    </xf>
    <xf numFmtId="177" fontId="0" fillId="4" borderId="2" xfId="19" applyNumberFormat="1" applyFont="1" applyFill="1" applyBorder="1" applyAlignment="1">
      <alignment vertical="center" shrinkToFit="1"/>
    </xf>
    <xf numFmtId="49" fontId="9" fillId="0" borderId="1" xfId="0" applyNumberFormat="1" applyFont="1" applyBorder="1" applyAlignment="1" applyProtection="1">
      <alignment horizontal="left" vertical="center"/>
      <protection hidden="1"/>
    </xf>
    <xf numFmtId="0" fontId="9" fillId="2" borderId="2" xfId="0" applyFont="1" applyFill="1" applyBorder="1" applyAlignment="1">
      <alignment horizontal="center" vertical="center" shrinkToFit="1"/>
    </xf>
    <xf numFmtId="0" fontId="10" fillId="0" borderId="2" xfId="0" applyNumberFormat="1" applyFont="1" applyBorder="1" applyAlignment="1" applyProtection="1">
      <alignment horizontal="center" vertical="center"/>
      <protection hidden="1"/>
    </xf>
    <xf numFmtId="178" fontId="10" fillId="0" borderId="2" xfId="0" applyNumberFormat="1" applyFont="1" applyBorder="1" applyAlignment="1" applyProtection="1">
      <alignment horizontal="center" vertical="center"/>
      <protection hidden="1"/>
    </xf>
    <xf numFmtId="176" fontId="10" fillId="0" borderId="2" xfId="0" applyNumberFormat="1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0">
    <cellStyle name="桁区切り" xfId="19" builtinId="6"/>
    <cellStyle name="桁区切り 2" xfId="1"/>
    <cellStyle name="桁区切り 3" xfId="2"/>
    <cellStyle name="桁区切り 3 2" xfId="3"/>
    <cellStyle name="通貨 2" xfId="18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2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29248"/>
        <c:axId val="15293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29248"/>
        <c:axId val="152930032"/>
      </c:lineChart>
      <c:dateAx>
        <c:axId val="15292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930032"/>
        <c:crosses val="autoZero"/>
        <c:auto val="1"/>
        <c:lblOffset val="100"/>
        <c:baseTimeUnit val="years"/>
      </c:dateAx>
      <c:valAx>
        <c:axId val="15293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5292924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54.87</c:v>
                </c:pt>
                <c:pt idx="1">
                  <c:v>54.63</c:v>
                </c:pt>
                <c:pt idx="2">
                  <c:v>55.53</c:v>
                </c:pt>
                <c:pt idx="3">
                  <c:v>55.24</c:v>
                </c:pt>
                <c:pt idx="4">
                  <c:v>55.88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54224"/>
        <c:axId val="15605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54224"/>
        <c:axId val="156054616"/>
      </c:lineChart>
      <c:dateAx>
        <c:axId val="15605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054616"/>
        <c:crosses val="autoZero"/>
        <c:auto val="1"/>
        <c:lblOffset val="100"/>
        <c:baseTimeUnit val="years"/>
      </c:dateAx>
      <c:valAx>
        <c:axId val="15605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5605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83.56</c:v>
                </c:pt>
                <c:pt idx="1">
                  <c:v>82.22</c:v>
                </c:pt>
                <c:pt idx="2">
                  <c:v>83.58</c:v>
                </c:pt>
                <c:pt idx="3">
                  <c:v>84.36</c:v>
                </c:pt>
                <c:pt idx="4">
                  <c:v>85.75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55792"/>
        <c:axId val="15605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55792"/>
        <c:axId val="156056184"/>
      </c:lineChart>
      <c:dateAx>
        <c:axId val="15605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056184"/>
        <c:crosses val="autoZero"/>
        <c:auto val="1"/>
        <c:lblOffset val="100"/>
        <c:baseTimeUnit val="years"/>
      </c:dateAx>
      <c:valAx>
        <c:axId val="15605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5605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67.069999999999993</c:v>
                </c:pt>
                <c:pt idx="1">
                  <c:v>66.010000000000005</c:v>
                </c:pt>
                <c:pt idx="2">
                  <c:v>66.489999999999995</c:v>
                </c:pt>
                <c:pt idx="3">
                  <c:v>65.209999999999994</c:v>
                </c:pt>
                <c:pt idx="4">
                  <c:v>65.03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58608"/>
        <c:axId val="15595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58608"/>
        <c:axId val="155959000"/>
      </c:lineChart>
      <c:dateAx>
        <c:axId val="15595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959000"/>
        <c:crosses val="autoZero"/>
        <c:auto val="1"/>
        <c:lblOffset val="100"/>
        <c:baseTimeUnit val="years"/>
      </c:dateAx>
      <c:valAx>
        <c:axId val="155959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5595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60176"/>
        <c:axId val="155960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60176"/>
        <c:axId val="155960568"/>
      </c:lineChart>
      <c:dateAx>
        <c:axId val="15596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960568"/>
        <c:crosses val="autoZero"/>
        <c:auto val="1"/>
        <c:lblOffset val="100"/>
        <c:baseTimeUnit val="years"/>
      </c:dateAx>
      <c:valAx>
        <c:axId val="155960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5596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61744"/>
        <c:axId val="155962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61744"/>
        <c:axId val="155962136"/>
      </c:lineChart>
      <c:dateAx>
        <c:axId val="15596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962136"/>
        <c:crosses val="autoZero"/>
        <c:auto val="1"/>
        <c:lblOffset val="100"/>
        <c:baseTimeUnit val="years"/>
      </c:dateAx>
      <c:valAx>
        <c:axId val="155962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5596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23320"/>
        <c:axId val="23632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23320"/>
        <c:axId val="236323712"/>
      </c:lineChart>
      <c:dateAx>
        <c:axId val="236323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323712"/>
        <c:crosses val="autoZero"/>
        <c:auto val="1"/>
        <c:lblOffset val="100"/>
        <c:baseTimeUnit val="years"/>
      </c:dateAx>
      <c:valAx>
        <c:axId val="23632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6323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25280"/>
        <c:axId val="236325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25280"/>
        <c:axId val="236325672"/>
      </c:lineChart>
      <c:dateAx>
        <c:axId val="23632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325672"/>
        <c:crosses val="autoZero"/>
        <c:auto val="1"/>
        <c:lblOffset val="100"/>
        <c:baseTimeUnit val="years"/>
      </c:dateAx>
      <c:valAx>
        <c:axId val="236325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632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753.51</c:v>
                </c:pt>
                <c:pt idx="1">
                  <c:v>744.07</c:v>
                </c:pt>
                <c:pt idx="2">
                  <c:v>555.33000000000004</c:v>
                </c:pt>
                <c:pt idx="3">
                  <c:v>479.61</c:v>
                </c:pt>
                <c:pt idx="4">
                  <c:v>1431.83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24888"/>
        <c:axId val="236406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24888"/>
        <c:axId val="236406824"/>
      </c:lineChart>
      <c:dateAx>
        <c:axId val="236324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406824"/>
        <c:crosses val="autoZero"/>
        <c:auto val="1"/>
        <c:lblOffset val="100"/>
        <c:baseTimeUnit val="years"/>
      </c:dateAx>
      <c:valAx>
        <c:axId val="236406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6324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68.56</c:v>
                </c:pt>
                <c:pt idx="1">
                  <c:v>68.819999999999993</c:v>
                </c:pt>
                <c:pt idx="2">
                  <c:v>68.53</c:v>
                </c:pt>
                <c:pt idx="3">
                  <c:v>70.19</c:v>
                </c:pt>
                <c:pt idx="4">
                  <c:v>48.14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08000"/>
        <c:axId val="23640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08000"/>
        <c:axId val="236408392"/>
      </c:lineChart>
      <c:dateAx>
        <c:axId val="23640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408392"/>
        <c:crosses val="autoZero"/>
        <c:auto val="1"/>
        <c:lblOffset val="100"/>
        <c:baseTimeUnit val="years"/>
      </c:dateAx>
      <c:valAx>
        <c:axId val="236408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640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219.9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09568"/>
        <c:axId val="236409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09568"/>
        <c:axId val="236409960"/>
      </c:lineChart>
      <c:dateAx>
        <c:axId val="23640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409960"/>
        <c:crosses val="autoZero"/>
        <c:auto val="1"/>
        <c:lblOffset val="100"/>
        <c:baseTimeUnit val="years"/>
      </c:dateAx>
      <c:valAx>
        <c:axId val="236409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640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データ!AH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S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D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データ!BO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【1,015.77】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データ!DG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【84.50】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データ!CV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【52.74】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データ!CK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【289.81】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データ!BZ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【52.78】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R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C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データ!EN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4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</row>
    <row r="3" spans="1:78" ht="9.75" customHeight="1">
      <c r="A3" s="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</row>
    <row r="4" spans="1:78" ht="9.75" customHeight="1">
      <c r="A4" s="2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0" t="str">
        <f>データ!H6</f>
        <v>群馬県　渋川市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1" t="s">
        <v>1</v>
      </c>
      <c r="C7" s="41"/>
      <c r="D7" s="41"/>
      <c r="E7" s="41"/>
      <c r="F7" s="41"/>
      <c r="G7" s="41"/>
      <c r="H7" s="41"/>
      <c r="I7" s="41" t="s">
        <v>3</v>
      </c>
      <c r="J7" s="41"/>
      <c r="K7" s="41"/>
      <c r="L7" s="41"/>
      <c r="M7" s="41"/>
      <c r="N7" s="41"/>
      <c r="O7" s="41"/>
      <c r="P7" s="41" t="s">
        <v>2</v>
      </c>
      <c r="Q7" s="41"/>
      <c r="R7" s="41"/>
      <c r="S7" s="41"/>
      <c r="T7" s="41"/>
      <c r="U7" s="41"/>
      <c r="V7" s="41"/>
      <c r="W7" s="41" t="s">
        <v>4</v>
      </c>
      <c r="X7" s="41"/>
      <c r="Y7" s="41"/>
      <c r="Z7" s="41"/>
      <c r="AA7" s="41"/>
      <c r="AB7" s="41"/>
      <c r="AC7" s="41"/>
      <c r="AD7" s="3"/>
      <c r="AE7" s="3"/>
      <c r="AF7" s="3"/>
      <c r="AG7" s="3"/>
      <c r="AH7" s="3"/>
      <c r="AI7" s="3"/>
      <c r="AJ7" s="3"/>
      <c r="AK7" s="3"/>
      <c r="AL7" s="41" t="s">
        <v>5</v>
      </c>
      <c r="AM7" s="41"/>
      <c r="AN7" s="41"/>
      <c r="AO7" s="41"/>
      <c r="AP7" s="41"/>
      <c r="AQ7" s="41"/>
      <c r="AR7" s="41"/>
      <c r="AS7" s="41"/>
      <c r="AT7" s="41" t="s">
        <v>9</v>
      </c>
      <c r="AU7" s="41"/>
      <c r="AV7" s="41"/>
      <c r="AW7" s="41"/>
      <c r="AX7" s="41"/>
      <c r="AY7" s="41"/>
      <c r="AZ7" s="41"/>
      <c r="BA7" s="41"/>
      <c r="BB7" s="41" t="s">
        <v>7</v>
      </c>
      <c r="BC7" s="41"/>
      <c r="BD7" s="41"/>
      <c r="BE7" s="41"/>
      <c r="BF7" s="41"/>
      <c r="BG7" s="41"/>
      <c r="BH7" s="41"/>
      <c r="BI7" s="41"/>
      <c r="BJ7" s="3"/>
      <c r="BK7" s="3"/>
      <c r="BL7" s="13" t="s">
        <v>10</v>
      </c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21"/>
    </row>
    <row r="8" spans="1:78" ht="18.75" customHeight="1">
      <c r="A8" s="2"/>
      <c r="B8" s="42" t="str">
        <f>データ!I6</f>
        <v>法非適用</v>
      </c>
      <c r="C8" s="42"/>
      <c r="D8" s="42"/>
      <c r="E8" s="42"/>
      <c r="F8" s="42"/>
      <c r="G8" s="42"/>
      <c r="H8" s="42"/>
      <c r="I8" s="42" t="str">
        <f>データ!J6</f>
        <v>下水道事業</v>
      </c>
      <c r="J8" s="42"/>
      <c r="K8" s="42"/>
      <c r="L8" s="42"/>
      <c r="M8" s="42"/>
      <c r="N8" s="42"/>
      <c r="O8" s="42"/>
      <c r="P8" s="42" t="str">
        <f>データ!K6</f>
        <v>農業集落排水</v>
      </c>
      <c r="Q8" s="42"/>
      <c r="R8" s="42"/>
      <c r="S8" s="42"/>
      <c r="T8" s="42"/>
      <c r="U8" s="42"/>
      <c r="V8" s="42"/>
      <c r="W8" s="42" t="str">
        <f>データ!L6</f>
        <v>F2</v>
      </c>
      <c r="X8" s="42"/>
      <c r="Y8" s="42"/>
      <c r="Z8" s="42"/>
      <c r="AA8" s="42"/>
      <c r="AB8" s="42"/>
      <c r="AC8" s="42"/>
      <c r="AD8" s="3"/>
      <c r="AE8" s="3"/>
      <c r="AF8" s="3"/>
      <c r="AG8" s="3"/>
      <c r="AH8" s="3"/>
      <c r="AI8" s="3"/>
      <c r="AJ8" s="3"/>
      <c r="AK8" s="3"/>
      <c r="AL8" s="43">
        <f>データ!R6</f>
        <v>80861</v>
      </c>
      <c r="AM8" s="43"/>
      <c r="AN8" s="43"/>
      <c r="AO8" s="43"/>
      <c r="AP8" s="43"/>
      <c r="AQ8" s="43"/>
      <c r="AR8" s="43"/>
      <c r="AS8" s="43"/>
      <c r="AT8" s="44">
        <f>データ!S6</f>
        <v>240.27</v>
      </c>
      <c r="AU8" s="44"/>
      <c r="AV8" s="44"/>
      <c r="AW8" s="44"/>
      <c r="AX8" s="44"/>
      <c r="AY8" s="44"/>
      <c r="AZ8" s="44"/>
      <c r="BA8" s="44"/>
      <c r="BB8" s="44">
        <f>データ!T6</f>
        <v>336.54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12</v>
      </c>
      <c r="BM8" s="46"/>
      <c r="BN8" s="15" t="s">
        <v>14</v>
      </c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22"/>
    </row>
    <row r="9" spans="1:78" ht="18.75" customHeight="1">
      <c r="A9" s="2"/>
      <c r="B9" s="41" t="s">
        <v>16</v>
      </c>
      <c r="C9" s="41"/>
      <c r="D9" s="41"/>
      <c r="E9" s="41"/>
      <c r="F9" s="41"/>
      <c r="G9" s="41"/>
      <c r="H9" s="41"/>
      <c r="I9" s="41" t="s">
        <v>17</v>
      </c>
      <c r="J9" s="41"/>
      <c r="K9" s="41"/>
      <c r="L9" s="41"/>
      <c r="M9" s="41"/>
      <c r="N9" s="41"/>
      <c r="O9" s="41"/>
      <c r="P9" s="41" t="s">
        <v>19</v>
      </c>
      <c r="Q9" s="41"/>
      <c r="R9" s="41"/>
      <c r="S9" s="41"/>
      <c r="T9" s="41"/>
      <c r="U9" s="41"/>
      <c r="V9" s="41"/>
      <c r="W9" s="41" t="s">
        <v>21</v>
      </c>
      <c r="X9" s="41"/>
      <c r="Y9" s="41"/>
      <c r="Z9" s="41"/>
      <c r="AA9" s="41"/>
      <c r="AB9" s="41"/>
      <c r="AC9" s="41"/>
      <c r="AD9" s="41" t="s">
        <v>22</v>
      </c>
      <c r="AE9" s="41"/>
      <c r="AF9" s="41"/>
      <c r="AG9" s="41"/>
      <c r="AH9" s="41"/>
      <c r="AI9" s="41"/>
      <c r="AJ9" s="41"/>
      <c r="AK9" s="3"/>
      <c r="AL9" s="41" t="s">
        <v>23</v>
      </c>
      <c r="AM9" s="41"/>
      <c r="AN9" s="41"/>
      <c r="AO9" s="41"/>
      <c r="AP9" s="41"/>
      <c r="AQ9" s="41"/>
      <c r="AR9" s="41"/>
      <c r="AS9" s="41"/>
      <c r="AT9" s="41" t="s">
        <v>25</v>
      </c>
      <c r="AU9" s="41"/>
      <c r="AV9" s="41"/>
      <c r="AW9" s="41"/>
      <c r="AX9" s="41"/>
      <c r="AY9" s="41"/>
      <c r="AZ9" s="41"/>
      <c r="BA9" s="41"/>
      <c r="BB9" s="41" t="s">
        <v>29</v>
      </c>
      <c r="BC9" s="41"/>
      <c r="BD9" s="41"/>
      <c r="BE9" s="41"/>
      <c r="BF9" s="41"/>
      <c r="BG9" s="41"/>
      <c r="BH9" s="41"/>
      <c r="BI9" s="41"/>
      <c r="BJ9" s="3"/>
      <c r="BK9" s="3"/>
      <c r="BL9" s="47" t="s">
        <v>31</v>
      </c>
      <c r="BM9" s="48"/>
      <c r="BN9" s="16" t="s">
        <v>8</v>
      </c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23"/>
    </row>
    <row r="10" spans="1:78" ht="18.75" customHeight="1">
      <c r="A10" s="2"/>
      <c r="B10" s="44" t="str">
        <f>データ!M6</f>
        <v>-</v>
      </c>
      <c r="C10" s="44"/>
      <c r="D10" s="44"/>
      <c r="E10" s="44"/>
      <c r="F10" s="44"/>
      <c r="G10" s="44"/>
      <c r="H10" s="44"/>
      <c r="I10" s="44" t="str">
        <f>データ!N6</f>
        <v>該当数値なし</v>
      </c>
      <c r="J10" s="44"/>
      <c r="K10" s="44"/>
      <c r="L10" s="44"/>
      <c r="M10" s="44"/>
      <c r="N10" s="44"/>
      <c r="O10" s="44"/>
      <c r="P10" s="44">
        <f>データ!O6</f>
        <v>34.51</v>
      </c>
      <c r="Q10" s="44"/>
      <c r="R10" s="44"/>
      <c r="S10" s="44"/>
      <c r="T10" s="44"/>
      <c r="U10" s="44"/>
      <c r="V10" s="44"/>
      <c r="W10" s="44">
        <f>データ!P6</f>
        <v>100</v>
      </c>
      <c r="X10" s="44"/>
      <c r="Y10" s="44"/>
      <c r="Z10" s="44"/>
      <c r="AA10" s="44"/>
      <c r="AB10" s="44"/>
      <c r="AC10" s="44"/>
      <c r="AD10" s="43">
        <f>データ!Q6</f>
        <v>1976</v>
      </c>
      <c r="AE10" s="43"/>
      <c r="AF10" s="43"/>
      <c r="AG10" s="43"/>
      <c r="AH10" s="43"/>
      <c r="AI10" s="43"/>
      <c r="AJ10" s="43"/>
      <c r="AK10" s="2"/>
      <c r="AL10" s="43">
        <f>データ!U6</f>
        <v>27786</v>
      </c>
      <c r="AM10" s="43"/>
      <c r="AN10" s="43"/>
      <c r="AO10" s="43"/>
      <c r="AP10" s="43"/>
      <c r="AQ10" s="43"/>
      <c r="AR10" s="43"/>
      <c r="AS10" s="43"/>
      <c r="AT10" s="44">
        <f>データ!V6</f>
        <v>11.96</v>
      </c>
      <c r="AU10" s="44"/>
      <c r="AV10" s="44"/>
      <c r="AW10" s="44"/>
      <c r="AX10" s="44"/>
      <c r="AY10" s="44"/>
      <c r="AZ10" s="44"/>
      <c r="BA10" s="44"/>
      <c r="BB10" s="44">
        <f>データ!W6</f>
        <v>2323.2399999999998</v>
      </c>
      <c r="BC10" s="44"/>
      <c r="BD10" s="44"/>
      <c r="BE10" s="44"/>
      <c r="BF10" s="44"/>
      <c r="BG10" s="44"/>
      <c r="BH10" s="44"/>
      <c r="BI10" s="44"/>
      <c r="BJ10" s="2"/>
      <c r="BK10" s="2"/>
      <c r="BL10" s="49" t="s">
        <v>11</v>
      </c>
      <c r="BM10" s="50"/>
      <c r="BN10" s="17" t="s">
        <v>34</v>
      </c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36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20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37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11"/>
      <c r="BK16" s="2"/>
      <c r="BL16" s="67" t="s">
        <v>109</v>
      </c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9"/>
    </row>
    <row r="17" spans="1:78" ht="13.5" customHeight="1">
      <c r="A17" s="2"/>
      <c r="B17" s="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11"/>
      <c r="BK17" s="2"/>
      <c r="BL17" s="67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9"/>
    </row>
    <row r="18" spans="1:78" ht="13.5" customHeight="1">
      <c r="A18" s="2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11"/>
      <c r="BK18" s="2"/>
      <c r="BL18" s="67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9"/>
    </row>
    <row r="19" spans="1:78" ht="13.5" customHeight="1">
      <c r="A19" s="2"/>
      <c r="B19" s="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11"/>
      <c r="BK19" s="2"/>
      <c r="BL19" s="67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9"/>
    </row>
    <row r="20" spans="1:78" ht="13.5" customHeight="1">
      <c r="A20" s="2"/>
      <c r="B20" s="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11"/>
      <c r="BK20" s="2"/>
      <c r="BL20" s="67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9"/>
    </row>
    <row r="21" spans="1:78" ht="13.5" customHeight="1">
      <c r="A21" s="2"/>
      <c r="B21" s="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11"/>
      <c r="BK21" s="2"/>
      <c r="BL21" s="67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9"/>
    </row>
    <row r="22" spans="1:78" ht="13.5" customHeight="1">
      <c r="A22" s="2"/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11"/>
      <c r="BK22" s="2"/>
      <c r="BL22" s="67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9"/>
    </row>
    <row r="23" spans="1:78" ht="13.5" customHeight="1">
      <c r="A23" s="2"/>
      <c r="B23" s="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11"/>
      <c r="BK23" s="2"/>
      <c r="BL23" s="67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9"/>
    </row>
    <row r="24" spans="1:78" ht="13.5" customHeight="1">
      <c r="A24" s="2"/>
      <c r="B24" s="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11"/>
      <c r="BK24" s="2"/>
      <c r="BL24" s="67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9"/>
    </row>
    <row r="25" spans="1:78" ht="13.5" customHeight="1">
      <c r="A25" s="2"/>
      <c r="B25" s="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11"/>
      <c r="BK25" s="2"/>
      <c r="BL25" s="67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9"/>
    </row>
    <row r="26" spans="1:78" ht="13.5" customHeight="1">
      <c r="A26" s="2"/>
      <c r="B26" s="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11"/>
      <c r="BK26" s="2"/>
      <c r="BL26" s="67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9"/>
    </row>
    <row r="27" spans="1:78" ht="13.5" customHeight="1">
      <c r="A27" s="2"/>
      <c r="B27" s="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11"/>
      <c r="BK27" s="2"/>
      <c r="BL27" s="67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9"/>
    </row>
    <row r="28" spans="1:78" ht="13.5" customHeight="1">
      <c r="A28" s="2"/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11"/>
      <c r="BK28" s="2"/>
      <c r="BL28" s="67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9"/>
    </row>
    <row r="29" spans="1:78" ht="13.5" customHeight="1">
      <c r="A29" s="2"/>
      <c r="B29" s="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11"/>
      <c r="BK29" s="2"/>
      <c r="BL29" s="67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9"/>
    </row>
    <row r="30" spans="1:78" ht="13.5" customHeight="1">
      <c r="A30" s="2"/>
      <c r="B30" s="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11"/>
      <c r="BK30" s="2"/>
      <c r="BL30" s="67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9"/>
    </row>
    <row r="31" spans="1:78" ht="13.5" customHeight="1">
      <c r="A31" s="2"/>
      <c r="B31" s="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11"/>
      <c r="BK31" s="2"/>
      <c r="BL31" s="67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9"/>
    </row>
    <row r="32" spans="1:78" ht="13.5" customHeight="1">
      <c r="A32" s="2"/>
      <c r="B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11"/>
      <c r="BK32" s="2"/>
      <c r="BL32" s="67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9"/>
    </row>
    <row r="33" spans="1:78" ht="13.5" customHeight="1">
      <c r="A33" s="2"/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11"/>
      <c r="BK33" s="2"/>
      <c r="BL33" s="67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9"/>
    </row>
    <row r="34" spans="1:78" ht="13.5" customHeight="1">
      <c r="A34" s="2"/>
      <c r="B34" s="4"/>
      <c r="C34" s="66" t="s">
        <v>40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10"/>
      <c r="R34" s="66" t="s">
        <v>41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10"/>
      <c r="AG34" s="66" t="s">
        <v>44</v>
      </c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10"/>
      <c r="AV34" s="66" t="s">
        <v>46</v>
      </c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11"/>
      <c r="BK34" s="2"/>
      <c r="BL34" s="67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9"/>
    </row>
    <row r="35" spans="1:78" ht="13.5" customHeight="1">
      <c r="A35" s="2"/>
      <c r="B35" s="4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10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10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10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11"/>
      <c r="BK35" s="2"/>
      <c r="BL35" s="67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9"/>
    </row>
    <row r="36" spans="1:78" ht="13.5" customHeight="1">
      <c r="A36" s="2"/>
      <c r="B36" s="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11"/>
      <c r="BK36" s="2"/>
      <c r="BL36" s="67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9"/>
    </row>
    <row r="37" spans="1:78" ht="13.5" customHeight="1">
      <c r="A37" s="2"/>
      <c r="B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11"/>
      <c r="BK37" s="2"/>
      <c r="BL37" s="67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9"/>
    </row>
    <row r="38" spans="1:78" ht="13.5" customHeight="1">
      <c r="A38" s="2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11"/>
      <c r="BK38" s="2"/>
      <c r="BL38" s="67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9"/>
    </row>
    <row r="39" spans="1:78" ht="13.5" customHeight="1">
      <c r="A39" s="2"/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11"/>
      <c r="BK39" s="2"/>
      <c r="BL39" s="67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9"/>
    </row>
    <row r="40" spans="1:78" ht="13.5" customHeight="1">
      <c r="A40" s="2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11"/>
      <c r="BK40" s="2"/>
      <c r="BL40" s="67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9"/>
    </row>
    <row r="41" spans="1:78" ht="13.5" customHeight="1">
      <c r="A41" s="2"/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11"/>
      <c r="BK41" s="2"/>
      <c r="BL41" s="67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9"/>
    </row>
    <row r="42" spans="1:78" ht="13.5" customHeight="1">
      <c r="A42" s="2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11"/>
      <c r="BK42" s="2"/>
      <c r="BL42" s="67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9"/>
    </row>
    <row r="43" spans="1:78" ht="13.5" customHeight="1">
      <c r="A43" s="2"/>
      <c r="B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11"/>
      <c r="BK43" s="2"/>
      <c r="BL43" s="67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9"/>
    </row>
    <row r="44" spans="1:78" ht="13.5" customHeight="1">
      <c r="A44" s="2"/>
      <c r="B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11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>
      <c r="A45" s="2"/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11"/>
      <c r="BK45" s="2"/>
      <c r="BL45" s="60" t="s">
        <v>24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11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11"/>
      <c r="BK47" s="2"/>
      <c r="BL47" s="67" t="s">
        <v>107</v>
      </c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9"/>
    </row>
    <row r="48" spans="1:78" ht="13.5" customHeight="1">
      <c r="A48" s="2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11"/>
      <c r="BK48" s="2"/>
      <c r="BL48" s="67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9"/>
    </row>
    <row r="49" spans="1:78" ht="13.5" customHeight="1">
      <c r="A49" s="2"/>
      <c r="B49" s="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11"/>
      <c r="BK49" s="2"/>
      <c r="BL49" s="67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9"/>
    </row>
    <row r="50" spans="1:78" ht="13.5" customHeight="1">
      <c r="A50" s="2"/>
      <c r="B50" s="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11"/>
      <c r="BK50" s="2"/>
      <c r="BL50" s="67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9"/>
    </row>
    <row r="51" spans="1:78" ht="13.5" customHeight="1">
      <c r="A51" s="2"/>
      <c r="B51" s="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11"/>
      <c r="BK51" s="2"/>
      <c r="BL51" s="67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9"/>
    </row>
    <row r="52" spans="1:78" ht="13.5" customHeight="1">
      <c r="A52" s="2"/>
      <c r="B52" s="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11"/>
      <c r="BK52" s="2"/>
      <c r="BL52" s="67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9"/>
    </row>
    <row r="53" spans="1:78" ht="13.5" customHeight="1">
      <c r="A53" s="2"/>
      <c r="B53" s="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11"/>
      <c r="BK53" s="2"/>
      <c r="BL53" s="67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9"/>
    </row>
    <row r="54" spans="1:78" ht="13.5" customHeight="1">
      <c r="A54" s="2"/>
      <c r="B54" s="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11"/>
      <c r="BK54" s="2"/>
      <c r="BL54" s="67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9"/>
    </row>
    <row r="55" spans="1:78" ht="13.5" customHeight="1">
      <c r="A55" s="2"/>
      <c r="B55" s="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11"/>
      <c r="BK55" s="2"/>
      <c r="BL55" s="67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9"/>
    </row>
    <row r="56" spans="1:78" ht="13.5" customHeight="1">
      <c r="A56" s="2"/>
      <c r="B56" s="4"/>
      <c r="C56" s="66" t="s">
        <v>48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10"/>
      <c r="R56" s="66" t="s">
        <v>13</v>
      </c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10"/>
      <c r="AG56" s="66" t="s">
        <v>50</v>
      </c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10"/>
      <c r="AV56" s="66" t="s">
        <v>51</v>
      </c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11"/>
      <c r="BK56" s="2"/>
      <c r="BL56" s="67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9"/>
    </row>
    <row r="57" spans="1:78" ht="13.5" customHeight="1">
      <c r="A57" s="2"/>
      <c r="B57" s="4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10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10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10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11"/>
      <c r="BK57" s="2"/>
      <c r="BL57" s="67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9"/>
    </row>
    <row r="58" spans="1:78" ht="13.5" customHeight="1">
      <c r="A58" s="2"/>
      <c r="B58" s="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0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10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10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11"/>
      <c r="BK58" s="2"/>
      <c r="BL58" s="67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9"/>
    </row>
    <row r="59" spans="1:78" ht="13.5" customHeight="1">
      <c r="A59" s="2"/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2"/>
      <c r="BK59" s="2"/>
      <c r="BL59" s="67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9"/>
    </row>
    <row r="60" spans="1:78" ht="13.5" customHeight="1">
      <c r="A60" s="2"/>
      <c r="B60" s="57" t="s">
        <v>45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7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9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7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9"/>
    </row>
    <row r="62" spans="1:78" ht="13.5" customHeight="1">
      <c r="A62" s="2"/>
      <c r="B62" s="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11"/>
      <c r="BK62" s="2"/>
      <c r="BL62" s="67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9"/>
    </row>
    <row r="63" spans="1:78" ht="13.5" customHeight="1">
      <c r="A63" s="2"/>
      <c r="B63" s="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11"/>
      <c r="BK63" s="2"/>
      <c r="BL63" s="70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2"/>
    </row>
    <row r="64" spans="1:78" ht="13.5" customHeight="1">
      <c r="A64" s="2"/>
      <c r="B64" s="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11"/>
      <c r="BK64" s="2"/>
      <c r="BL64" s="60" t="s">
        <v>49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11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11"/>
      <c r="BK66" s="2"/>
      <c r="BL66" s="67" t="s">
        <v>108</v>
      </c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9"/>
    </row>
    <row r="67" spans="1:78" ht="13.5" customHeight="1">
      <c r="A67" s="2"/>
      <c r="B67" s="4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11"/>
      <c r="BK67" s="2"/>
      <c r="BL67" s="67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9"/>
    </row>
    <row r="68" spans="1:78" ht="13.5" customHeight="1">
      <c r="A68" s="2"/>
      <c r="B68" s="4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11"/>
      <c r="BK68" s="2"/>
      <c r="BL68" s="67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9"/>
    </row>
    <row r="69" spans="1:78" ht="13.5" customHeight="1">
      <c r="A69" s="2"/>
      <c r="B69" s="4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11"/>
      <c r="BK69" s="2"/>
      <c r="BL69" s="67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9"/>
    </row>
    <row r="70" spans="1:78" ht="13.5" customHeight="1">
      <c r="A70" s="2"/>
      <c r="B70" s="4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11"/>
      <c r="BK70" s="2"/>
      <c r="BL70" s="67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9"/>
    </row>
    <row r="71" spans="1:78" ht="13.5" customHeight="1">
      <c r="A71" s="2"/>
      <c r="B71" s="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11"/>
      <c r="BK71" s="2"/>
      <c r="BL71" s="67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9"/>
    </row>
    <row r="72" spans="1:78" ht="13.5" customHeight="1">
      <c r="A72" s="2"/>
      <c r="B72" s="4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11"/>
      <c r="BK72" s="2"/>
      <c r="BL72" s="67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9"/>
    </row>
    <row r="73" spans="1:78" ht="13.5" customHeight="1">
      <c r="A73" s="2"/>
      <c r="B73" s="4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11"/>
      <c r="BK73" s="2"/>
      <c r="BL73" s="67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9"/>
    </row>
    <row r="74" spans="1:78" ht="13.5" customHeight="1">
      <c r="A74" s="2"/>
      <c r="B74" s="4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11"/>
      <c r="BK74" s="2"/>
      <c r="BL74" s="67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9"/>
    </row>
    <row r="75" spans="1:78" ht="13.5" customHeight="1">
      <c r="A75" s="2"/>
      <c r="B75" s="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11"/>
      <c r="BK75" s="2"/>
      <c r="BL75" s="67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9"/>
    </row>
    <row r="76" spans="1:78" ht="13.5" customHeight="1">
      <c r="A76" s="2"/>
      <c r="B76" s="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11"/>
      <c r="BK76" s="2"/>
      <c r="BL76" s="67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9"/>
    </row>
    <row r="77" spans="1:78" ht="13.5" customHeight="1">
      <c r="A77" s="2"/>
      <c r="B77" s="4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11"/>
      <c r="BK77" s="2"/>
      <c r="BL77" s="67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9"/>
    </row>
    <row r="78" spans="1:78" ht="13.5" customHeight="1">
      <c r="A78" s="2"/>
      <c r="B78" s="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11"/>
      <c r="BK78" s="2"/>
      <c r="BL78" s="67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9"/>
    </row>
    <row r="79" spans="1:78" ht="13.5" customHeight="1">
      <c r="A79" s="2"/>
      <c r="B79" s="4"/>
      <c r="C79" s="66" t="s">
        <v>15</v>
      </c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10"/>
      <c r="V79" s="10"/>
      <c r="W79" s="66" t="s">
        <v>53</v>
      </c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10"/>
      <c r="AP79" s="10"/>
      <c r="AQ79" s="66" t="s">
        <v>54</v>
      </c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"/>
      <c r="BJ79" s="11"/>
      <c r="BK79" s="2"/>
      <c r="BL79" s="67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9"/>
    </row>
    <row r="80" spans="1:78" ht="13.5" customHeight="1">
      <c r="A80" s="2"/>
      <c r="B80" s="4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10"/>
      <c r="V80" s="10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10"/>
      <c r="AP80" s="10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"/>
      <c r="BJ80" s="11"/>
      <c r="BK80" s="2"/>
      <c r="BL80" s="67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9"/>
    </row>
    <row r="81" spans="1:78" ht="13.5" customHeight="1">
      <c r="A81" s="2"/>
      <c r="B81" s="4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6"/>
      <c r="V81" s="6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6"/>
      <c r="AP81" s="6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6"/>
      <c r="BJ81" s="11"/>
      <c r="BK81" s="2"/>
      <c r="BL81" s="67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9"/>
    </row>
    <row r="82" spans="1:78" ht="13.5" customHeight="1">
      <c r="A82" s="2"/>
      <c r="B82" s="5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2"/>
      <c r="BK82" s="2"/>
      <c r="BL82" s="70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2"/>
    </row>
    <row r="83" spans="1:78">
      <c r="C83" s="2" t="s">
        <v>38</v>
      </c>
    </row>
    <row r="84" spans="1:78">
      <c r="C84" s="2" t="s">
        <v>56</v>
      </c>
    </row>
  </sheetData>
  <sheetProtection password="8649" sheet="1" objects="1" scenarios="1" formatCells="0" formatColumns="0" formatRows="0"/>
  <mergeCells count="55">
    <mergeCell ref="B60:BJ61"/>
    <mergeCell ref="BL64:BZ65"/>
    <mergeCell ref="C79:T80"/>
    <mergeCell ref="W79:AN80"/>
    <mergeCell ref="AQ79:BH80"/>
    <mergeCell ref="BL47:BZ63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L7:AS7"/>
    <mergeCell ref="AT7:BA7"/>
    <mergeCell ref="BB7:BI7"/>
    <mergeCell ref="B8:H8"/>
    <mergeCell ref="I8:O8"/>
    <mergeCell ref="P8:V8"/>
    <mergeCell ref="W8:AC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8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58</v>
      </c>
      <c r="X1" s="38">
        <v>1</v>
      </c>
      <c r="Y1" s="38">
        <v>1</v>
      </c>
      <c r="Z1" s="38">
        <v>1</v>
      </c>
      <c r="AA1" s="38">
        <v>1</v>
      </c>
      <c r="AB1" s="38">
        <v>1</v>
      </c>
      <c r="AC1" s="38">
        <v>1</v>
      </c>
      <c r="AD1" s="38">
        <v>1</v>
      </c>
      <c r="AE1" s="38">
        <v>1</v>
      </c>
      <c r="AF1" s="38">
        <v>1</v>
      </c>
      <c r="AG1" s="38">
        <v>1</v>
      </c>
      <c r="AH1" s="38"/>
      <c r="AI1" s="38">
        <v>1</v>
      </c>
      <c r="AJ1" s="38">
        <v>1</v>
      </c>
      <c r="AK1" s="38">
        <v>1</v>
      </c>
      <c r="AL1" s="38">
        <v>1</v>
      </c>
      <c r="AM1" s="38">
        <v>1</v>
      </c>
      <c r="AN1" s="38">
        <v>1</v>
      </c>
      <c r="AO1" s="38">
        <v>1</v>
      </c>
      <c r="AP1" s="38">
        <v>1</v>
      </c>
      <c r="AQ1" s="38">
        <v>1</v>
      </c>
      <c r="AR1" s="38">
        <v>1</v>
      </c>
      <c r="AS1" s="38"/>
      <c r="AT1" s="38">
        <v>1</v>
      </c>
      <c r="AU1" s="38">
        <v>1</v>
      </c>
      <c r="AV1" s="38">
        <v>1</v>
      </c>
      <c r="AW1" s="38">
        <v>1</v>
      </c>
      <c r="AX1" s="38">
        <v>1</v>
      </c>
      <c r="AY1" s="38">
        <v>1</v>
      </c>
      <c r="AZ1" s="38">
        <v>1</v>
      </c>
      <c r="BA1" s="38">
        <v>1</v>
      </c>
      <c r="BB1" s="38">
        <v>1</v>
      </c>
      <c r="BC1" s="38">
        <v>1</v>
      </c>
      <c r="BD1" s="38"/>
      <c r="BE1" s="38">
        <v>1</v>
      </c>
      <c r="BF1" s="38">
        <v>1</v>
      </c>
      <c r="BG1" s="38">
        <v>1</v>
      </c>
      <c r="BH1" s="38">
        <v>1</v>
      </c>
      <c r="BI1" s="38">
        <v>1</v>
      </c>
      <c r="BJ1" s="38">
        <v>1</v>
      </c>
      <c r="BK1" s="38">
        <v>1</v>
      </c>
      <c r="BL1" s="38">
        <v>1</v>
      </c>
      <c r="BM1" s="38">
        <v>1</v>
      </c>
      <c r="BN1" s="38">
        <v>1</v>
      </c>
      <c r="BO1" s="38"/>
      <c r="BP1" s="38">
        <v>1</v>
      </c>
      <c r="BQ1" s="38">
        <v>1</v>
      </c>
      <c r="BR1" s="38">
        <v>1</v>
      </c>
      <c r="BS1" s="38">
        <v>1</v>
      </c>
      <c r="BT1" s="38">
        <v>1</v>
      </c>
      <c r="BU1" s="38">
        <v>1</v>
      </c>
      <c r="BV1" s="38">
        <v>1</v>
      </c>
      <c r="BW1" s="38">
        <v>1</v>
      </c>
      <c r="BX1" s="38">
        <v>1</v>
      </c>
      <c r="BY1" s="38">
        <v>1</v>
      </c>
      <c r="BZ1" s="38"/>
      <c r="CA1" s="38">
        <v>1</v>
      </c>
      <c r="CB1" s="38">
        <v>1</v>
      </c>
      <c r="CC1" s="38">
        <v>1</v>
      </c>
      <c r="CD1" s="38">
        <v>1</v>
      </c>
      <c r="CE1" s="38">
        <v>1</v>
      </c>
      <c r="CF1" s="38">
        <v>1</v>
      </c>
      <c r="CG1" s="38">
        <v>1</v>
      </c>
      <c r="CH1" s="38">
        <v>1</v>
      </c>
      <c r="CI1" s="38">
        <v>1</v>
      </c>
      <c r="CJ1" s="38">
        <v>1</v>
      </c>
      <c r="CK1" s="38"/>
      <c r="CL1" s="38">
        <v>1</v>
      </c>
      <c r="CM1" s="38">
        <v>1</v>
      </c>
      <c r="CN1" s="38">
        <v>1</v>
      </c>
      <c r="CO1" s="38">
        <v>1</v>
      </c>
      <c r="CP1" s="38">
        <v>1</v>
      </c>
      <c r="CQ1" s="38">
        <v>1</v>
      </c>
      <c r="CR1" s="38">
        <v>1</v>
      </c>
      <c r="CS1" s="38">
        <v>1</v>
      </c>
      <c r="CT1" s="38">
        <v>1</v>
      </c>
      <c r="CU1" s="38">
        <v>1</v>
      </c>
      <c r="CV1" s="38"/>
      <c r="CW1" s="38">
        <v>1</v>
      </c>
      <c r="CX1" s="38">
        <v>1</v>
      </c>
      <c r="CY1" s="38">
        <v>1</v>
      </c>
      <c r="CZ1" s="38">
        <v>1</v>
      </c>
      <c r="DA1" s="38">
        <v>1</v>
      </c>
      <c r="DB1" s="38">
        <v>1</v>
      </c>
      <c r="DC1" s="38">
        <v>1</v>
      </c>
      <c r="DD1" s="38">
        <v>1</v>
      </c>
      <c r="DE1" s="38">
        <v>1</v>
      </c>
      <c r="DF1" s="38">
        <v>1</v>
      </c>
      <c r="DG1" s="38"/>
      <c r="DH1" s="38">
        <v>1</v>
      </c>
      <c r="DI1" s="38">
        <v>1</v>
      </c>
      <c r="DJ1" s="38">
        <v>1</v>
      </c>
      <c r="DK1" s="38">
        <v>1</v>
      </c>
      <c r="DL1" s="38">
        <v>1</v>
      </c>
      <c r="DM1" s="38">
        <v>1</v>
      </c>
      <c r="DN1" s="38">
        <v>1</v>
      </c>
      <c r="DO1" s="38">
        <v>1</v>
      </c>
      <c r="DP1" s="38">
        <v>1</v>
      </c>
      <c r="DQ1" s="38">
        <v>1</v>
      </c>
      <c r="DR1" s="38"/>
      <c r="DS1" s="38">
        <v>1</v>
      </c>
      <c r="DT1" s="38">
        <v>1</v>
      </c>
      <c r="DU1" s="38">
        <v>1</v>
      </c>
      <c r="DV1" s="38">
        <v>1</v>
      </c>
      <c r="DW1" s="38">
        <v>1</v>
      </c>
      <c r="DX1" s="38">
        <v>1</v>
      </c>
      <c r="DY1" s="38">
        <v>1</v>
      </c>
      <c r="DZ1" s="38">
        <v>1</v>
      </c>
      <c r="EA1" s="38">
        <v>1</v>
      </c>
      <c r="EB1" s="38">
        <v>1</v>
      </c>
      <c r="EC1" s="38"/>
      <c r="ED1" s="38">
        <v>1</v>
      </c>
      <c r="EE1" s="38">
        <v>1</v>
      </c>
      <c r="EF1" s="38">
        <v>1</v>
      </c>
      <c r="EG1" s="38">
        <v>1</v>
      </c>
      <c r="EH1" s="38">
        <v>1</v>
      </c>
      <c r="EI1" s="38">
        <v>1</v>
      </c>
      <c r="EJ1" s="38">
        <v>1</v>
      </c>
      <c r="EK1" s="38">
        <v>1</v>
      </c>
      <c r="EL1" s="38">
        <v>1</v>
      </c>
      <c r="EM1" s="38">
        <v>1</v>
      </c>
      <c r="EN1" s="38"/>
    </row>
    <row r="2" spans="1:144">
      <c r="A2" s="26" t="s">
        <v>59</v>
      </c>
      <c r="B2" s="26">
        <f t="shared" ref="B2:EN2" si="0">COLUMN()-1</f>
        <v>1</v>
      </c>
      <c r="C2" s="26">
        <f t="shared" si="0"/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si="0"/>
        <v>70</v>
      </c>
      <c r="BT2" s="26">
        <f t="shared" si="0"/>
        <v>71</v>
      </c>
      <c r="BU2" s="26">
        <f t="shared" si="0"/>
        <v>72</v>
      </c>
      <c r="BV2" s="26">
        <f t="shared" si="0"/>
        <v>73</v>
      </c>
      <c r="BW2" s="26">
        <f t="shared" si="0"/>
        <v>74</v>
      </c>
      <c r="BX2" s="26">
        <f t="shared" si="0"/>
        <v>75</v>
      </c>
      <c r="BY2" s="26">
        <f t="shared" si="0"/>
        <v>76</v>
      </c>
      <c r="BZ2" s="26">
        <f t="shared" si="0"/>
        <v>77</v>
      </c>
      <c r="CA2" s="26">
        <f t="shared" si="0"/>
        <v>78</v>
      </c>
      <c r="CB2" s="26">
        <f t="shared" si="0"/>
        <v>79</v>
      </c>
      <c r="CC2" s="26">
        <f t="shared" si="0"/>
        <v>80</v>
      </c>
      <c r="CD2" s="26">
        <f t="shared" si="0"/>
        <v>81</v>
      </c>
      <c r="CE2" s="26">
        <f t="shared" si="0"/>
        <v>82</v>
      </c>
      <c r="CF2" s="26">
        <f t="shared" si="0"/>
        <v>83</v>
      </c>
      <c r="CG2" s="26">
        <f t="shared" si="0"/>
        <v>84</v>
      </c>
      <c r="CH2" s="26">
        <f t="shared" si="0"/>
        <v>85</v>
      </c>
      <c r="CI2" s="26">
        <f t="shared" si="0"/>
        <v>86</v>
      </c>
      <c r="CJ2" s="26">
        <f t="shared" si="0"/>
        <v>87</v>
      </c>
      <c r="CK2" s="26">
        <f t="shared" si="0"/>
        <v>88</v>
      </c>
      <c r="CL2" s="26">
        <f t="shared" si="0"/>
        <v>89</v>
      </c>
      <c r="CM2" s="26">
        <f t="shared" si="0"/>
        <v>90</v>
      </c>
      <c r="CN2" s="26">
        <f t="shared" si="0"/>
        <v>91</v>
      </c>
      <c r="CO2" s="26">
        <f t="shared" si="0"/>
        <v>92</v>
      </c>
      <c r="CP2" s="26">
        <f t="shared" si="0"/>
        <v>93</v>
      </c>
      <c r="CQ2" s="26">
        <f t="shared" si="0"/>
        <v>94</v>
      </c>
      <c r="CR2" s="26">
        <f t="shared" si="0"/>
        <v>95</v>
      </c>
      <c r="CS2" s="26">
        <f t="shared" si="0"/>
        <v>96</v>
      </c>
      <c r="CT2" s="26">
        <f t="shared" si="0"/>
        <v>97</v>
      </c>
      <c r="CU2" s="26">
        <f t="shared" si="0"/>
        <v>98</v>
      </c>
      <c r="CV2" s="26">
        <f t="shared" si="0"/>
        <v>99</v>
      </c>
      <c r="CW2" s="26">
        <f t="shared" si="0"/>
        <v>100</v>
      </c>
      <c r="CX2" s="26">
        <f t="shared" si="0"/>
        <v>101</v>
      </c>
      <c r="CY2" s="26">
        <f t="shared" si="0"/>
        <v>102</v>
      </c>
      <c r="CZ2" s="26">
        <f t="shared" si="0"/>
        <v>103</v>
      </c>
      <c r="DA2" s="26">
        <f t="shared" si="0"/>
        <v>104</v>
      </c>
      <c r="DB2" s="26">
        <f t="shared" si="0"/>
        <v>105</v>
      </c>
      <c r="DC2" s="26">
        <f t="shared" si="0"/>
        <v>106</v>
      </c>
      <c r="DD2" s="26">
        <f t="shared" si="0"/>
        <v>107</v>
      </c>
      <c r="DE2" s="26">
        <f t="shared" si="0"/>
        <v>108</v>
      </c>
      <c r="DF2" s="26">
        <f t="shared" si="0"/>
        <v>109</v>
      </c>
      <c r="DG2" s="26">
        <f t="shared" si="0"/>
        <v>110</v>
      </c>
      <c r="DH2" s="26">
        <f t="shared" si="0"/>
        <v>111</v>
      </c>
      <c r="DI2" s="26">
        <f t="shared" si="0"/>
        <v>112</v>
      </c>
      <c r="DJ2" s="26">
        <f t="shared" si="0"/>
        <v>113</v>
      </c>
      <c r="DK2" s="26">
        <f t="shared" si="0"/>
        <v>114</v>
      </c>
      <c r="DL2" s="26">
        <f t="shared" si="0"/>
        <v>115</v>
      </c>
      <c r="DM2" s="26">
        <f t="shared" si="0"/>
        <v>116</v>
      </c>
      <c r="DN2" s="26">
        <f t="shared" si="0"/>
        <v>117</v>
      </c>
      <c r="DO2" s="26">
        <f t="shared" si="0"/>
        <v>118</v>
      </c>
      <c r="DP2" s="26">
        <f t="shared" si="0"/>
        <v>119</v>
      </c>
      <c r="DQ2" s="26">
        <f t="shared" si="0"/>
        <v>120</v>
      </c>
      <c r="DR2" s="26">
        <f t="shared" si="0"/>
        <v>121</v>
      </c>
      <c r="DS2" s="26">
        <f t="shared" si="0"/>
        <v>122</v>
      </c>
      <c r="DT2" s="26">
        <f t="shared" si="0"/>
        <v>123</v>
      </c>
      <c r="DU2" s="26">
        <f t="shared" si="0"/>
        <v>124</v>
      </c>
      <c r="DV2" s="26">
        <f t="shared" si="0"/>
        <v>125</v>
      </c>
      <c r="DW2" s="26">
        <f t="shared" si="0"/>
        <v>126</v>
      </c>
      <c r="DX2" s="26">
        <f t="shared" si="0"/>
        <v>127</v>
      </c>
      <c r="DY2" s="26">
        <f t="shared" si="0"/>
        <v>128</v>
      </c>
      <c r="DZ2" s="26">
        <f t="shared" si="0"/>
        <v>129</v>
      </c>
      <c r="EA2" s="26">
        <f t="shared" si="0"/>
        <v>130</v>
      </c>
      <c r="EB2" s="26">
        <f t="shared" si="0"/>
        <v>131</v>
      </c>
      <c r="EC2" s="26">
        <f t="shared" si="0"/>
        <v>132</v>
      </c>
      <c r="ED2" s="26">
        <f t="shared" si="0"/>
        <v>133</v>
      </c>
      <c r="EE2" s="26">
        <f t="shared" si="0"/>
        <v>134</v>
      </c>
      <c r="EF2" s="26">
        <f t="shared" si="0"/>
        <v>135</v>
      </c>
      <c r="EG2" s="26">
        <f t="shared" si="0"/>
        <v>136</v>
      </c>
      <c r="EH2" s="26">
        <f t="shared" si="0"/>
        <v>137</v>
      </c>
      <c r="EI2" s="26">
        <f t="shared" si="0"/>
        <v>138</v>
      </c>
      <c r="EJ2" s="26">
        <f t="shared" si="0"/>
        <v>139</v>
      </c>
      <c r="EK2" s="26">
        <f t="shared" si="0"/>
        <v>140</v>
      </c>
      <c r="EL2" s="26">
        <f t="shared" si="0"/>
        <v>141</v>
      </c>
      <c r="EM2" s="26">
        <f t="shared" si="0"/>
        <v>142</v>
      </c>
      <c r="EN2" s="26">
        <f t="shared" si="0"/>
        <v>143</v>
      </c>
    </row>
    <row r="3" spans="1:144">
      <c r="A3" s="26" t="s">
        <v>42</v>
      </c>
      <c r="B3" s="28" t="s">
        <v>61</v>
      </c>
      <c r="C3" s="28" t="s">
        <v>47</v>
      </c>
      <c r="D3" s="28" t="s">
        <v>18</v>
      </c>
      <c r="E3" s="28" t="s">
        <v>32</v>
      </c>
      <c r="F3" s="28" t="s">
        <v>62</v>
      </c>
      <c r="G3" s="28" t="s">
        <v>63</v>
      </c>
      <c r="H3" s="75" t="s">
        <v>6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3" t="s">
        <v>26</v>
      </c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 t="s">
        <v>45</v>
      </c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</row>
    <row r="4" spans="1:144">
      <c r="A4" s="26" t="s">
        <v>43</v>
      </c>
      <c r="B4" s="29"/>
      <c r="C4" s="29"/>
      <c r="D4" s="29"/>
      <c r="E4" s="29"/>
      <c r="F4" s="29"/>
      <c r="G4" s="29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80"/>
      <c r="X4" s="74" t="s">
        <v>64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 t="s">
        <v>33</v>
      </c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 t="s">
        <v>52</v>
      </c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 t="s">
        <v>65</v>
      </c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 t="s">
        <v>60</v>
      </c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 t="s">
        <v>35</v>
      </c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 t="s">
        <v>66</v>
      </c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 t="s">
        <v>27</v>
      </c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 t="s">
        <v>39</v>
      </c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 t="s">
        <v>67</v>
      </c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 t="s">
        <v>30</v>
      </c>
      <c r="EE4" s="74"/>
      <c r="EF4" s="74"/>
      <c r="EG4" s="74"/>
      <c r="EH4" s="74"/>
      <c r="EI4" s="74"/>
      <c r="EJ4" s="74"/>
      <c r="EK4" s="74"/>
      <c r="EL4" s="74"/>
      <c r="EM4" s="74"/>
      <c r="EN4" s="74"/>
    </row>
    <row r="5" spans="1:144">
      <c r="A5" s="26" t="s">
        <v>68</v>
      </c>
      <c r="B5" s="30"/>
      <c r="C5" s="30"/>
      <c r="D5" s="30"/>
      <c r="E5" s="30"/>
      <c r="F5" s="30"/>
      <c r="G5" s="30"/>
      <c r="H5" s="34" t="s">
        <v>69</v>
      </c>
      <c r="I5" s="34" t="s">
        <v>70</v>
      </c>
      <c r="J5" s="34" t="s">
        <v>55</v>
      </c>
      <c r="K5" s="34" t="s">
        <v>71</v>
      </c>
      <c r="L5" s="34" t="s">
        <v>72</v>
      </c>
      <c r="M5" s="34" t="s">
        <v>73</v>
      </c>
      <c r="N5" s="34" t="s">
        <v>74</v>
      </c>
      <c r="O5" s="34" t="s">
        <v>75</v>
      </c>
      <c r="P5" s="34" t="s">
        <v>76</v>
      </c>
      <c r="Q5" s="34" t="s">
        <v>77</v>
      </c>
      <c r="R5" s="34" t="s">
        <v>57</v>
      </c>
      <c r="S5" s="34" t="s">
        <v>78</v>
      </c>
      <c r="T5" s="34" t="s">
        <v>79</v>
      </c>
      <c r="U5" s="34" t="s">
        <v>80</v>
      </c>
      <c r="V5" s="34" t="s">
        <v>81</v>
      </c>
      <c r="W5" s="34" t="s">
        <v>82</v>
      </c>
      <c r="X5" s="34" t="s">
        <v>28</v>
      </c>
      <c r="Y5" s="34" t="s">
        <v>83</v>
      </c>
      <c r="Z5" s="34" t="s">
        <v>84</v>
      </c>
      <c r="AA5" s="34" t="s">
        <v>85</v>
      </c>
      <c r="AB5" s="34" t="s">
        <v>86</v>
      </c>
      <c r="AC5" s="34" t="s">
        <v>87</v>
      </c>
      <c r="AD5" s="34" t="s">
        <v>88</v>
      </c>
      <c r="AE5" s="34" t="s">
        <v>89</v>
      </c>
      <c r="AF5" s="34" t="s">
        <v>90</v>
      </c>
      <c r="AG5" s="34" t="s">
        <v>91</v>
      </c>
      <c r="AH5" s="34" t="s">
        <v>92</v>
      </c>
      <c r="AI5" s="34" t="s">
        <v>28</v>
      </c>
      <c r="AJ5" s="34" t="s">
        <v>83</v>
      </c>
      <c r="AK5" s="34" t="s">
        <v>84</v>
      </c>
      <c r="AL5" s="34" t="s">
        <v>85</v>
      </c>
      <c r="AM5" s="34" t="s">
        <v>86</v>
      </c>
      <c r="AN5" s="34" t="s">
        <v>87</v>
      </c>
      <c r="AO5" s="34" t="s">
        <v>88</v>
      </c>
      <c r="AP5" s="34" t="s">
        <v>89</v>
      </c>
      <c r="AQ5" s="34" t="s">
        <v>90</v>
      </c>
      <c r="AR5" s="34" t="s">
        <v>91</v>
      </c>
      <c r="AS5" s="34" t="s">
        <v>93</v>
      </c>
      <c r="AT5" s="34" t="s">
        <v>28</v>
      </c>
      <c r="AU5" s="34" t="s">
        <v>83</v>
      </c>
      <c r="AV5" s="34" t="s">
        <v>84</v>
      </c>
      <c r="AW5" s="34" t="s">
        <v>85</v>
      </c>
      <c r="AX5" s="34" t="s">
        <v>86</v>
      </c>
      <c r="AY5" s="34" t="s">
        <v>87</v>
      </c>
      <c r="AZ5" s="34" t="s">
        <v>88</v>
      </c>
      <c r="BA5" s="34" t="s">
        <v>89</v>
      </c>
      <c r="BB5" s="34" t="s">
        <v>90</v>
      </c>
      <c r="BC5" s="34" t="s">
        <v>91</v>
      </c>
      <c r="BD5" s="34" t="s">
        <v>93</v>
      </c>
      <c r="BE5" s="34" t="s">
        <v>28</v>
      </c>
      <c r="BF5" s="34" t="s">
        <v>83</v>
      </c>
      <c r="BG5" s="34" t="s">
        <v>84</v>
      </c>
      <c r="BH5" s="34" t="s">
        <v>85</v>
      </c>
      <c r="BI5" s="34" t="s">
        <v>86</v>
      </c>
      <c r="BJ5" s="34" t="s">
        <v>87</v>
      </c>
      <c r="BK5" s="34" t="s">
        <v>88</v>
      </c>
      <c r="BL5" s="34" t="s">
        <v>89</v>
      </c>
      <c r="BM5" s="34" t="s">
        <v>90</v>
      </c>
      <c r="BN5" s="34" t="s">
        <v>91</v>
      </c>
      <c r="BO5" s="34" t="s">
        <v>93</v>
      </c>
      <c r="BP5" s="34" t="s">
        <v>28</v>
      </c>
      <c r="BQ5" s="34" t="s">
        <v>83</v>
      </c>
      <c r="BR5" s="34" t="s">
        <v>84</v>
      </c>
      <c r="BS5" s="34" t="s">
        <v>85</v>
      </c>
      <c r="BT5" s="34" t="s">
        <v>86</v>
      </c>
      <c r="BU5" s="34" t="s">
        <v>87</v>
      </c>
      <c r="BV5" s="34" t="s">
        <v>88</v>
      </c>
      <c r="BW5" s="34" t="s">
        <v>89</v>
      </c>
      <c r="BX5" s="34" t="s">
        <v>90</v>
      </c>
      <c r="BY5" s="34" t="s">
        <v>91</v>
      </c>
      <c r="BZ5" s="34" t="s">
        <v>93</v>
      </c>
      <c r="CA5" s="34" t="s">
        <v>28</v>
      </c>
      <c r="CB5" s="34" t="s">
        <v>83</v>
      </c>
      <c r="CC5" s="34" t="s">
        <v>84</v>
      </c>
      <c r="CD5" s="34" t="s">
        <v>85</v>
      </c>
      <c r="CE5" s="34" t="s">
        <v>86</v>
      </c>
      <c r="CF5" s="34" t="s">
        <v>87</v>
      </c>
      <c r="CG5" s="34" t="s">
        <v>88</v>
      </c>
      <c r="CH5" s="34" t="s">
        <v>89</v>
      </c>
      <c r="CI5" s="34" t="s">
        <v>90</v>
      </c>
      <c r="CJ5" s="34" t="s">
        <v>91</v>
      </c>
      <c r="CK5" s="34" t="s">
        <v>93</v>
      </c>
      <c r="CL5" s="34" t="s">
        <v>28</v>
      </c>
      <c r="CM5" s="34" t="s">
        <v>83</v>
      </c>
      <c r="CN5" s="34" t="s">
        <v>84</v>
      </c>
      <c r="CO5" s="34" t="s">
        <v>85</v>
      </c>
      <c r="CP5" s="34" t="s">
        <v>86</v>
      </c>
      <c r="CQ5" s="34" t="s">
        <v>87</v>
      </c>
      <c r="CR5" s="34" t="s">
        <v>88</v>
      </c>
      <c r="CS5" s="34" t="s">
        <v>89</v>
      </c>
      <c r="CT5" s="34" t="s">
        <v>90</v>
      </c>
      <c r="CU5" s="34" t="s">
        <v>91</v>
      </c>
      <c r="CV5" s="34" t="s">
        <v>93</v>
      </c>
      <c r="CW5" s="34" t="s">
        <v>28</v>
      </c>
      <c r="CX5" s="34" t="s">
        <v>83</v>
      </c>
      <c r="CY5" s="34" t="s">
        <v>84</v>
      </c>
      <c r="CZ5" s="34" t="s">
        <v>85</v>
      </c>
      <c r="DA5" s="34" t="s">
        <v>86</v>
      </c>
      <c r="DB5" s="34" t="s">
        <v>87</v>
      </c>
      <c r="DC5" s="34" t="s">
        <v>88</v>
      </c>
      <c r="DD5" s="34" t="s">
        <v>89</v>
      </c>
      <c r="DE5" s="34" t="s">
        <v>90</v>
      </c>
      <c r="DF5" s="34" t="s">
        <v>91</v>
      </c>
      <c r="DG5" s="34" t="s">
        <v>93</v>
      </c>
      <c r="DH5" s="34" t="s">
        <v>28</v>
      </c>
      <c r="DI5" s="34" t="s">
        <v>83</v>
      </c>
      <c r="DJ5" s="34" t="s">
        <v>84</v>
      </c>
      <c r="DK5" s="34" t="s">
        <v>85</v>
      </c>
      <c r="DL5" s="34" t="s">
        <v>86</v>
      </c>
      <c r="DM5" s="34" t="s">
        <v>87</v>
      </c>
      <c r="DN5" s="34" t="s">
        <v>88</v>
      </c>
      <c r="DO5" s="34" t="s">
        <v>89</v>
      </c>
      <c r="DP5" s="34" t="s">
        <v>90</v>
      </c>
      <c r="DQ5" s="34" t="s">
        <v>91</v>
      </c>
      <c r="DR5" s="34" t="s">
        <v>93</v>
      </c>
      <c r="DS5" s="34" t="s">
        <v>28</v>
      </c>
      <c r="DT5" s="34" t="s">
        <v>83</v>
      </c>
      <c r="DU5" s="34" t="s">
        <v>84</v>
      </c>
      <c r="DV5" s="34" t="s">
        <v>85</v>
      </c>
      <c r="DW5" s="34" t="s">
        <v>86</v>
      </c>
      <c r="DX5" s="34" t="s">
        <v>87</v>
      </c>
      <c r="DY5" s="34" t="s">
        <v>88</v>
      </c>
      <c r="DZ5" s="34" t="s">
        <v>89</v>
      </c>
      <c r="EA5" s="34" t="s">
        <v>90</v>
      </c>
      <c r="EB5" s="34" t="s">
        <v>91</v>
      </c>
      <c r="EC5" s="34" t="s">
        <v>93</v>
      </c>
      <c r="ED5" s="34" t="s">
        <v>28</v>
      </c>
      <c r="EE5" s="34" t="s">
        <v>83</v>
      </c>
      <c r="EF5" s="34" t="s">
        <v>84</v>
      </c>
      <c r="EG5" s="34" t="s">
        <v>85</v>
      </c>
      <c r="EH5" s="34" t="s">
        <v>86</v>
      </c>
      <c r="EI5" s="34" t="s">
        <v>87</v>
      </c>
      <c r="EJ5" s="34" t="s">
        <v>88</v>
      </c>
      <c r="EK5" s="34" t="s">
        <v>89</v>
      </c>
      <c r="EL5" s="34" t="s">
        <v>90</v>
      </c>
      <c r="EM5" s="34" t="s">
        <v>91</v>
      </c>
      <c r="EN5" s="34" t="s">
        <v>93</v>
      </c>
    </row>
    <row r="6" spans="1:144" s="25" customFormat="1">
      <c r="A6" s="26" t="s">
        <v>94</v>
      </c>
      <c r="B6" s="31">
        <f t="shared" ref="B6:W6" si="1">B7</f>
        <v>2015</v>
      </c>
      <c r="C6" s="31">
        <f t="shared" si="1"/>
        <v>102083</v>
      </c>
      <c r="D6" s="31">
        <f t="shared" si="1"/>
        <v>47</v>
      </c>
      <c r="E6" s="31">
        <f t="shared" si="1"/>
        <v>17</v>
      </c>
      <c r="F6" s="31">
        <f t="shared" si="1"/>
        <v>5</v>
      </c>
      <c r="G6" s="31">
        <f t="shared" si="1"/>
        <v>0</v>
      </c>
      <c r="H6" s="31" t="str">
        <f t="shared" si="1"/>
        <v>群馬県　渋川市</v>
      </c>
      <c r="I6" s="31" t="str">
        <f t="shared" si="1"/>
        <v>法非適用</v>
      </c>
      <c r="J6" s="31" t="str">
        <f t="shared" si="1"/>
        <v>下水道事業</v>
      </c>
      <c r="K6" s="31" t="str">
        <f t="shared" si="1"/>
        <v>農業集落排水</v>
      </c>
      <c r="L6" s="31" t="str">
        <f t="shared" si="1"/>
        <v>F2</v>
      </c>
      <c r="M6" s="35" t="str">
        <f t="shared" si="1"/>
        <v>-</v>
      </c>
      <c r="N6" s="35" t="str">
        <f t="shared" si="1"/>
        <v>該当数値なし</v>
      </c>
      <c r="O6" s="35">
        <f t="shared" si="1"/>
        <v>34.51</v>
      </c>
      <c r="P6" s="35">
        <f t="shared" si="1"/>
        <v>100</v>
      </c>
      <c r="Q6" s="35">
        <f t="shared" si="1"/>
        <v>1976</v>
      </c>
      <c r="R6" s="35">
        <f t="shared" si="1"/>
        <v>80861</v>
      </c>
      <c r="S6" s="35">
        <f t="shared" si="1"/>
        <v>240.27</v>
      </c>
      <c r="T6" s="35">
        <f t="shared" si="1"/>
        <v>336.54</v>
      </c>
      <c r="U6" s="35">
        <f t="shared" si="1"/>
        <v>27786</v>
      </c>
      <c r="V6" s="35">
        <f t="shared" si="1"/>
        <v>11.96</v>
      </c>
      <c r="W6" s="35">
        <f t="shared" si="1"/>
        <v>2323.2399999999998</v>
      </c>
      <c r="X6" s="39">
        <f t="shared" ref="X6:AG6" si="2">IF(X7="",NA(),X7)</f>
        <v>67.069999999999993</v>
      </c>
      <c r="Y6" s="39">
        <f t="shared" si="2"/>
        <v>66.010000000000005</v>
      </c>
      <c r="Z6" s="39">
        <f t="shared" si="2"/>
        <v>66.489999999999995</v>
      </c>
      <c r="AA6" s="39">
        <f t="shared" si="2"/>
        <v>65.209999999999994</v>
      </c>
      <c r="AB6" s="39">
        <f t="shared" si="2"/>
        <v>65.03</v>
      </c>
      <c r="AC6" s="35" t="e">
        <f t="shared" si="2"/>
        <v>#N/A</v>
      </c>
      <c r="AD6" s="35" t="e">
        <f t="shared" si="2"/>
        <v>#N/A</v>
      </c>
      <c r="AE6" s="35" t="e">
        <f t="shared" si="2"/>
        <v>#N/A</v>
      </c>
      <c r="AF6" s="35" t="e">
        <f t="shared" si="2"/>
        <v>#N/A</v>
      </c>
      <c r="AG6" s="35" t="e">
        <f t="shared" si="2"/>
        <v>#N/A</v>
      </c>
      <c r="AH6" s="35" t="str">
        <f>IF(AH7="","",IF(AH7="-","【-】","【"&amp;SUBSTITUTE(TEXT(AH7,"#,##0.00"),"-","△")&amp;"】"))</f>
        <v/>
      </c>
      <c r="AI6" s="35" t="e">
        <f t="shared" ref="AI6:AR6" si="3">IF(AI7="",NA(),AI7)</f>
        <v>#N/A</v>
      </c>
      <c r="AJ6" s="35" t="e">
        <f t="shared" si="3"/>
        <v>#N/A</v>
      </c>
      <c r="AK6" s="35" t="e">
        <f t="shared" si="3"/>
        <v>#N/A</v>
      </c>
      <c r="AL6" s="35" t="e">
        <f t="shared" si="3"/>
        <v>#N/A</v>
      </c>
      <c r="AM6" s="35" t="e">
        <f t="shared" si="3"/>
        <v>#N/A</v>
      </c>
      <c r="AN6" s="35" t="e">
        <f t="shared" si="3"/>
        <v>#N/A</v>
      </c>
      <c r="AO6" s="35" t="e">
        <f t="shared" si="3"/>
        <v>#N/A</v>
      </c>
      <c r="AP6" s="35" t="e">
        <f t="shared" si="3"/>
        <v>#N/A</v>
      </c>
      <c r="AQ6" s="35" t="e">
        <f t="shared" si="3"/>
        <v>#N/A</v>
      </c>
      <c r="AR6" s="35" t="e">
        <f t="shared" si="3"/>
        <v>#N/A</v>
      </c>
      <c r="AS6" s="35" t="str">
        <f>IF(AS7="","",IF(AS7="-","【-】","【"&amp;SUBSTITUTE(TEXT(AS7,"#,##0.00"),"-","△")&amp;"】"))</f>
        <v/>
      </c>
      <c r="AT6" s="35" t="e">
        <f t="shared" ref="AT6:BC6" si="4">IF(AT7="",NA(),AT7)</f>
        <v>#N/A</v>
      </c>
      <c r="AU6" s="35" t="e">
        <f t="shared" si="4"/>
        <v>#N/A</v>
      </c>
      <c r="AV6" s="35" t="e">
        <f t="shared" si="4"/>
        <v>#N/A</v>
      </c>
      <c r="AW6" s="35" t="e">
        <f t="shared" si="4"/>
        <v>#N/A</v>
      </c>
      <c r="AX6" s="35" t="e">
        <f t="shared" si="4"/>
        <v>#N/A</v>
      </c>
      <c r="AY6" s="35" t="e">
        <f t="shared" si="4"/>
        <v>#N/A</v>
      </c>
      <c r="AZ6" s="35" t="e">
        <f t="shared" si="4"/>
        <v>#N/A</v>
      </c>
      <c r="BA6" s="35" t="e">
        <f t="shared" si="4"/>
        <v>#N/A</v>
      </c>
      <c r="BB6" s="35" t="e">
        <f t="shared" si="4"/>
        <v>#N/A</v>
      </c>
      <c r="BC6" s="35" t="e">
        <f t="shared" si="4"/>
        <v>#N/A</v>
      </c>
      <c r="BD6" s="35" t="str">
        <f>IF(BD7="","",IF(BD7="-","【-】","【"&amp;SUBSTITUTE(TEXT(BD7,"#,##0.00"),"-","△")&amp;"】"))</f>
        <v/>
      </c>
      <c r="BE6" s="39">
        <f t="shared" ref="BE6:BN6" si="5">IF(BE7="",NA(),BE7)</f>
        <v>753.51</v>
      </c>
      <c r="BF6" s="39">
        <f t="shared" si="5"/>
        <v>744.07</v>
      </c>
      <c r="BG6" s="39">
        <f t="shared" si="5"/>
        <v>555.33000000000004</v>
      </c>
      <c r="BH6" s="39">
        <f t="shared" si="5"/>
        <v>479.61</v>
      </c>
      <c r="BI6" s="39">
        <f t="shared" si="5"/>
        <v>1431.83</v>
      </c>
      <c r="BJ6" s="39">
        <f t="shared" si="5"/>
        <v>1239.2</v>
      </c>
      <c r="BK6" s="39">
        <f t="shared" si="5"/>
        <v>1197.82</v>
      </c>
      <c r="BL6" s="39">
        <f t="shared" si="5"/>
        <v>1126.77</v>
      </c>
      <c r="BM6" s="39">
        <f t="shared" si="5"/>
        <v>1044.8</v>
      </c>
      <c r="BN6" s="39">
        <f t="shared" si="5"/>
        <v>1081.8</v>
      </c>
      <c r="BO6" s="35" t="str">
        <f>IF(BO7="","",IF(BO7="-","【-】","【"&amp;SUBSTITUTE(TEXT(BO7,"#,##0.00"),"-","△")&amp;"】"))</f>
        <v>【1,015.77】</v>
      </c>
      <c r="BP6" s="39">
        <f t="shared" ref="BP6:BY6" si="6">IF(BP7="",NA(),BP7)</f>
        <v>68.56</v>
      </c>
      <c r="BQ6" s="39">
        <f t="shared" si="6"/>
        <v>68.819999999999993</v>
      </c>
      <c r="BR6" s="39">
        <f t="shared" si="6"/>
        <v>68.53</v>
      </c>
      <c r="BS6" s="39">
        <f t="shared" si="6"/>
        <v>70.19</v>
      </c>
      <c r="BT6" s="39">
        <f t="shared" si="6"/>
        <v>48.14</v>
      </c>
      <c r="BU6" s="39">
        <f t="shared" si="6"/>
        <v>51.56</v>
      </c>
      <c r="BV6" s="39">
        <f t="shared" si="6"/>
        <v>51.03</v>
      </c>
      <c r="BW6" s="39">
        <f t="shared" si="6"/>
        <v>50.9</v>
      </c>
      <c r="BX6" s="39">
        <f t="shared" si="6"/>
        <v>50.82</v>
      </c>
      <c r="BY6" s="39">
        <f t="shared" si="6"/>
        <v>52.19</v>
      </c>
      <c r="BZ6" s="35" t="str">
        <f>IF(BZ7="","",IF(BZ7="-","【-】","【"&amp;SUBSTITUTE(TEXT(BZ7,"#,##0.00"),"-","△")&amp;"】"))</f>
        <v>【52.78】</v>
      </c>
      <c r="CA6" s="39">
        <f t="shared" ref="CA6:CJ6" si="7">IF(CA7="",NA(),CA7)</f>
        <v>150</v>
      </c>
      <c r="CB6" s="39">
        <f t="shared" si="7"/>
        <v>150</v>
      </c>
      <c r="CC6" s="39">
        <f t="shared" si="7"/>
        <v>150</v>
      </c>
      <c r="CD6" s="39">
        <f t="shared" si="7"/>
        <v>150</v>
      </c>
      <c r="CE6" s="39">
        <f t="shared" si="7"/>
        <v>219.9</v>
      </c>
      <c r="CF6" s="39">
        <f t="shared" si="7"/>
        <v>283.26</v>
      </c>
      <c r="CG6" s="39">
        <f t="shared" si="7"/>
        <v>289.60000000000002</v>
      </c>
      <c r="CH6" s="39">
        <f t="shared" si="7"/>
        <v>293.27</v>
      </c>
      <c r="CI6" s="39">
        <f t="shared" si="7"/>
        <v>300.52</v>
      </c>
      <c r="CJ6" s="39">
        <f t="shared" si="7"/>
        <v>296.14</v>
      </c>
      <c r="CK6" s="35" t="str">
        <f>IF(CK7="","",IF(CK7="-","【-】","【"&amp;SUBSTITUTE(TEXT(CK7,"#,##0.00"),"-","△")&amp;"】"))</f>
        <v>【289.81】</v>
      </c>
      <c r="CL6" s="39">
        <f t="shared" ref="CL6:CU6" si="8">IF(CL7="",NA(),CL7)</f>
        <v>54.87</v>
      </c>
      <c r="CM6" s="39">
        <f t="shared" si="8"/>
        <v>54.63</v>
      </c>
      <c r="CN6" s="39">
        <f t="shared" si="8"/>
        <v>55.53</v>
      </c>
      <c r="CO6" s="39">
        <f t="shared" si="8"/>
        <v>55.24</v>
      </c>
      <c r="CP6" s="39">
        <f t="shared" si="8"/>
        <v>55.88</v>
      </c>
      <c r="CQ6" s="39">
        <f t="shared" si="8"/>
        <v>55.2</v>
      </c>
      <c r="CR6" s="39">
        <f t="shared" si="8"/>
        <v>54.74</v>
      </c>
      <c r="CS6" s="39">
        <f t="shared" si="8"/>
        <v>53.78</v>
      </c>
      <c r="CT6" s="39">
        <f t="shared" si="8"/>
        <v>53.24</v>
      </c>
      <c r="CU6" s="39">
        <f t="shared" si="8"/>
        <v>52.31</v>
      </c>
      <c r="CV6" s="35" t="str">
        <f>IF(CV7="","",IF(CV7="-","【-】","【"&amp;SUBSTITUTE(TEXT(CV7,"#,##0.00"),"-","△")&amp;"】"))</f>
        <v>【52.74】</v>
      </c>
      <c r="CW6" s="39">
        <f t="shared" ref="CW6:DF6" si="9">IF(CW7="",NA(),CW7)</f>
        <v>83.56</v>
      </c>
      <c r="CX6" s="39">
        <f t="shared" si="9"/>
        <v>82.22</v>
      </c>
      <c r="CY6" s="39">
        <f t="shared" si="9"/>
        <v>83.58</v>
      </c>
      <c r="CZ6" s="39">
        <f t="shared" si="9"/>
        <v>84.36</v>
      </c>
      <c r="DA6" s="39">
        <f t="shared" si="9"/>
        <v>85.75</v>
      </c>
      <c r="DB6" s="39">
        <f t="shared" si="9"/>
        <v>83.73</v>
      </c>
      <c r="DC6" s="39">
        <f t="shared" si="9"/>
        <v>83.88</v>
      </c>
      <c r="DD6" s="39">
        <f t="shared" si="9"/>
        <v>84.06</v>
      </c>
      <c r="DE6" s="39">
        <f t="shared" si="9"/>
        <v>84.07</v>
      </c>
      <c r="DF6" s="39">
        <f t="shared" si="9"/>
        <v>84.32</v>
      </c>
      <c r="DG6" s="35" t="str">
        <f>IF(DG7="","",IF(DG7="-","【-】","【"&amp;SUBSTITUTE(TEXT(DG7,"#,##0.00"),"-","△")&amp;"】"))</f>
        <v>【84.50】</v>
      </c>
      <c r="DH6" s="35" t="e">
        <f t="shared" ref="DH6:DQ6" si="10">IF(DH7="",NA(),DH7)</f>
        <v>#N/A</v>
      </c>
      <c r="DI6" s="35" t="e">
        <f t="shared" si="10"/>
        <v>#N/A</v>
      </c>
      <c r="DJ6" s="35" t="e">
        <f t="shared" si="10"/>
        <v>#N/A</v>
      </c>
      <c r="DK6" s="35" t="e">
        <f t="shared" si="10"/>
        <v>#N/A</v>
      </c>
      <c r="DL6" s="35" t="e">
        <f t="shared" si="10"/>
        <v>#N/A</v>
      </c>
      <c r="DM6" s="35" t="e">
        <f t="shared" si="10"/>
        <v>#N/A</v>
      </c>
      <c r="DN6" s="35" t="e">
        <f t="shared" si="10"/>
        <v>#N/A</v>
      </c>
      <c r="DO6" s="35" t="e">
        <f t="shared" si="10"/>
        <v>#N/A</v>
      </c>
      <c r="DP6" s="35" t="e">
        <f t="shared" si="10"/>
        <v>#N/A</v>
      </c>
      <c r="DQ6" s="35" t="e">
        <f t="shared" si="10"/>
        <v>#N/A</v>
      </c>
      <c r="DR6" s="35" t="str">
        <f>IF(DR7="","",IF(DR7="-","【-】","【"&amp;SUBSTITUTE(TEXT(DR7,"#,##0.00"),"-","△")&amp;"】"))</f>
        <v/>
      </c>
      <c r="DS6" s="35" t="e">
        <f t="shared" ref="DS6:EB6" si="11">IF(DS7="",NA(),DS7)</f>
        <v>#N/A</v>
      </c>
      <c r="DT6" s="35" t="e">
        <f t="shared" si="11"/>
        <v>#N/A</v>
      </c>
      <c r="DU6" s="35" t="e">
        <f t="shared" si="11"/>
        <v>#N/A</v>
      </c>
      <c r="DV6" s="35" t="e">
        <f t="shared" si="11"/>
        <v>#N/A</v>
      </c>
      <c r="DW6" s="35" t="e">
        <f t="shared" si="11"/>
        <v>#N/A</v>
      </c>
      <c r="DX6" s="35" t="e">
        <f t="shared" si="11"/>
        <v>#N/A</v>
      </c>
      <c r="DY6" s="35" t="e">
        <f t="shared" si="11"/>
        <v>#N/A</v>
      </c>
      <c r="DZ6" s="35" t="e">
        <f t="shared" si="11"/>
        <v>#N/A</v>
      </c>
      <c r="EA6" s="35" t="e">
        <f t="shared" si="11"/>
        <v>#N/A</v>
      </c>
      <c r="EB6" s="35" t="e">
        <f t="shared" si="11"/>
        <v>#N/A</v>
      </c>
      <c r="EC6" s="35" t="str">
        <f>IF(EC7="","",IF(EC7="-","【-】","【"&amp;SUBSTITUTE(TEXT(EC7,"#,##0.00"),"-","△")&amp;"】"))</f>
        <v/>
      </c>
      <c r="ED6" s="35">
        <f t="shared" ref="ED6:EM6" si="12">IF(ED7="",NA(),ED7)</f>
        <v>0</v>
      </c>
      <c r="EE6" s="35">
        <f t="shared" si="12"/>
        <v>0</v>
      </c>
      <c r="EF6" s="35">
        <f t="shared" si="12"/>
        <v>0</v>
      </c>
      <c r="EG6" s="35">
        <f t="shared" si="12"/>
        <v>0</v>
      </c>
      <c r="EH6" s="35">
        <f t="shared" si="12"/>
        <v>0</v>
      </c>
      <c r="EI6" s="39">
        <f t="shared" si="12"/>
        <v>0.03</v>
      </c>
      <c r="EJ6" s="39">
        <f t="shared" si="12"/>
        <v>0.04</v>
      </c>
      <c r="EK6" s="39">
        <f t="shared" si="12"/>
        <v>0.03</v>
      </c>
      <c r="EL6" s="39">
        <f t="shared" si="12"/>
        <v>0.02</v>
      </c>
      <c r="EM6" s="39">
        <f t="shared" si="12"/>
        <v>0.01</v>
      </c>
      <c r="EN6" s="35" t="str">
        <f>IF(EN7="","",IF(EN7="-","【-】","【"&amp;SUBSTITUTE(TEXT(EN7,"#,##0.00"),"-","△")&amp;"】"))</f>
        <v>【0.03】</v>
      </c>
    </row>
    <row r="7" spans="1:144" s="25" customFormat="1">
      <c r="A7" s="26"/>
      <c r="B7" s="32">
        <v>2015</v>
      </c>
      <c r="C7" s="32">
        <v>102083</v>
      </c>
      <c r="D7" s="32">
        <v>47</v>
      </c>
      <c r="E7" s="32">
        <v>17</v>
      </c>
      <c r="F7" s="32">
        <v>5</v>
      </c>
      <c r="G7" s="32">
        <v>0</v>
      </c>
      <c r="H7" s="32" t="s">
        <v>95</v>
      </c>
      <c r="I7" s="32" t="s">
        <v>96</v>
      </c>
      <c r="J7" s="32" t="s">
        <v>97</v>
      </c>
      <c r="K7" s="32" t="s">
        <v>98</v>
      </c>
      <c r="L7" s="32" t="s">
        <v>99</v>
      </c>
      <c r="M7" s="36" t="s">
        <v>100</v>
      </c>
      <c r="N7" s="36" t="s">
        <v>101</v>
      </c>
      <c r="O7" s="36">
        <v>34.51</v>
      </c>
      <c r="P7" s="36">
        <v>100</v>
      </c>
      <c r="Q7" s="36">
        <v>1976</v>
      </c>
      <c r="R7" s="36">
        <v>80861</v>
      </c>
      <c r="S7" s="36">
        <v>240.27</v>
      </c>
      <c r="T7" s="36">
        <v>336.54</v>
      </c>
      <c r="U7" s="36">
        <v>27786</v>
      </c>
      <c r="V7" s="36">
        <v>11.96</v>
      </c>
      <c r="W7" s="36">
        <v>2323.2399999999998</v>
      </c>
      <c r="X7" s="36">
        <v>67.069999999999993</v>
      </c>
      <c r="Y7" s="36">
        <v>66.010000000000005</v>
      </c>
      <c r="Z7" s="36">
        <v>66.489999999999995</v>
      </c>
      <c r="AA7" s="36">
        <v>65.209999999999994</v>
      </c>
      <c r="AB7" s="36">
        <v>65.03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753.51</v>
      </c>
      <c r="BF7" s="36">
        <v>744.07</v>
      </c>
      <c r="BG7" s="36">
        <v>555.33000000000004</v>
      </c>
      <c r="BH7" s="36">
        <v>479.61</v>
      </c>
      <c r="BI7" s="36">
        <v>1431.83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68.56</v>
      </c>
      <c r="BQ7" s="36">
        <v>68.819999999999993</v>
      </c>
      <c r="BR7" s="36">
        <v>68.53</v>
      </c>
      <c r="BS7" s="36">
        <v>70.19</v>
      </c>
      <c r="BT7" s="36">
        <v>48.14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150</v>
      </c>
      <c r="CB7" s="36">
        <v>150</v>
      </c>
      <c r="CC7" s="36">
        <v>150</v>
      </c>
      <c r="CD7" s="36">
        <v>150</v>
      </c>
      <c r="CE7" s="36">
        <v>219.9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54.87</v>
      </c>
      <c r="CM7" s="36">
        <v>54.63</v>
      </c>
      <c r="CN7" s="36">
        <v>55.53</v>
      </c>
      <c r="CO7" s="36">
        <v>55.24</v>
      </c>
      <c r="CP7" s="36">
        <v>55.88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83.56</v>
      </c>
      <c r="CX7" s="36">
        <v>82.22</v>
      </c>
      <c r="CY7" s="36">
        <v>83.58</v>
      </c>
      <c r="CZ7" s="36">
        <v>84.36</v>
      </c>
      <c r="DA7" s="36">
        <v>85.75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27"/>
      <c r="B9" s="27" t="s">
        <v>102</v>
      </c>
      <c r="C9" s="27" t="s">
        <v>103</v>
      </c>
      <c r="D9" s="27" t="s">
        <v>104</v>
      </c>
      <c r="E9" s="27" t="s">
        <v>105</v>
      </c>
      <c r="F9" s="27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27" t="s">
        <v>61</v>
      </c>
      <c r="B10" s="33">
        <f>DATEVALUE($B$6-4&amp;"年1月1日")</f>
        <v>40544</v>
      </c>
      <c r="C10" s="33">
        <f>DATEVALUE($B$6-3&amp;"年1月1日")</f>
        <v>40909</v>
      </c>
      <c r="D10" s="33">
        <f>DATEVALUE($B$6-2&amp;"年1月1日")</f>
        <v>41275</v>
      </c>
      <c r="E10" s="33">
        <f>DATEVALUE($B$6-1&amp;"年1月1日")</f>
        <v>41640</v>
      </c>
      <c r="F10" s="33">
        <f>DATEVALUE($B$6&amp;"年1月1日")</f>
        <v>42005</v>
      </c>
    </row>
  </sheetData>
  <mergeCells count="14"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cp:lastPrinted>2017-02-28T02:01:08Z</cp:lastPrinted>
  <dcterms:created xsi:type="dcterms:W3CDTF">2017-02-08T03:08:57Z</dcterms:created>
  <dcterms:modified xsi:type="dcterms:W3CDTF">2017-02-28T02:01:11Z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2017-02-28T00:25:08Z</vt:filetime>
  </property>
</Properties>
</file>