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電気事業等（H27決算分）\07_総務省から確認依頼\04_総務省あて\"/>
    </mc:Choice>
  </mc:AlternateContent>
  <workbookProtection workbookPassword="8649" lockStructure="1"/>
  <bookViews>
    <workbookView xWindow="480" yWindow="45" windowWidth="19440" windowHeight="1260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L12" i="5" s="1"/>
  <c r="MI8" i="5"/>
  <c r="LY8" i="5"/>
  <c r="LP8" i="5"/>
  <c r="LO8" i="5"/>
  <c r="LF8" i="5"/>
  <c r="LE8" i="5"/>
  <c r="KV8" i="5"/>
  <c r="KU8" i="5"/>
  <c r="KT8" i="5"/>
  <c r="KK8" i="5"/>
  <c r="KK18" i="5" s="1"/>
  <c r="KJ8" i="5"/>
  <c r="JZ8" i="5"/>
  <c r="JQ8" i="5"/>
  <c r="JP8" i="5"/>
  <c r="JG8" i="5"/>
  <c r="JF8" i="5"/>
  <c r="IW8" i="5"/>
  <c r="IV8" i="5"/>
  <c r="IU8" i="5"/>
  <c r="IL8" i="5"/>
  <c r="IN12" i="5" s="1"/>
  <c r="IK8" i="5"/>
  <c r="IA8" i="5"/>
  <c r="HR8" i="5"/>
  <c r="HQ8" i="5"/>
  <c r="HH8" i="5"/>
  <c r="HG8" i="5"/>
  <c r="GX8" i="5"/>
  <c r="GZ12" i="5" s="1"/>
  <c r="GW8" i="5"/>
  <c r="GV8" i="5"/>
  <c r="GL8" i="5"/>
  <c r="GB8" i="5"/>
  <c r="FR8" i="5"/>
  <c r="FH8" i="5"/>
  <c r="EX8" i="5"/>
  <c r="EW8" i="5"/>
  <c r="EM8" i="5"/>
  <c r="EC8" i="5"/>
  <c r="DS8" i="5"/>
  <c r="DI8" i="5"/>
  <c r="CY8" i="5"/>
  <c r="CX8" i="5"/>
  <c r="CN8" i="5"/>
  <c r="CD8" i="5"/>
  <c r="BS8" i="5"/>
  <c r="BH8" i="5"/>
  <c r="AW8" i="5"/>
  <c r="AW6" i="5"/>
  <c r="AV6" i="5"/>
  <c r="I19" i="4" s="1"/>
  <c r="AU6" i="5"/>
  <c r="AT6" i="5"/>
  <c r="AS6" i="5"/>
  <c r="AR6" i="5"/>
  <c r="J16" i="4" s="1"/>
  <c r="AQ6" i="5"/>
  <c r="AP6" i="5"/>
  <c r="AO6" i="5"/>
  <c r="AN6" i="5"/>
  <c r="L15" i="4" s="1"/>
  <c r="AM6" i="5"/>
  <c r="AL6" i="5"/>
  <c r="AK6" i="5"/>
  <c r="AJ6" i="5"/>
  <c r="N14" i="4" s="1"/>
  <c r="AI6" i="5"/>
  <c r="AH6" i="5"/>
  <c r="AG6" i="5"/>
  <c r="AF6" i="5"/>
  <c r="F14" i="4" s="1"/>
  <c r="AE6" i="5"/>
  <c r="AD6" i="5"/>
  <c r="AC6" i="5"/>
  <c r="AB6" i="5"/>
  <c r="H13" i="4" s="1"/>
  <c r="AA6" i="5"/>
  <c r="Z6" i="5"/>
  <c r="Y6" i="5"/>
  <c r="X6" i="5"/>
  <c r="J12" i="4" s="1"/>
  <c r="W6" i="5"/>
  <c r="V6" i="5"/>
  <c r="U6" i="5"/>
  <c r="B9" i="4" s="1"/>
  <c r="T6" i="5"/>
  <c r="S6" i="5"/>
  <c r="J7" i="4" s="1"/>
  <c r="R6" i="5"/>
  <c r="Q6" i="5"/>
  <c r="P6" i="5"/>
  <c r="N5" i="4" s="1"/>
  <c r="O6" i="5"/>
  <c r="J5" i="4" s="1"/>
  <c r="N6" i="5"/>
  <c r="F5" i="4" s="1"/>
  <c r="M6" i="5"/>
  <c r="B5" i="4" s="1"/>
  <c r="L6" i="5"/>
  <c r="GM8" i="5" s="1"/>
  <c r="K6" i="5"/>
  <c r="J3" i="4" s="1"/>
  <c r="J6" i="5"/>
  <c r="I6" i="5"/>
  <c r="B3" i="4" s="1"/>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3" i="4"/>
  <c r="N3" i="4" l="1"/>
  <c r="IO18" i="5"/>
  <c r="FI8" i="5"/>
  <c r="FL18" i="5" s="1"/>
  <c r="C10" i="5"/>
  <c r="LG16" i="5" s="1"/>
  <c r="EY8" i="5"/>
  <c r="EY18" i="5" s="1"/>
  <c r="FS8" i="5"/>
  <c r="KL12" i="5"/>
  <c r="E10" i="5"/>
  <c r="MM16" i="5" s="1"/>
  <c r="MD16" i="5"/>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KE16" i="5"/>
  <c r="FC16" i="5"/>
  <c r="DN16" i="5"/>
  <c r="BX16" i="5"/>
  <c r="HB10" i="5"/>
  <c r="FM10" i="5"/>
  <c r="BX10" i="5"/>
  <c r="BB10" i="5"/>
  <c r="LT16" i="5"/>
  <c r="IP16" i="5"/>
  <c r="FW16" i="5"/>
  <c r="EH16" i="5"/>
  <c r="CS16" i="5"/>
  <c r="BB16" i="5"/>
  <c r="MN10" i="5"/>
  <c r="KZ10" i="5"/>
  <c r="JK10" i="5"/>
  <c r="HV10" i="5"/>
  <c r="GG10" i="5"/>
  <c r="ER10" i="5"/>
  <c r="DX10" i="5"/>
  <c r="DD10" i="5"/>
  <c r="CI10" i="5"/>
  <c r="BM10" i="5"/>
  <c r="HB16" i="5"/>
  <c r="GQ16" i="5"/>
  <c r="LT10" i="5"/>
  <c r="KE10" i="5"/>
  <c r="IP10" i="5"/>
  <c r="EH10" i="5"/>
  <c r="DN10" i="5"/>
  <c r="CS10" i="5"/>
  <c r="N11" i="4"/>
  <c r="GP18" i="5"/>
  <c r="GN18" i="5"/>
  <c r="GO18" i="5"/>
  <c r="GQ12" i="5"/>
  <c r="GO12" i="5"/>
  <c r="GM12" i="5"/>
  <c r="GM18" i="5"/>
  <c r="GQ18" i="5"/>
  <c r="GP12" i="5"/>
  <c r="GN12" i="5"/>
  <c r="EZ18" i="5"/>
  <c r="FA12" i="5"/>
  <c r="FK18" i="5"/>
  <c r="FV18" i="5"/>
  <c r="FT18" i="5"/>
  <c r="FU18" i="5"/>
  <c r="FW12" i="5"/>
  <c r="FU12" i="5"/>
  <c r="FS12" i="5"/>
  <c r="HK18" i="5"/>
  <c r="HI18" i="5"/>
  <c r="HL18" i="5"/>
  <c r="HH18" i="5"/>
  <c r="HL12" i="5"/>
  <c r="HJ12" i="5"/>
  <c r="HH12" i="5"/>
  <c r="HV18" i="5"/>
  <c r="HT18" i="5"/>
  <c r="HR18" i="5"/>
  <c r="HU18" i="5"/>
  <c r="HU12" i="5"/>
  <c r="HS12" i="5"/>
  <c r="IZ18" i="5"/>
  <c r="IX18" i="5"/>
  <c r="JA18" i="5"/>
  <c r="IW18" i="5"/>
  <c r="JA12" i="5"/>
  <c r="IY12" i="5"/>
  <c r="IW12" i="5"/>
  <c r="JK18" i="5"/>
  <c r="JI18" i="5"/>
  <c r="JG18" i="5"/>
  <c r="JJ18" i="5"/>
  <c r="JJ12" i="5"/>
  <c r="JH12" i="5"/>
  <c r="JT18" i="5"/>
  <c r="JR18" i="5"/>
  <c r="JS18" i="5"/>
  <c r="JU12" i="5"/>
  <c r="JS12" i="5"/>
  <c r="JQ12" i="5"/>
  <c r="KZ18" i="5"/>
  <c r="KX18" i="5"/>
  <c r="KV18" i="5"/>
  <c r="KW18" i="5"/>
  <c r="KY12" i="5"/>
  <c r="KW12" i="5"/>
  <c r="LI18" i="5"/>
  <c r="LG18" i="5"/>
  <c r="LJ18" i="5"/>
  <c r="LF18" i="5"/>
  <c r="LJ12" i="5"/>
  <c r="LH12" i="5"/>
  <c r="LF12" i="5"/>
  <c r="LT18" i="5"/>
  <c r="LR18" i="5"/>
  <c r="LP18" i="5"/>
  <c r="LS18" i="5"/>
  <c r="LS12" i="5"/>
  <c r="LQ12" i="5"/>
  <c r="LS16" i="5"/>
  <c r="KY16" i="5"/>
  <c r="KD16" i="5"/>
  <c r="IO16" i="5"/>
  <c r="HU16" i="5"/>
  <c r="HA16" i="5"/>
  <c r="JT16" i="5"/>
  <c r="IE16" i="5"/>
  <c r="GP16" i="5"/>
  <c r="FB16" i="5"/>
  <c r="EG16" i="5"/>
  <c r="DM16" i="5"/>
  <c r="BW16" i="5"/>
  <c r="BA16" i="5"/>
  <c r="MM10" i="5"/>
  <c r="KY10" i="5"/>
  <c r="KD10" i="5"/>
  <c r="JJ10" i="5"/>
  <c r="HU10" i="5"/>
  <c r="HA10" i="5"/>
  <c r="GF10" i="5"/>
  <c r="BJ10" i="5"/>
  <c r="BL10" i="5"/>
  <c r="CF10" i="5"/>
  <c r="DC10" i="5"/>
  <c r="DU10" i="5"/>
  <c r="EO10" i="5"/>
  <c r="FV10" i="5"/>
  <c r="HK10" i="5"/>
  <c r="IC10" i="5"/>
  <c r="FV12" i="5"/>
  <c r="GX12" i="5"/>
  <c r="HK12" i="5"/>
  <c r="HT12" i="5"/>
  <c r="IX12" i="5"/>
  <c r="JG12" i="5"/>
  <c r="JK12" i="5"/>
  <c r="JT12" i="5"/>
  <c r="KV12" i="5"/>
  <c r="KZ12" i="5"/>
  <c r="LI12" i="5"/>
  <c r="LR12" i="5"/>
  <c r="BJ16" i="5"/>
  <c r="CH16" i="5"/>
  <c r="EO16" i="5"/>
  <c r="FL16" i="5"/>
  <c r="IZ16" i="5"/>
  <c r="JR16" i="5"/>
  <c r="MC16" i="5"/>
  <c r="FW18" i="5"/>
  <c r="JH18" i="5"/>
  <c r="H11" i="4"/>
  <c r="L11" i="4"/>
  <c r="IP18" i="5"/>
  <c r="IN18" i="5"/>
  <c r="IL18" i="5"/>
  <c r="IM18" i="5"/>
  <c r="IO12" i="5"/>
  <c r="IM12" i="5"/>
  <c r="KN18" i="5"/>
  <c r="KL18" i="5"/>
  <c r="KM18" i="5"/>
  <c r="KO12" i="5"/>
  <c r="KM12" i="5"/>
  <c r="KK12" i="5"/>
  <c r="MN18" i="5"/>
  <c r="ML18" i="5"/>
  <c r="MJ18" i="5"/>
  <c r="MM18" i="5"/>
  <c r="MK18" i="5"/>
  <c r="MM12" i="5"/>
  <c r="MK12" i="5"/>
  <c r="B10" i="5"/>
  <c r="D10" i="5"/>
  <c r="AY10" i="5"/>
  <c r="BA10" i="5"/>
  <c r="BU10" i="5"/>
  <c r="BW10" i="5"/>
  <c r="CP10" i="5"/>
  <c r="CR10" i="5"/>
  <c r="DK10" i="5"/>
  <c r="DM10" i="5"/>
  <c r="EE10" i="5"/>
  <c r="EG10" i="5"/>
  <c r="EZ10" i="5"/>
  <c r="FB10" i="5"/>
  <c r="FT10" i="5"/>
  <c r="GP10" i="5"/>
  <c r="HI10" i="5"/>
  <c r="IE10" i="5"/>
  <c r="IX10" i="5"/>
  <c r="JT10" i="5"/>
  <c r="KL10" i="5"/>
  <c r="LI10" i="5"/>
  <c r="MA10" i="5"/>
  <c r="FT12" i="5"/>
  <c r="HI12" i="5"/>
  <c r="HR12" i="5"/>
  <c r="HV12" i="5"/>
  <c r="IL12" i="5"/>
  <c r="IP12" i="5"/>
  <c r="IZ12" i="5"/>
  <c r="JI12" i="5"/>
  <c r="JR12" i="5"/>
  <c r="KN12" i="5"/>
  <c r="KX12" i="5"/>
  <c r="LG12" i="5"/>
  <c r="LP12" i="5"/>
  <c r="LT12" i="5"/>
  <c r="MJ12" i="5"/>
  <c r="MN12" i="5"/>
  <c r="BL16" i="5"/>
  <c r="CF16" i="5"/>
  <c r="DC16" i="5"/>
  <c r="DU16" i="5"/>
  <c r="EQ16" i="5"/>
  <c r="FJ16" i="5"/>
  <c r="GF16" i="5"/>
  <c r="GY16" i="5"/>
  <c r="HK16" i="5"/>
  <c r="IC16" i="5"/>
  <c r="KN16" i="5"/>
  <c r="FS18" i="5"/>
  <c r="HJ18" i="5"/>
  <c r="IY18" i="5"/>
  <c r="JQ18" i="5"/>
  <c r="KO18" i="5"/>
  <c r="LH18" i="5"/>
  <c r="HB18" i="5"/>
  <c r="GZ18" i="5"/>
  <c r="GX18" i="5"/>
  <c r="GY18" i="5"/>
  <c r="HA12" i="5"/>
  <c r="GY12" i="5"/>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DA10" i="5"/>
  <c r="DW10" i="5"/>
  <c r="GN10" i="5"/>
  <c r="JR10" i="5"/>
  <c r="KN10" i="5"/>
  <c r="LG10" i="5"/>
  <c r="MC10" i="5"/>
  <c r="HB12" i="5"/>
  <c r="DA16" i="5"/>
  <c r="GD16" i="5"/>
  <c r="HA18" i="5"/>
  <c r="HS18" i="5"/>
  <c r="JU18" i="5"/>
  <c r="KY18" i="5"/>
  <c r="LQ18" i="5"/>
  <c r="FJ18" i="5" l="1"/>
  <c r="FM12" i="5"/>
  <c r="FK12" i="5"/>
  <c r="FI18" i="5"/>
  <c r="FI12" i="5"/>
  <c r="FJ12" i="5"/>
  <c r="FM18" i="5"/>
  <c r="FL12" i="5"/>
  <c r="FA18" i="5"/>
  <c r="FB12" i="5"/>
  <c r="DW16" i="5"/>
  <c r="IZ10" i="5"/>
  <c r="EQ10" i="5"/>
  <c r="CH10" i="5"/>
  <c r="FL10" i="5"/>
  <c r="IO10" i="5"/>
  <c r="LS10" i="5"/>
  <c r="CR16" i="5"/>
  <c r="FV16" i="5"/>
  <c r="LI16" i="5"/>
  <c r="JJ16" i="5"/>
  <c r="EY12" i="5"/>
  <c r="FC18" i="5"/>
  <c r="FC12" i="5"/>
  <c r="FB18" i="5"/>
  <c r="EZ12" i="5"/>
  <c r="MB16" i="5"/>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HT16" i="5"/>
  <c r="EF16" i="5"/>
  <c r="AZ16" i="5"/>
  <c r="EF10" i="5"/>
  <c r="DL10" i="5"/>
  <c r="ML16" i="5"/>
  <c r="JI16" i="5"/>
  <c r="GO16" i="5"/>
  <c r="FA16" i="5"/>
  <c r="DL16" i="5"/>
  <c r="BV16" i="5"/>
  <c r="LR10" i="5"/>
  <c r="KC10" i="5"/>
  <c r="IN10" i="5"/>
  <c r="GZ10" i="5"/>
  <c r="FK10" i="5"/>
  <c r="EP10" i="5"/>
  <c r="DV10" i="5"/>
  <c r="DB10" i="5"/>
  <c r="CG10" i="5"/>
  <c r="BK10" i="5"/>
  <c r="KX16" i="5"/>
  <c r="FU16" i="5"/>
  <c r="CQ16" i="5"/>
  <c r="ML10" i="5"/>
  <c r="KX10" i="5"/>
  <c r="JI10" i="5"/>
  <c r="HT10" i="5"/>
  <c r="GE10" i="5"/>
  <c r="FA10" i="5"/>
  <c r="CQ10" i="5"/>
  <c r="BV10" i="5"/>
  <c r="AZ10" i="5"/>
  <c r="J11" i="4"/>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IL10" i="5"/>
  <c r="EY10" i="5"/>
  <c r="CO10" i="5"/>
  <c r="BT10" i="5"/>
  <c r="AX10" i="5"/>
  <c r="F11" i="4"/>
  <c r="KA16" i="5"/>
  <c r="FS16" i="5"/>
  <c r="ED16" i="5"/>
  <c r="CO16" i="5"/>
  <c r="AX16" i="5"/>
  <c r="MJ10" i="5"/>
  <c r="KV10" i="5"/>
  <c r="JG10" i="5"/>
  <c r="HR10" i="5"/>
  <c r="GC10" i="5"/>
  <c r="EN10" i="5"/>
  <c r="DT10" i="5"/>
  <c r="CZ10" i="5"/>
  <c r="CE10" i="5"/>
  <c r="BI10" i="5"/>
  <c r="LP16" i="5"/>
  <c r="IL16" i="5"/>
  <c r="GM16" i="5"/>
  <c r="EY16" i="5"/>
  <c r="DJ16" i="5"/>
  <c r="BT16" i="5"/>
  <c r="LP10" i="5"/>
  <c r="KA10" i="5"/>
  <c r="GX10" i="5"/>
  <c r="FI10" i="5"/>
  <c r="ED10" i="5"/>
  <c r="DJ10" i="5"/>
</calcChain>
</file>

<file path=xl/sharedStrings.xml><?xml version="1.0" encoding="utf-8"?>
<sst xmlns="http://schemas.openxmlformats.org/spreadsheetml/2006/main" count="918" uniqueCount="177">
  <si>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</si>
  <si>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</si>
  <si>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</si>
  <si>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</si>
  <si>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</si>
  <si>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</si>
  <si>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</si>
  <si>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</si>
  <si>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一般会計への繰出し
目的：一般会計全般への繰出し　100,000千円
次年度への繰越金　21,105千円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</si>
  <si>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</si>
  <si>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</si>
  <si>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</si>
  <si>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</si>
  <si>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</si>
  <si>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</si>
  <si>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</si>
  <si>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</si>
  <si>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</si>
  <si>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</si>
  <si>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</si>
  <si>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</si>
  <si>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</si>
  <si>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</si>
  <si>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</si>
  <si>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</si>
  <si>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</si>
  <si>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</si>
  <si>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</si>
  <si>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</si>
  <si>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</si>
  <si>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</si>
  <si>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</si>
  <si>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</si>
  <si>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</si>
  <si>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</si>
  <si>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</si>
  <si>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</si>
  <si>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</si>
  <si>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</si>
  <si>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</si>
  <si>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</si>
  <si>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</si>
  <si>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</si>
  <si>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</si>
  <si>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</si>
  <si>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</si>
  <si>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</si>
  <si>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</si>
  <si>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</si>
  <si>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</si>
  <si>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</si>
  <si>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</si>
  <si>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</si>
  <si>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</si>
  <si>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</si>
  <si>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</si>
  <si>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</si>
  <si>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</si>
  <si>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</si>
  <si>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</si>
  <si>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</si>
  <si>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</si>
  <si>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</si>
  <si>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</si>
  <si>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</si>
  <si>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</si>
  <si>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</si>
  <si>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</si>
  <si>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</si>
  <si>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</si>
  <si>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</si>
  <si>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</si>
  <si>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</si>
  <si>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</si>
  <si>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</si>
  <si>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</si>
  <si>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</si>
  <si>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</si>
  <si>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</si>
  <si>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</si>
  <si>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</si>
  <si>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</si>
  <si>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</si>
  <si>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</si>
  <si>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</si>
  <si>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</si>
  <si>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</si>
  <si>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</si>
  <si>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</si>
  <si>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</si>
  <si>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</si>
  <si>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</si>
  <si>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</si>
  <si>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</si>
  <si>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</si>
  <si>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</si>
  <si>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</si>
  <si>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</si>
  <si>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</si>
  <si>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</si>
  <si>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</si>
  <si>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</si>
  <si>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</si>
  <si>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</si>
  <si>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</si>
  <si>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</si>
  <si>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</si>
  <si>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</si>
  <si>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</si>
  <si>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</si>
  <si>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</si>
  <si>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</si>
  <si>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</si>
  <si>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</si>
  <si>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</si>
  <si>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102059</t>
  </si>
  <si>
    <t>47</t>
  </si>
  <si>
    <t>04</t>
  </si>
  <si>
    <t>0</t>
  </si>
  <si>
    <t>000</t>
  </si>
  <si>
    <t>群馬県　太田市</t>
  </si>
  <si>
    <t>法非適用</t>
  </si>
  <si>
    <t>電気事業</t>
  </si>
  <si>
    <t>該当数値なし</t>
  </si>
  <si>
    <t>-</t>
  </si>
  <si>
    <t>平成44年6月30日　おおた太陽光発電所</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</si>
  <si>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</si>
  <si>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</si>
  <si>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</si>
  <si>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</si>
  <si>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</si>
  <si>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</si>
  <si>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</si>
  <si>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</si>
  <si>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</si>
  <si>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</si>
  <si>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</si>
  <si>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</si>
  <si>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</si>
  <si>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</si>
  <si>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</si>
  <si>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</si>
  <si>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</si>
  <si>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</si>
  <si>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</si>
  <si>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</si>
  <si>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</si>
  <si>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</si>
  <si>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</si>
  <si>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</si>
  <si>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</si>
  <si>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</si>
  <si>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</si>
  <si>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</si>
  <si>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</si>
  <si>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</si>
  <si>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</si>
  <si>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</si>
  <si>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</si>
  <si>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</si>
  <si>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</si>
  <si>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</si>
  <si>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</si>
  <si>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</si>
  <si>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</si>
  <si>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</si>
  <si>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</si>
  <si>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</si>
  <si>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</si>
  <si>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</si>
  <si>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</si>
  <si>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</si>
  <si>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</si>
  <si>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</si>
  <si>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・平成24年度に事業開始以来、機器の故障や自然災害などもなく、日照も安定していることから、一定の電力収入を確保できており、経常収支比率は100％を上回って推移している。　　　　　　　　　　　　　　　　　　　　　　　　　　　　　　・収入のすべてがFITからの収入である。</t>
    <rPh sb="1" eb="3">
      <t>ヘイセイ</t>
    </rPh>
    <rPh sb="5" eb="7">
      <t>ネンド</t>
    </rPh>
    <rPh sb="8" eb="10">
      <t>ジギョウ</t>
    </rPh>
    <rPh sb="10" eb="12">
      <t>カイシ</t>
    </rPh>
    <rPh sb="12" eb="14">
      <t>イライ</t>
    </rPh>
    <rPh sb="15" eb="17">
      <t>キキ</t>
    </rPh>
    <rPh sb="18" eb="20">
      <t>コショウ</t>
    </rPh>
    <rPh sb="21" eb="23">
      <t>シゼン</t>
    </rPh>
    <rPh sb="23" eb="25">
      <t>サイガイ</t>
    </rPh>
    <rPh sb="31" eb="33">
      <t>ニッショウ</t>
    </rPh>
    <rPh sb="34" eb="36">
      <t>アンテイ</t>
    </rPh>
    <rPh sb="45" eb="47">
      <t>イッテイ</t>
    </rPh>
    <rPh sb="48" eb="50">
      <t>デンリョク</t>
    </rPh>
    <rPh sb="50" eb="52">
      <t>シュウニュウ</t>
    </rPh>
    <rPh sb="53" eb="55">
      <t>カクホ</t>
    </rPh>
    <rPh sb="61" eb="63">
      <t>ケイジョウ</t>
    </rPh>
    <rPh sb="63" eb="65">
      <t>シュウシ</t>
    </rPh>
    <rPh sb="65" eb="67">
      <t>ヒリツ</t>
    </rPh>
    <rPh sb="73" eb="75">
      <t>ウワマワ</t>
    </rPh>
    <rPh sb="77" eb="79">
      <t>スイイ</t>
    </rPh>
    <rPh sb="115" eb="117">
      <t>シュウニュウ</t>
    </rPh>
    <rPh sb="128" eb="130">
      <t>シュウニュウ</t>
    </rPh>
    <phoneticPr fontId="3"/>
  </si>
  <si>
    <t>・太陽光発電ということで天候不順により設備利用率が乱高下しているが、平均値より高い数値を示している。　　　　　　　　　　　　　　　　　　　　　　　　　　　・初期投資に要する経費について企業債を活用せず、電力料収入で分割して支払う契約としているため、企業債残高対料金収入比率が算出されない。　　　　　　　　　　　　　　　　　　　　　　　　　　・FIT収入割合が100％なので、今後の制度の動向に注意を払いたい。　　　　　　　　・メガソーラーの3施設はリース物件なので基本的に修繕は太田市負担ではないが、学校設置の太陽光は単費で設置しているので今後修繕費の増加が見込まれる。</t>
    <rPh sb="1" eb="4">
      <t>タイヨウコウ</t>
    </rPh>
    <rPh sb="4" eb="6">
      <t>ハツデン</t>
    </rPh>
    <rPh sb="12" eb="14">
      <t>テンコウ</t>
    </rPh>
    <rPh sb="14" eb="16">
      <t>フジュン</t>
    </rPh>
    <rPh sb="19" eb="21">
      <t>セツビ</t>
    </rPh>
    <rPh sb="21" eb="24">
      <t>リヨウリツ</t>
    </rPh>
    <rPh sb="25" eb="28">
      <t>ランコウゲ</t>
    </rPh>
    <rPh sb="34" eb="37">
      <t>ヘイキンチ</t>
    </rPh>
    <rPh sb="39" eb="40">
      <t>タカ</t>
    </rPh>
    <rPh sb="41" eb="43">
      <t>スウチ</t>
    </rPh>
    <rPh sb="44" eb="45">
      <t>シメ</t>
    </rPh>
    <rPh sb="78" eb="80">
      <t>ショキ</t>
    </rPh>
    <rPh sb="80" eb="82">
      <t>トウシ</t>
    </rPh>
    <rPh sb="83" eb="84">
      <t>ヨウ</t>
    </rPh>
    <rPh sb="86" eb="88">
      <t>ケイヒ</t>
    </rPh>
    <rPh sb="92" eb="94">
      <t>キギョウ</t>
    </rPh>
    <rPh sb="94" eb="95">
      <t>サイ</t>
    </rPh>
    <rPh sb="96" eb="98">
      <t>カツヨウ</t>
    </rPh>
    <rPh sb="101" eb="103">
      <t>デンリョク</t>
    </rPh>
    <rPh sb="103" eb="104">
      <t>リョウ</t>
    </rPh>
    <rPh sb="104" eb="106">
      <t>シュウニュウ</t>
    </rPh>
    <rPh sb="107" eb="109">
      <t>ブンカツ</t>
    </rPh>
    <rPh sb="111" eb="113">
      <t>シハラ</t>
    </rPh>
    <rPh sb="114" eb="116">
      <t>ケイヤク</t>
    </rPh>
    <rPh sb="124" eb="126">
      <t>キギョウ</t>
    </rPh>
    <rPh sb="126" eb="127">
      <t>サイ</t>
    </rPh>
    <rPh sb="127" eb="129">
      <t>ザンダカ</t>
    </rPh>
    <rPh sb="129" eb="130">
      <t>タイ</t>
    </rPh>
    <rPh sb="130" eb="132">
      <t>リョウキン</t>
    </rPh>
    <rPh sb="132" eb="134">
      <t>シュウニュウ</t>
    </rPh>
    <rPh sb="134" eb="136">
      <t>ヒリツ</t>
    </rPh>
    <rPh sb="137" eb="139">
      <t>サンシュツ</t>
    </rPh>
    <rPh sb="174" eb="176">
      <t>シュウニュウ</t>
    </rPh>
    <rPh sb="176" eb="178">
      <t>ワリアイ</t>
    </rPh>
    <rPh sb="187" eb="189">
      <t>コンゴ</t>
    </rPh>
    <rPh sb="190" eb="192">
      <t>セイド</t>
    </rPh>
    <rPh sb="193" eb="195">
      <t>ドウコウ</t>
    </rPh>
    <rPh sb="196" eb="198">
      <t>チュウイ</t>
    </rPh>
    <rPh sb="199" eb="200">
      <t>ハラ</t>
    </rPh>
    <rPh sb="221" eb="223">
      <t>シセツ</t>
    </rPh>
    <rPh sb="227" eb="229">
      <t>ブッケン</t>
    </rPh>
    <rPh sb="232" eb="235">
      <t>キホンテキ</t>
    </rPh>
    <rPh sb="236" eb="238">
      <t>シュウゼン</t>
    </rPh>
    <rPh sb="239" eb="242">
      <t>オオタシ</t>
    </rPh>
    <rPh sb="242" eb="244">
      <t>フタン</t>
    </rPh>
    <rPh sb="250" eb="252">
      <t>ガッコウ</t>
    </rPh>
    <rPh sb="252" eb="254">
      <t>セッチ</t>
    </rPh>
    <rPh sb="255" eb="258">
      <t>タイヨウコウ</t>
    </rPh>
    <rPh sb="259" eb="261">
      <t>タンピ</t>
    </rPh>
    <rPh sb="262" eb="264">
      <t>セッチ</t>
    </rPh>
    <rPh sb="270" eb="272">
      <t>コンゴ</t>
    </rPh>
    <rPh sb="272" eb="275">
      <t>シュウゼンヒ</t>
    </rPh>
    <rPh sb="276" eb="278">
      <t>ゾウカ</t>
    </rPh>
    <rPh sb="279" eb="281">
      <t>ミコ</t>
    </rPh>
    <phoneticPr fontId="3"/>
  </si>
  <si>
    <t>・今後、策定を予定している経営戦略については、おおた太陽光発電所のリースアップ（H39年度）までに策定したい。　　　　　　　　　　　　　　　　　　　　　　　　　　　　　　　・FIT適用終了(H44年)後は、事業の廃止を検討している。</t>
    <rPh sb="1" eb="3">
      <t>コンゴ</t>
    </rPh>
    <rPh sb="4" eb="6">
      <t>サクテイ</t>
    </rPh>
    <rPh sb="7" eb="9">
      <t>ヨテイ</t>
    </rPh>
    <rPh sb="13" eb="15">
      <t>ケイエイ</t>
    </rPh>
    <rPh sb="15" eb="17">
      <t>センリャク</t>
    </rPh>
    <rPh sb="26" eb="29">
      <t>タイヨウコウ</t>
    </rPh>
    <rPh sb="29" eb="31">
      <t>ハツデン</t>
    </rPh>
    <rPh sb="31" eb="32">
      <t>ショ</t>
    </rPh>
    <rPh sb="43" eb="44">
      <t>ネン</t>
    </rPh>
    <rPh sb="44" eb="45">
      <t>ド</t>
    </rPh>
    <rPh sb="49" eb="51">
      <t>サクテイ</t>
    </rPh>
    <rPh sb="90" eb="92">
      <t>テキヨウ</t>
    </rPh>
    <rPh sb="92" eb="94">
      <t>シュウリョウ</t>
    </rPh>
    <rPh sb="98" eb="99">
      <t>ネン</t>
    </rPh>
    <rPh sb="100" eb="101">
      <t>ゴ</t>
    </rPh>
    <rPh sb="103" eb="105">
      <t>ジギョウ</t>
    </rPh>
    <rPh sb="106" eb="108">
      <t>ハイシ</t>
    </rPh>
    <rPh sb="109" eb="111">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</si>
</sst>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18" fillId="2" borderId="13" xfId="1" applyFont="1" applyFill="1" applyBorder="1" applyAlignment="1">
      <alignment horizontal="left" vertical="center" shrinkToFit="1"/>
    </xf>
    <xf numFmtId="0" fontId="18" fillId="2" borderId="14" xfId="1" applyFont="1" applyFill="1" applyBorder="1" applyAlignment="1">
      <alignment horizontal="left" vertical="center" shrinkToFit="1"/>
    </xf>
    <xf numFmtId="0" fontId="18"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18" fillId="2" borderId="16" xfId="1" applyFont="1" applyFill="1" applyBorder="1" applyAlignment="1">
      <alignment horizontal="left" vertical="center" shrinkToFit="1"/>
    </xf>
    <xf numFmtId="0" fontId="18" fillId="2" borderId="0" xfId="1" applyFont="1" applyFill="1" applyBorder="1" applyAlignment="1">
      <alignment horizontal="left" vertical="center" shrinkToFit="1"/>
    </xf>
    <xf numFmtId="0" fontId="18"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117.7</c:v>
                </c:pt>
                <c:pt idx="2">
                  <c:v>107.4</c:v>
                </c:pt>
                <c:pt idx="3">
                  <c:v>101.5</c:v>
                </c:pt>
                <c:pt idx="4">
                  <c:v>101.5</c:v>
                </c:pt>
              </c:numCache>
            </c:numRef>
          </c:val>
        </c:ser>
        <c:dLbls>
          <c:showLegendKey val="0"/>
          <c:showVal val="0"/>
          <c:showCatName val="0"/>
          <c:showSerName val="0"/>
          <c:showPercent val="0"/>
          <c:showBubbleSize val="0"/>
        </c:dLbls>
        <c:gapWidth val="180"/>
        <c:overlap val="-90"/>
        <c:axId val="245111432"/>
        <c:axId val="24516254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5111432"/>
        <c:axId val="245162544"/>
      </c:lineChart>
      <c:catAx>
        <c:axId val="245111432"/>
        <c:scaling>
          <c:orientation val="minMax"/>
        </c:scaling>
        <c:delete val="0"/>
        <c:axPos val="b"/>
        <c:numFmt formatCode="ge" sourceLinked="1"/>
        <c:majorTickMark val="none"/>
        <c:minorTickMark val="none"/>
        <c:tickLblPos val="none"/>
        <c:crossAx val="245162544"/>
        <c:crosses val="autoZero"/>
        <c:auto val="0"/>
        <c:lblAlgn val="ctr"/>
        <c:lblOffset val="100"/>
        <c:noMultiLvlLbl val="1"/>
      </c:catAx>
      <c:valAx>
        <c:axId val="245162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111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5826584"/>
        <c:axId val="24582697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45826584"/>
        <c:axId val="245826976"/>
      </c:lineChart>
      <c:catAx>
        <c:axId val="245826584"/>
        <c:scaling>
          <c:orientation val="minMax"/>
        </c:scaling>
        <c:delete val="0"/>
        <c:axPos val="b"/>
        <c:numFmt formatCode="ge" sourceLinked="1"/>
        <c:majorTickMark val="none"/>
        <c:minorTickMark val="none"/>
        <c:tickLblPos val="none"/>
        <c:crossAx val="245826976"/>
        <c:crosses val="autoZero"/>
        <c:auto val="0"/>
        <c:lblAlgn val="ctr"/>
        <c:lblOffset val="100"/>
        <c:noMultiLvlLbl val="1"/>
      </c:catAx>
      <c:valAx>
        <c:axId val="24582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26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968296"/>
        <c:axId val="24602726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968296"/>
        <c:axId val="246027264"/>
      </c:lineChart>
      <c:catAx>
        <c:axId val="245968296"/>
        <c:scaling>
          <c:orientation val="minMax"/>
        </c:scaling>
        <c:delete val="0"/>
        <c:axPos val="b"/>
        <c:numFmt formatCode="ge" sourceLinked="1"/>
        <c:majorTickMark val="none"/>
        <c:minorTickMark val="none"/>
        <c:tickLblPos val="none"/>
        <c:crossAx val="246027264"/>
        <c:crosses val="autoZero"/>
        <c:auto val="0"/>
        <c:lblAlgn val="ctr"/>
        <c:lblOffset val="100"/>
        <c:noMultiLvlLbl val="1"/>
      </c:catAx>
      <c:valAx>
        <c:axId val="24602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68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51800"/>
        <c:axId val="24605219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51800"/>
        <c:axId val="246052192"/>
      </c:lineChart>
      <c:catAx>
        <c:axId val="246051800"/>
        <c:scaling>
          <c:orientation val="minMax"/>
        </c:scaling>
        <c:delete val="0"/>
        <c:axPos val="b"/>
        <c:numFmt formatCode="ge" sourceLinked="1"/>
        <c:majorTickMark val="none"/>
        <c:minorTickMark val="none"/>
        <c:tickLblPos val="none"/>
        <c:crossAx val="246052192"/>
        <c:crosses val="autoZero"/>
        <c:auto val="0"/>
        <c:lblAlgn val="ctr"/>
        <c:lblOffset val="100"/>
        <c:noMultiLvlLbl val="1"/>
      </c:catAx>
      <c:valAx>
        <c:axId val="24605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51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50144"/>
        <c:axId val="24663655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50144"/>
        <c:axId val="246636552"/>
      </c:lineChart>
      <c:catAx>
        <c:axId val="246050144"/>
        <c:scaling>
          <c:orientation val="minMax"/>
        </c:scaling>
        <c:delete val="0"/>
        <c:axPos val="b"/>
        <c:numFmt formatCode="ge" sourceLinked="1"/>
        <c:majorTickMark val="none"/>
        <c:minorTickMark val="none"/>
        <c:tickLblPos val="none"/>
        <c:crossAx val="246636552"/>
        <c:crosses val="autoZero"/>
        <c:auto val="0"/>
        <c:lblAlgn val="ctr"/>
        <c:lblOffset val="100"/>
        <c:noMultiLvlLbl val="1"/>
      </c:catAx>
      <c:valAx>
        <c:axId val="24663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60501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193104"/>
        <c:axId val="24619349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193104"/>
        <c:axId val="246193496"/>
      </c:lineChart>
      <c:catAx>
        <c:axId val="246193104"/>
        <c:scaling>
          <c:orientation val="minMax"/>
        </c:scaling>
        <c:delete val="0"/>
        <c:axPos val="b"/>
        <c:numFmt formatCode="ge" sourceLinked="1"/>
        <c:majorTickMark val="none"/>
        <c:minorTickMark val="none"/>
        <c:tickLblPos val="none"/>
        <c:crossAx val="246193496"/>
        <c:crosses val="autoZero"/>
        <c:auto val="0"/>
        <c:lblAlgn val="ctr"/>
        <c:lblOffset val="100"/>
        <c:noMultiLvlLbl val="1"/>
      </c:catAx>
      <c:valAx>
        <c:axId val="24619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9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163832"/>
        <c:axId val="24616422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163832"/>
        <c:axId val="246164224"/>
      </c:lineChart>
      <c:catAx>
        <c:axId val="246163832"/>
        <c:scaling>
          <c:orientation val="minMax"/>
        </c:scaling>
        <c:delete val="0"/>
        <c:axPos val="b"/>
        <c:numFmt formatCode="ge" sourceLinked="1"/>
        <c:majorTickMark val="none"/>
        <c:minorTickMark val="none"/>
        <c:tickLblPos val="none"/>
        <c:crossAx val="246164224"/>
        <c:crosses val="autoZero"/>
        <c:auto val="0"/>
        <c:lblAlgn val="ctr"/>
        <c:lblOffset val="100"/>
        <c:noMultiLvlLbl val="1"/>
      </c:catAx>
      <c:valAx>
        <c:axId val="246164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63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165008"/>
        <c:axId val="17000433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165008"/>
        <c:axId val="170004336"/>
      </c:lineChart>
      <c:catAx>
        <c:axId val="246165008"/>
        <c:scaling>
          <c:orientation val="minMax"/>
        </c:scaling>
        <c:delete val="0"/>
        <c:axPos val="b"/>
        <c:numFmt formatCode="ge" sourceLinked="1"/>
        <c:majorTickMark val="none"/>
        <c:minorTickMark val="none"/>
        <c:tickLblPos val="none"/>
        <c:crossAx val="170004336"/>
        <c:crosses val="autoZero"/>
        <c:auto val="0"/>
        <c:lblAlgn val="ctr"/>
        <c:lblOffset val="100"/>
        <c:noMultiLvlLbl val="1"/>
      </c:catAx>
      <c:valAx>
        <c:axId val="17000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6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005120"/>
        <c:axId val="17000551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05120"/>
        <c:axId val="170005512"/>
      </c:lineChart>
      <c:catAx>
        <c:axId val="170005120"/>
        <c:scaling>
          <c:orientation val="minMax"/>
        </c:scaling>
        <c:delete val="0"/>
        <c:axPos val="b"/>
        <c:numFmt formatCode="ge" sourceLinked="1"/>
        <c:majorTickMark val="none"/>
        <c:minorTickMark val="none"/>
        <c:tickLblPos val="none"/>
        <c:crossAx val="170005512"/>
        <c:crosses val="autoZero"/>
        <c:auto val="0"/>
        <c:lblAlgn val="ctr"/>
        <c:lblOffset val="100"/>
        <c:noMultiLvlLbl val="1"/>
      </c:catAx>
      <c:valAx>
        <c:axId val="17000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00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018672"/>
        <c:axId val="17001906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18672"/>
        <c:axId val="170019064"/>
      </c:lineChart>
      <c:catAx>
        <c:axId val="170018672"/>
        <c:scaling>
          <c:orientation val="minMax"/>
        </c:scaling>
        <c:delete val="0"/>
        <c:axPos val="b"/>
        <c:numFmt formatCode="ge" sourceLinked="1"/>
        <c:majorTickMark val="none"/>
        <c:minorTickMark val="none"/>
        <c:tickLblPos val="none"/>
        <c:crossAx val="170019064"/>
        <c:crosses val="autoZero"/>
        <c:auto val="0"/>
        <c:lblAlgn val="ctr"/>
        <c:lblOffset val="100"/>
        <c:noMultiLvlLbl val="1"/>
      </c:catAx>
      <c:valAx>
        <c:axId val="17001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01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020240"/>
        <c:axId val="17012324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20240"/>
        <c:axId val="170123240"/>
      </c:lineChart>
      <c:catAx>
        <c:axId val="170020240"/>
        <c:scaling>
          <c:orientation val="minMax"/>
        </c:scaling>
        <c:delete val="0"/>
        <c:axPos val="b"/>
        <c:numFmt formatCode="ge" sourceLinked="1"/>
        <c:majorTickMark val="none"/>
        <c:minorTickMark val="none"/>
        <c:tickLblPos val="none"/>
        <c:crossAx val="170123240"/>
        <c:crosses val="autoZero"/>
        <c:auto val="0"/>
        <c:lblAlgn val="ctr"/>
        <c:lblOffset val="100"/>
        <c:noMultiLvlLbl val="1"/>
      </c:catAx>
      <c:valAx>
        <c:axId val="17012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02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117.7</c:v>
                </c:pt>
                <c:pt idx="2">
                  <c:v>149</c:v>
                </c:pt>
                <c:pt idx="3">
                  <c:v>175.8</c:v>
                </c:pt>
                <c:pt idx="4">
                  <c:v>159.6</c:v>
                </c:pt>
              </c:numCache>
            </c:numRef>
          </c:val>
        </c:ser>
        <c:dLbls>
          <c:showLegendKey val="0"/>
          <c:showVal val="0"/>
          <c:showCatName val="0"/>
          <c:showSerName val="0"/>
          <c:showPercent val="0"/>
          <c:showBubbleSize val="0"/>
        </c:dLbls>
        <c:gapWidth val="180"/>
        <c:overlap val="-90"/>
        <c:axId val="245232768"/>
        <c:axId val="16973212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5232768"/>
        <c:axId val="169732128"/>
      </c:lineChart>
      <c:catAx>
        <c:axId val="245232768"/>
        <c:scaling>
          <c:orientation val="minMax"/>
        </c:scaling>
        <c:delete val="0"/>
        <c:axPos val="b"/>
        <c:numFmt formatCode="ge" sourceLinked="1"/>
        <c:majorTickMark val="none"/>
        <c:minorTickMark val="none"/>
        <c:tickLblPos val="none"/>
        <c:crossAx val="169732128"/>
        <c:crosses val="autoZero"/>
        <c:auto val="0"/>
        <c:lblAlgn val="ctr"/>
        <c:lblOffset val="100"/>
        <c:noMultiLvlLbl val="1"/>
      </c:catAx>
      <c:valAx>
        <c:axId val="169732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23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123632"/>
        <c:axId val="17012402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23632"/>
        <c:axId val="170124024"/>
      </c:lineChart>
      <c:catAx>
        <c:axId val="170123632"/>
        <c:scaling>
          <c:orientation val="minMax"/>
        </c:scaling>
        <c:delete val="0"/>
        <c:axPos val="b"/>
        <c:numFmt formatCode="ge" sourceLinked="1"/>
        <c:majorTickMark val="none"/>
        <c:minorTickMark val="none"/>
        <c:tickLblPos val="none"/>
        <c:crossAx val="170124024"/>
        <c:crosses val="autoZero"/>
        <c:auto val="0"/>
        <c:lblAlgn val="ctr"/>
        <c:lblOffset val="100"/>
        <c:noMultiLvlLbl val="1"/>
      </c:catAx>
      <c:valAx>
        <c:axId val="17012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12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124808"/>
        <c:axId val="24651363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24808"/>
        <c:axId val="246513632"/>
      </c:lineChart>
      <c:catAx>
        <c:axId val="170124808"/>
        <c:scaling>
          <c:orientation val="minMax"/>
        </c:scaling>
        <c:delete val="0"/>
        <c:axPos val="b"/>
        <c:numFmt formatCode="ge" sourceLinked="1"/>
        <c:majorTickMark val="none"/>
        <c:minorTickMark val="none"/>
        <c:tickLblPos val="none"/>
        <c:crossAx val="246513632"/>
        <c:crosses val="autoZero"/>
        <c:auto val="0"/>
        <c:lblAlgn val="ctr"/>
        <c:lblOffset val="100"/>
        <c:noMultiLvlLbl val="1"/>
      </c:catAx>
      <c:valAx>
        <c:axId val="24651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12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514416"/>
        <c:axId val="24651480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514416"/>
        <c:axId val="246514808"/>
      </c:lineChart>
      <c:catAx>
        <c:axId val="246514416"/>
        <c:scaling>
          <c:orientation val="minMax"/>
        </c:scaling>
        <c:delete val="0"/>
        <c:axPos val="b"/>
        <c:numFmt formatCode="ge" sourceLinked="1"/>
        <c:majorTickMark val="none"/>
        <c:minorTickMark val="none"/>
        <c:tickLblPos val="none"/>
        <c:crossAx val="246514808"/>
        <c:crosses val="autoZero"/>
        <c:auto val="0"/>
        <c:lblAlgn val="ctr"/>
        <c:lblOffset val="100"/>
        <c:noMultiLvlLbl val="1"/>
      </c:catAx>
      <c:valAx>
        <c:axId val="24651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51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131432"/>
        <c:axId val="17013182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31432"/>
        <c:axId val="170131824"/>
      </c:lineChart>
      <c:catAx>
        <c:axId val="170131432"/>
        <c:scaling>
          <c:orientation val="minMax"/>
        </c:scaling>
        <c:delete val="0"/>
        <c:axPos val="b"/>
        <c:numFmt formatCode="ge" sourceLinked="1"/>
        <c:majorTickMark val="none"/>
        <c:minorTickMark val="none"/>
        <c:tickLblPos val="none"/>
        <c:crossAx val="170131824"/>
        <c:crosses val="autoZero"/>
        <c:auto val="0"/>
        <c:lblAlgn val="ctr"/>
        <c:lblOffset val="100"/>
        <c:noMultiLvlLbl val="1"/>
      </c:catAx>
      <c:valAx>
        <c:axId val="17013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13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132608"/>
        <c:axId val="17013300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32608"/>
        <c:axId val="170133000"/>
      </c:lineChart>
      <c:catAx>
        <c:axId val="170132608"/>
        <c:scaling>
          <c:orientation val="minMax"/>
        </c:scaling>
        <c:delete val="0"/>
        <c:axPos val="b"/>
        <c:numFmt formatCode="ge" sourceLinked="1"/>
        <c:majorTickMark val="none"/>
        <c:minorTickMark val="none"/>
        <c:tickLblPos val="none"/>
        <c:crossAx val="170133000"/>
        <c:crosses val="autoZero"/>
        <c:auto val="0"/>
        <c:lblAlgn val="ctr"/>
        <c:lblOffset val="100"/>
        <c:noMultiLvlLbl val="1"/>
      </c:catAx>
      <c:valAx>
        <c:axId val="17013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1326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635376"/>
        <c:axId val="17016829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635376"/>
        <c:axId val="170168296"/>
      </c:lineChart>
      <c:catAx>
        <c:axId val="246635376"/>
        <c:scaling>
          <c:orientation val="minMax"/>
        </c:scaling>
        <c:delete val="0"/>
        <c:axPos val="b"/>
        <c:numFmt formatCode="ge" sourceLinked="1"/>
        <c:majorTickMark val="none"/>
        <c:minorTickMark val="none"/>
        <c:tickLblPos val="none"/>
        <c:crossAx val="170168296"/>
        <c:crosses val="autoZero"/>
        <c:auto val="0"/>
        <c:lblAlgn val="ctr"/>
        <c:lblOffset val="100"/>
        <c:noMultiLvlLbl val="1"/>
      </c:catAx>
      <c:valAx>
        <c:axId val="170168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63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13.2</c:v>
                </c:pt>
                <c:pt idx="2">
                  <c:v>12.1</c:v>
                </c:pt>
                <c:pt idx="3">
                  <c:v>16.600000000000001</c:v>
                </c:pt>
                <c:pt idx="4">
                  <c:v>14.5</c:v>
                </c:pt>
              </c:numCache>
            </c:numRef>
          </c:val>
        </c:ser>
        <c:dLbls>
          <c:showLegendKey val="0"/>
          <c:showVal val="0"/>
          <c:showCatName val="0"/>
          <c:showSerName val="0"/>
          <c:showPercent val="0"/>
          <c:showBubbleSize val="0"/>
        </c:dLbls>
        <c:gapWidth val="180"/>
        <c:overlap val="-90"/>
        <c:axId val="170169080"/>
        <c:axId val="17016947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9.6</c:v>
                </c:pt>
                <c:pt idx="2">
                  <c:v>6.4</c:v>
                </c:pt>
                <c:pt idx="3">
                  <c:v>13.7</c:v>
                </c:pt>
                <c:pt idx="4">
                  <c:v>12</c:v>
                </c:pt>
              </c:numCache>
            </c:numRef>
          </c:val>
          <c:smooth val="0"/>
        </c:ser>
        <c:dLbls>
          <c:showLegendKey val="0"/>
          <c:showVal val="0"/>
          <c:showCatName val="0"/>
          <c:showSerName val="0"/>
          <c:showPercent val="0"/>
          <c:showBubbleSize val="0"/>
        </c:dLbls>
        <c:marker val="1"/>
        <c:smooth val="0"/>
        <c:axId val="170169080"/>
        <c:axId val="170169472"/>
      </c:lineChart>
      <c:catAx>
        <c:axId val="170169080"/>
        <c:scaling>
          <c:orientation val="minMax"/>
        </c:scaling>
        <c:delete val="0"/>
        <c:axPos val="b"/>
        <c:numFmt formatCode="ge" sourceLinked="1"/>
        <c:majorTickMark val="none"/>
        <c:minorTickMark val="none"/>
        <c:tickLblPos val="none"/>
        <c:crossAx val="170169472"/>
        <c:crosses val="autoZero"/>
        <c:auto val="0"/>
        <c:lblAlgn val="ctr"/>
        <c:lblOffset val="100"/>
        <c:noMultiLvlLbl val="1"/>
      </c:catAx>
      <c:valAx>
        <c:axId val="17016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169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6794216"/>
        <c:axId val="24679460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0</c:v>
                </c:pt>
                <c:pt idx="2">
                  <c:v>0.2</c:v>
                </c:pt>
                <c:pt idx="3">
                  <c:v>2.9</c:v>
                </c:pt>
                <c:pt idx="4">
                  <c:v>0.6</c:v>
                </c:pt>
              </c:numCache>
            </c:numRef>
          </c:val>
          <c:smooth val="0"/>
        </c:ser>
        <c:dLbls>
          <c:showLegendKey val="0"/>
          <c:showVal val="0"/>
          <c:showCatName val="0"/>
          <c:showSerName val="0"/>
          <c:showPercent val="0"/>
          <c:showBubbleSize val="0"/>
        </c:dLbls>
        <c:marker val="1"/>
        <c:smooth val="0"/>
        <c:axId val="246794216"/>
        <c:axId val="246794608"/>
      </c:lineChart>
      <c:catAx>
        <c:axId val="246794216"/>
        <c:scaling>
          <c:orientation val="minMax"/>
        </c:scaling>
        <c:delete val="0"/>
        <c:axPos val="b"/>
        <c:numFmt formatCode="ge" sourceLinked="1"/>
        <c:majorTickMark val="none"/>
        <c:minorTickMark val="none"/>
        <c:tickLblPos val="none"/>
        <c:crossAx val="246794608"/>
        <c:crosses val="autoZero"/>
        <c:auto val="0"/>
        <c:lblAlgn val="ctr"/>
        <c:lblOffset val="100"/>
        <c:noMultiLvlLbl val="1"/>
      </c:catAx>
      <c:valAx>
        <c:axId val="24679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94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6795392"/>
        <c:axId val="24679578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0</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246795392"/>
        <c:axId val="246795784"/>
      </c:lineChart>
      <c:catAx>
        <c:axId val="246795392"/>
        <c:scaling>
          <c:orientation val="minMax"/>
        </c:scaling>
        <c:delete val="0"/>
        <c:axPos val="b"/>
        <c:numFmt formatCode="ge" sourceLinked="1"/>
        <c:majorTickMark val="none"/>
        <c:minorTickMark val="none"/>
        <c:tickLblPos val="none"/>
        <c:crossAx val="246795784"/>
        <c:crosses val="autoZero"/>
        <c:auto val="0"/>
        <c:lblAlgn val="ctr"/>
        <c:lblOffset val="100"/>
        <c:noMultiLvlLbl val="1"/>
      </c:catAx>
      <c:valAx>
        <c:axId val="246795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95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772112"/>
        <c:axId val="24724787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72112"/>
        <c:axId val="247247872"/>
      </c:lineChart>
      <c:catAx>
        <c:axId val="246772112"/>
        <c:scaling>
          <c:orientation val="minMax"/>
        </c:scaling>
        <c:delete val="0"/>
        <c:axPos val="b"/>
        <c:numFmt formatCode="ge" sourceLinked="1"/>
        <c:majorTickMark val="none"/>
        <c:minorTickMark val="none"/>
        <c:tickLblPos val="none"/>
        <c:crossAx val="247247872"/>
        <c:crosses val="autoZero"/>
        <c:auto val="0"/>
        <c:lblAlgn val="ctr"/>
        <c:lblOffset val="100"/>
        <c:noMultiLvlLbl val="1"/>
      </c:catAx>
      <c:valAx>
        <c:axId val="24724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7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9749448"/>
        <c:axId val="16979526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9749448"/>
        <c:axId val="169795264"/>
      </c:lineChart>
      <c:catAx>
        <c:axId val="169749448"/>
        <c:scaling>
          <c:orientation val="minMax"/>
        </c:scaling>
        <c:delete val="0"/>
        <c:axPos val="b"/>
        <c:numFmt formatCode="ge" sourceLinked="1"/>
        <c:majorTickMark val="none"/>
        <c:minorTickMark val="none"/>
        <c:tickLblPos val="none"/>
        <c:crossAx val="169795264"/>
        <c:crosses val="autoZero"/>
        <c:auto val="0"/>
        <c:lblAlgn val="ctr"/>
        <c:lblOffset val="100"/>
        <c:noMultiLvlLbl val="1"/>
      </c:catAx>
      <c:valAx>
        <c:axId val="16979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749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7518472"/>
        <c:axId val="24751886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100</c:v>
                </c:pt>
                <c:pt idx="2">
                  <c:v>100</c:v>
                </c:pt>
                <c:pt idx="3">
                  <c:v>100</c:v>
                </c:pt>
                <c:pt idx="4">
                  <c:v>96.6</c:v>
                </c:pt>
              </c:numCache>
            </c:numRef>
          </c:val>
          <c:smooth val="0"/>
        </c:ser>
        <c:dLbls>
          <c:showLegendKey val="0"/>
          <c:showVal val="0"/>
          <c:showCatName val="0"/>
          <c:showSerName val="0"/>
          <c:showPercent val="0"/>
          <c:showBubbleSize val="0"/>
        </c:dLbls>
        <c:marker val="1"/>
        <c:smooth val="0"/>
        <c:axId val="247518472"/>
        <c:axId val="247518864"/>
      </c:lineChart>
      <c:catAx>
        <c:axId val="247518472"/>
        <c:scaling>
          <c:orientation val="minMax"/>
        </c:scaling>
        <c:delete val="0"/>
        <c:axPos val="b"/>
        <c:numFmt formatCode="ge" sourceLinked="1"/>
        <c:majorTickMark val="none"/>
        <c:minorTickMark val="none"/>
        <c:tickLblPos val="none"/>
        <c:crossAx val="247518864"/>
        <c:crosses val="autoZero"/>
        <c:auto val="0"/>
        <c:lblAlgn val="ctr"/>
        <c:lblOffset val="100"/>
        <c:noMultiLvlLbl val="1"/>
      </c:catAx>
      <c:valAx>
        <c:axId val="24751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518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35318.6</c:v>
                </c:pt>
                <c:pt idx="2">
                  <c:v>39645.199999999997</c:v>
                </c:pt>
                <c:pt idx="3">
                  <c:v>42461.7</c:v>
                </c:pt>
                <c:pt idx="4">
                  <c:v>42174.400000000001</c:v>
                </c:pt>
              </c:numCache>
            </c:numRef>
          </c:val>
        </c:ser>
        <c:dLbls>
          <c:showLegendKey val="0"/>
          <c:showVal val="0"/>
          <c:showCatName val="0"/>
          <c:showSerName val="0"/>
          <c:showPercent val="0"/>
          <c:showBubbleSize val="0"/>
        </c:dLbls>
        <c:gapWidth val="180"/>
        <c:overlap val="-90"/>
        <c:axId val="169838032"/>
        <c:axId val="16984251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69838032"/>
        <c:axId val="169842512"/>
      </c:lineChart>
      <c:catAx>
        <c:axId val="169838032"/>
        <c:scaling>
          <c:orientation val="minMax"/>
        </c:scaling>
        <c:delete val="0"/>
        <c:axPos val="b"/>
        <c:numFmt formatCode="ge" sourceLinked="1"/>
        <c:majorTickMark val="none"/>
        <c:minorTickMark val="none"/>
        <c:tickLblPos val="none"/>
        <c:crossAx val="169842512"/>
        <c:crosses val="autoZero"/>
        <c:auto val="0"/>
        <c:lblAlgn val="ctr"/>
        <c:lblOffset val="100"/>
        <c:noMultiLvlLbl val="1"/>
      </c:catAx>
      <c:valAx>
        <c:axId val="16984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83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10895</c:v>
                </c:pt>
                <c:pt idx="2">
                  <c:v>4423</c:v>
                </c:pt>
                <c:pt idx="3">
                  <c:v>3822</c:v>
                </c:pt>
                <c:pt idx="4">
                  <c:v>4236</c:v>
                </c:pt>
              </c:numCache>
            </c:numRef>
          </c:val>
        </c:ser>
        <c:dLbls>
          <c:showLegendKey val="0"/>
          <c:showVal val="0"/>
          <c:showCatName val="0"/>
          <c:showSerName val="0"/>
          <c:showPercent val="0"/>
          <c:showBubbleSize val="0"/>
        </c:dLbls>
        <c:gapWidth val="180"/>
        <c:overlap val="-90"/>
        <c:axId val="246107352"/>
        <c:axId val="2461077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46107352"/>
        <c:axId val="246107736"/>
      </c:lineChart>
      <c:catAx>
        <c:axId val="246107352"/>
        <c:scaling>
          <c:orientation val="minMax"/>
        </c:scaling>
        <c:delete val="0"/>
        <c:axPos val="b"/>
        <c:numFmt formatCode="ge" sourceLinked="1"/>
        <c:majorTickMark val="none"/>
        <c:minorTickMark val="none"/>
        <c:tickLblPos val="none"/>
        <c:crossAx val="246107736"/>
        <c:crosses val="autoZero"/>
        <c:auto val="0"/>
        <c:lblAlgn val="ctr"/>
        <c:lblOffset val="100"/>
        <c:noMultiLvlLbl val="1"/>
      </c:catAx>
      <c:valAx>
        <c:axId val="246107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07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13.2</c:v>
                </c:pt>
                <c:pt idx="2">
                  <c:v>12.1</c:v>
                </c:pt>
                <c:pt idx="3">
                  <c:v>16.600000000000001</c:v>
                </c:pt>
                <c:pt idx="4">
                  <c:v>14.5</c:v>
                </c:pt>
              </c:numCache>
            </c:numRef>
          </c:val>
        </c:ser>
        <c:dLbls>
          <c:showLegendKey val="0"/>
          <c:showVal val="0"/>
          <c:showCatName val="0"/>
          <c:showSerName val="0"/>
          <c:showPercent val="0"/>
          <c:showBubbleSize val="0"/>
        </c:dLbls>
        <c:gapWidth val="180"/>
        <c:overlap val="-90"/>
        <c:axId val="245657240"/>
        <c:axId val="24565763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45657240"/>
        <c:axId val="245657632"/>
      </c:lineChart>
      <c:catAx>
        <c:axId val="245657240"/>
        <c:scaling>
          <c:orientation val="minMax"/>
        </c:scaling>
        <c:delete val="0"/>
        <c:axPos val="b"/>
        <c:numFmt formatCode="ge" sourceLinked="1"/>
        <c:majorTickMark val="none"/>
        <c:minorTickMark val="none"/>
        <c:tickLblPos val="none"/>
        <c:crossAx val="245657632"/>
        <c:crosses val="autoZero"/>
        <c:auto val="0"/>
        <c:lblAlgn val="ctr"/>
        <c:lblOffset val="100"/>
        <c:noMultiLvlLbl val="1"/>
      </c:catAx>
      <c:valAx>
        <c:axId val="2456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57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5658416"/>
        <c:axId val="24578025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245658416"/>
        <c:axId val="245780256"/>
      </c:lineChart>
      <c:catAx>
        <c:axId val="245658416"/>
        <c:scaling>
          <c:orientation val="minMax"/>
        </c:scaling>
        <c:delete val="0"/>
        <c:axPos val="b"/>
        <c:numFmt formatCode="ge" sourceLinked="1"/>
        <c:majorTickMark val="none"/>
        <c:minorTickMark val="none"/>
        <c:tickLblPos val="none"/>
        <c:crossAx val="245780256"/>
        <c:crosses val="autoZero"/>
        <c:auto val="0"/>
        <c:lblAlgn val="ctr"/>
        <c:lblOffset val="100"/>
        <c:noMultiLvlLbl val="1"/>
      </c:catAx>
      <c:valAx>
        <c:axId val="24578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5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5781040"/>
        <c:axId val="24578143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245781040"/>
        <c:axId val="245781432"/>
      </c:lineChart>
      <c:catAx>
        <c:axId val="245781040"/>
        <c:scaling>
          <c:orientation val="minMax"/>
        </c:scaling>
        <c:delete val="0"/>
        <c:axPos val="b"/>
        <c:numFmt formatCode="ge" sourceLinked="1"/>
        <c:majorTickMark val="none"/>
        <c:minorTickMark val="none"/>
        <c:tickLblPos val="none"/>
        <c:crossAx val="245781432"/>
        <c:crosses val="autoZero"/>
        <c:auto val="0"/>
        <c:lblAlgn val="ctr"/>
        <c:lblOffset val="100"/>
        <c:noMultiLvlLbl val="1"/>
      </c:catAx>
      <c:valAx>
        <c:axId val="245781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78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25408"/>
        <c:axId val="2458258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25408"/>
        <c:axId val="245825800"/>
      </c:lineChart>
      <c:catAx>
        <c:axId val="245825408"/>
        <c:scaling>
          <c:orientation val="minMax"/>
        </c:scaling>
        <c:delete val="0"/>
        <c:axPos val="b"/>
        <c:numFmt formatCode="ge" sourceLinked="1"/>
        <c:majorTickMark val="none"/>
        <c:minorTickMark val="none"/>
        <c:tickLblPos val="none"/>
        <c:crossAx val="245825800"/>
        <c:crosses val="autoZero"/>
        <c:auto val="0"/>
        <c:lblAlgn val="ctr"/>
        <c:lblOffset val="100"/>
        <c:noMultiLvlLbl val="1"/>
      </c:catAx>
      <c:valAx>
        <c:axId val="24582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5825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20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20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20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20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20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20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20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20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20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20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20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204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20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204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20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07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07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07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07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07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077"/>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078"/>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079"/>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080"/>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081"/>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082"/>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083"/>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084"/>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085"/>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086"/>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08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09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09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09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09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09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09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09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09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09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09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10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10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102"/>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10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1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太田市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174</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f>データ!O6</f>
        <v>4</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f>データ!AL6</f>
        <v>1739</v>
      </c>
      <c r="I15" s="167"/>
      <c r="J15" s="167">
        <f>データ!AM6</f>
        <v>4509</v>
      </c>
      <c r="K15" s="167"/>
      <c r="L15" s="167">
        <f>データ!AN6</f>
        <v>6225</v>
      </c>
      <c r="M15" s="167"/>
      <c r="N15" s="168">
        <f>データ!AO6</f>
        <v>6632</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t="str">
        <f>データ!AP6</f>
        <v>-</v>
      </c>
      <c r="G16" s="173"/>
      <c r="H16" s="173">
        <f>データ!AQ6</f>
        <v>1739</v>
      </c>
      <c r="I16" s="173"/>
      <c r="J16" s="173">
        <f>データ!AR6</f>
        <v>4509</v>
      </c>
      <c r="K16" s="173"/>
      <c r="L16" s="173">
        <f>データ!AS6</f>
        <v>6225</v>
      </c>
      <c r="M16" s="173"/>
      <c r="N16" s="162">
        <f>データ!AT6</f>
        <v>6632</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t="str">
        <f>データ!AU6</f>
        <v>-</v>
      </c>
      <c r="G19" s="176"/>
      <c r="H19" s="176"/>
      <c r="I19" s="176">
        <f>データ!AV6</f>
        <v>258453</v>
      </c>
      <c r="J19" s="176"/>
      <c r="K19" s="176"/>
      <c r="L19" s="176">
        <f>データ!AW6</f>
        <v>258453</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175</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176</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102059</v>
      </c>
      <c r="D6" s="64" t="str">
        <f t="shared" si="6"/>
        <v>47</v>
      </c>
      <c r="E6" s="64" t="str">
        <f t="shared" si="6"/>
        <v>04</v>
      </c>
      <c r="F6" s="64" t="str">
        <f t="shared" si="6"/>
        <v>0</v>
      </c>
      <c r="G6" s="64" t="str">
        <f t="shared" si="6"/>
        <v>000</v>
      </c>
      <c r="H6" s="64" t="str">
        <f t="shared" si="6"/>
        <v>群馬県　太田市</v>
      </c>
      <c r="I6" s="64" t="str">
        <f t="shared" si="6"/>
        <v>法非適用</v>
      </c>
      <c r="J6" s="64" t="str">
        <f t="shared" si="6"/>
        <v>電気事業</v>
      </c>
      <c r="K6" s="65" t="str">
        <f t="shared" si="6"/>
        <v>該当数値なし</v>
      </c>
      <c r="L6" s="66" t="str">
        <f t="shared" si="6"/>
        <v>-</v>
      </c>
      <c r="M6" s="66" t="str">
        <f t="shared" si="6"/>
        <v>-</v>
      </c>
      <c r="N6" s="66" t="str">
        <f t="shared" si="6"/>
        <v>-</v>
      </c>
      <c r="O6" s="66">
        <f t="shared" si="6"/>
        <v>4</v>
      </c>
      <c r="P6" s="66" t="str">
        <f t="shared" si="6"/>
        <v>-</v>
      </c>
      <c r="Q6" s="67" t="str">
        <f>Q7</f>
        <v>平成44年6月30日　おおた太陽光発電所</v>
      </c>
      <c r="R6" s="68" t="str">
        <f t="shared" si="6"/>
        <v>平成44年6月30日　おおた太陽光発電所</v>
      </c>
      <c r="S6" s="64" t="str">
        <f t="shared" si="6"/>
        <v>無</v>
      </c>
      <c r="T6" s="68" t="str">
        <f t="shared" si="6"/>
        <v>東京電力エナジーパートナー株式会社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f t="shared" si="6"/>
        <v>1739</v>
      </c>
      <c r="AM6" s="66">
        <f t="shared" si="6"/>
        <v>4509</v>
      </c>
      <c r="AN6" s="66">
        <f t="shared" si="6"/>
        <v>6225</v>
      </c>
      <c r="AO6" s="66">
        <f t="shared" si="6"/>
        <v>6632</v>
      </c>
      <c r="AP6" s="66" t="str">
        <f t="shared" si="6"/>
        <v>-</v>
      </c>
      <c r="AQ6" s="66">
        <f t="shared" si="6"/>
        <v>1739</v>
      </c>
      <c r="AR6" s="66">
        <f t="shared" si="6"/>
        <v>4509</v>
      </c>
      <c r="AS6" s="66">
        <f t="shared" si="6"/>
        <v>6225</v>
      </c>
      <c r="AT6" s="66">
        <f t="shared" si="6"/>
        <v>6632</v>
      </c>
      <c r="AU6" s="66" t="str">
        <f t="shared" si="6"/>
        <v>-</v>
      </c>
      <c r="AV6" s="66">
        <f t="shared" si="6"/>
        <v>258453</v>
      </c>
      <c r="AW6" s="66">
        <f t="shared" si="6"/>
        <v>258453</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v>1739</v>
      </c>
      <c r="AM7" s="77">
        <v>4509</v>
      </c>
      <c r="AN7" s="77">
        <v>6225</v>
      </c>
      <c r="AO7" s="77">
        <v>6632</v>
      </c>
      <c r="AP7" s="77" t="s">
        <v>124</v>
      </c>
      <c r="AQ7" s="77">
        <v>1739</v>
      </c>
      <c r="AR7" s="77">
        <v>4509</v>
      </c>
      <c r="AS7" s="77">
        <v>6225</v>
      </c>
      <c r="AT7" s="77">
        <v>6632</v>
      </c>
      <c r="AU7" s="77" t="s">
        <v>124</v>
      </c>
      <c r="AV7" s="77">
        <v>258453</v>
      </c>
      <c r="AW7" s="77">
        <v>258453</v>
      </c>
      <c r="AX7" s="80" t="s">
        <v>124</v>
      </c>
      <c r="AY7" s="80">
        <v>117.7</v>
      </c>
      <c r="AZ7" s="80">
        <v>107.4</v>
      </c>
      <c r="BA7" s="80">
        <v>101.5</v>
      </c>
      <c r="BB7" s="80">
        <v>101.5</v>
      </c>
      <c r="BC7" s="80" t="s">
        <v>124</v>
      </c>
      <c r="BD7" s="80">
        <v>180.2</v>
      </c>
      <c r="BE7" s="80">
        <v>164.5</v>
      </c>
      <c r="BF7" s="80">
        <v>124.7</v>
      </c>
      <c r="BG7" s="80">
        <v>118.8</v>
      </c>
      <c r="BH7" s="80">
        <v>100</v>
      </c>
      <c r="BI7" s="80" t="s">
        <v>124</v>
      </c>
      <c r="BJ7" s="80">
        <v>117.7</v>
      </c>
      <c r="BK7" s="80">
        <v>149</v>
      </c>
      <c r="BL7" s="80">
        <v>175.8</v>
      </c>
      <c r="BM7" s="80">
        <v>159.6</v>
      </c>
      <c r="BN7" s="80" t="s">
        <v>124</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v>35318.6</v>
      </c>
      <c r="CG7" s="80">
        <v>39645.199999999997</v>
      </c>
      <c r="CH7" s="80">
        <v>42461.7</v>
      </c>
      <c r="CI7" s="80">
        <v>42174.400000000001</v>
      </c>
      <c r="CJ7" s="80" t="s">
        <v>124</v>
      </c>
      <c r="CK7" s="80">
        <v>7095.7</v>
      </c>
      <c r="CL7" s="80">
        <v>11717.4</v>
      </c>
      <c r="CM7" s="80">
        <v>17642.5</v>
      </c>
      <c r="CN7" s="80">
        <v>18815.8</v>
      </c>
      <c r="CO7" s="77" t="s">
        <v>124</v>
      </c>
      <c r="CP7" s="77">
        <v>10895</v>
      </c>
      <c r="CQ7" s="77">
        <v>4423</v>
      </c>
      <c r="CR7" s="77">
        <v>3822</v>
      </c>
      <c r="CS7" s="77">
        <v>4236</v>
      </c>
      <c r="CT7" s="77" t="s">
        <v>124</v>
      </c>
      <c r="CU7" s="77">
        <v>120361</v>
      </c>
      <c r="CV7" s="77">
        <v>108538</v>
      </c>
      <c r="CW7" s="77">
        <v>58539</v>
      </c>
      <c r="CX7" s="77">
        <v>37685</v>
      </c>
      <c r="CY7" s="77">
        <v>5211</v>
      </c>
      <c r="CZ7" s="80" t="s">
        <v>124</v>
      </c>
      <c r="DA7" s="80">
        <v>13.2</v>
      </c>
      <c r="DB7" s="80">
        <v>12.1</v>
      </c>
      <c r="DC7" s="80">
        <v>16.600000000000001</v>
      </c>
      <c r="DD7" s="80">
        <v>14.5</v>
      </c>
      <c r="DE7" s="80" t="s">
        <v>124</v>
      </c>
      <c r="DF7" s="80">
        <v>42.7</v>
      </c>
      <c r="DG7" s="80">
        <v>38.5</v>
      </c>
      <c r="DH7" s="80">
        <v>37.700000000000003</v>
      </c>
      <c r="DI7" s="80">
        <v>33.9</v>
      </c>
      <c r="DJ7" s="80" t="s">
        <v>124</v>
      </c>
      <c r="DK7" s="80">
        <v>0</v>
      </c>
      <c r="DL7" s="80">
        <v>0</v>
      </c>
      <c r="DM7" s="80">
        <v>0</v>
      </c>
      <c r="DN7" s="80">
        <v>0</v>
      </c>
      <c r="DO7" s="80" t="s">
        <v>124</v>
      </c>
      <c r="DP7" s="80">
        <v>23.7</v>
      </c>
      <c r="DQ7" s="80">
        <v>21.6</v>
      </c>
      <c r="DR7" s="80">
        <v>13.7</v>
      </c>
      <c r="DS7" s="80">
        <v>16.3</v>
      </c>
      <c r="DT7" s="80" t="s">
        <v>124</v>
      </c>
      <c r="DU7" s="80">
        <v>0</v>
      </c>
      <c r="DV7" s="80">
        <v>0</v>
      </c>
      <c r="DW7" s="80">
        <v>0</v>
      </c>
      <c r="DX7" s="80">
        <v>0</v>
      </c>
      <c r="DY7" s="80" t="s">
        <v>124</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100</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t="s">
        <v>124</v>
      </c>
      <c r="FE7" s="80">
        <v>67.5</v>
      </c>
      <c r="FF7" s="80">
        <v>64</v>
      </c>
      <c r="FG7" s="80">
        <v>56.1</v>
      </c>
      <c r="FH7" s="80">
        <v>61.8</v>
      </c>
      <c r="FI7" s="80" t="s">
        <v>124</v>
      </c>
      <c r="FJ7" s="80" t="s">
        <v>124</v>
      </c>
      <c r="FK7" s="80" t="s">
        <v>124</v>
      </c>
      <c r="FL7" s="80" t="s">
        <v>124</v>
      </c>
      <c r="FM7" s="80" t="s">
        <v>124</v>
      </c>
      <c r="FN7" s="80" t="s">
        <v>124</v>
      </c>
      <c r="FO7" s="80">
        <v>29.2</v>
      </c>
      <c r="FP7" s="80">
        <v>22.1</v>
      </c>
      <c r="FQ7" s="80">
        <v>16.7</v>
      </c>
      <c r="FR7" s="80">
        <v>8.6999999999999993</v>
      </c>
      <c r="FS7" s="80" t="s">
        <v>124</v>
      </c>
      <c r="FT7" s="80" t="s">
        <v>124</v>
      </c>
      <c r="FU7" s="80" t="s">
        <v>124</v>
      </c>
      <c r="FV7" s="80" t="s">
        <v>124</v>
      </c>
      <c r="FW7" s="80" t="s">
        <v>124</v>
      </c>
      <c r="FX7" s="80" t="s">
        <v>124</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t="s">
        <v>124</v>
      </c>
      <c r="HD7" s="80">
        <v>51.6</v>
      </c>
      <c r="HE7" s="80">
        <v>49.8</v>
      </c>
      <c r="HF7" s="80">
        <v>50.3</v>
      </c>
      <c r="HG7" s="80">
        <v>47.9</v>
      </c>
      <c r="HH7" s="80" t="s">
        <v>124</v>
      </c>
      <c r="HI7" s="80" t="s">
        <v>124</v>
      </c>
      <c r="HJ7" s="80" t="s">
        <v>124</v>
      </c>
      <c r="HK7" s="80" t="s">
        <v>124</v>
      </c>
      <c r="HL7" s="80" t="s">
        <v>124</v>
      </c>
      <c r="HM7" s="80" t="s">
        <v>124</v>
      </c>
      <c r="HN7" s="80">
        <v>8.5</v>
      </c>
      <c r="HO7" s="80">
        <v>11.5</v>
      </c>
      <c r="HP7" s="80">
        <v>5.2</v>
      </c>
      <c r="HQ7" s="80">
        <v>13</v>
      </c>
      <c r="HR7" s="80" t="s">
        <v>124</v>
      </c>
      <c r="HS7" s="80" t="s">
        <v>124</v>
      </c>
      <c r="HT7" s="80" t="s">
        <v>124</v>
      </c>
      <c r="HU7" s="80" t="s">
        <v>124</v>
      </c>
      <c r="HV7" s="80" t="s">
        <v>124</v>
      </c>
      <c r="HW7" s="80" t="s">
        <v>124</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t="s">
        <v>124</v>
      </c>
      <c r="JC7" s="80">
        <v>19.2</v>
      </c>
      <c r="JD7" s="80">
        <v>19.600000000000001</v>
      </c>
      <c r="JE7" s="80">
        <v>18.5</v>
      </c>
      <c r="JF7" s="80">
        <v>16.100000000000001</v>
      </c>
      <c r="JG7" s="80" t="s">
        <v>124</v>
      </c>
      <c r="JH7" s="80" t="s">
        <v>124</v>
      </c>
      <c r="JI7" s="80" t="s">
        <v>124</v>
      </c>
      <c r="JJ7" s="80" t="s">
        <v>124</v>
      </c>
      <c r="JK7" s="80" t="s">
        <v>124</v>
      </c>
      <c r="JL7" s="80" t="s">
        <v>124</v>
      </c>
      <c r="JM7" s="80">
        <v>44.6</v>
      </c>
      <c r="JN7" s="80">
        <v>42.6</v>
      </c>
      <c r="JO7" s="80">
        <v>43.7</v>
      </c>
      <c r="JP7" s="80">
        <v>45.4</v>
      </c>
      <c r="JQ7" s="80" t="s">
        <v>124</v>
      </c>
      <c r="JR7" s="80" t="s">
        <v>124</v>
      </c>
      <c r="JS7" s="80" t="s">
        <v>124</v>
      </c>
      <c r="JT7" s="80" t="s">
        <v>124</v>
      </c>
      <c r="JU7" s="80" t="s">
        <v>124</v>
      </c>
      <c r="JV7" s="80" t="s">
        <v>124</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v>5211</v>
      </c>
      <c r="KV7" s="80" t="s">
        <v>124</v>
      </c>
      <c r="KW7" s="80">
        <v>13.2</v>
      </c>
      <c r="KX7" s="80">
        <v>12.1</v>
      </c>
      <c r="KY7" s="80">
        <v>16.600000000000001</v>
      </c>
      <c r="KZ7" s="80">
        <v>14.5</v>
      </c>
      <c r="LA7" s="80" t="s">
        <v>124</v>
      </c>
      <c r="LB7" s="80">
        <v>9.6</v>
      </c>
      <c r="LC7" s="80">
        <v>6.4</v>
      </c>
      <c r="LD7" s="80">
        <v>13.7</v>
      </c>
      <c r="LE7" s="80">
        <v>12</v>
      </c>
      <c r="LF7" s="80" t="s">
        <v>124</v>
      </c>
      <c r="LG7" s="80">
        <v>0</v>
      </c>
      <c r="LH7" s="80">
        <v>0</v>
      </c>
      <c r="LI7" s="80">
        <v>0</v>
      </c>
      <c r="LJ7" s="80">
        <v>0</v>
      </c>
      <c r="LK7" s="80" t="s">
        <v>124</v>
      </c>
      <c r="LL7" s="80">
        <v>0</v>
      </c>
      <c r="LM7" s="80">
        <v>0.2</v>
      </c>
      <c r="LN7" s="80">
        <v>2.9</v>
      </c>
      <c r="LO7" s="80">
        <v>0.6</v>
      </c>
      <c r="LP7" s="80" t="s">
        <v>124</v>
      </c>
      <c r="LQ7" s="80">
        <v>0</v>
      </c>
      <c r="LR7" s="80">
        <v>0</v>
      </c>
      <c r="LS7" s="80">
        <v>0</v>
      </c>
      <c r="LT7" s="80">
        <v>0</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v>100</v>
      </c>
      <c r="ML7" s="80">
        <v>100</v>
      </c>
      <c r="MM7" s="80">
        <v>100</v>
      </c>
      <c r="MN7" s="80">
        <v>100</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v>1</v>
      </c>
      <c r="NH7" s="80">
        <v>4</v>
      </c>
      <c r="NI7" s="80">
        <v>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（最大出力合計5,211kW）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（最大出力合計5,211kW）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f>AY7</f>
        <v>117.7</v>
      </c>
      <c r="AZ11" s="92">
        <f>AZ7</f>
        <v>107.4</v>
      </c>
      <c r="BA11" s="92">
        <f>BA7</f>
        <v>101.5</v>
      </c>
      <c r="BB11" s="92">
        <f>BB7</f>
        <v>101.5</v>
      </c>
      <c r="BC11" s="81"/>
      <c r="BD11" s="81"/>
      <c r="BE11" s="81"/>
      <c r="BF11" s="81"/>
      <c r="BG11" s="81"/>
      <c r="BH11" s="91" t="s">
        <v>137</v>
      </c>
      <c r="BI11" s="92" t="str">
        <f>BI7</f>
        <v>-</v>
      </c>
      <c r="BJ11" s="92">
        <f>BJ7</f>
        <v>117.7</v>
      </c>
      <c r="BK11" s="92">
        <f>BK7</f>
        <v>149</v>
      </c>
      <c r="BL11" s="92">
        <f>BL7</f>
        <v>175.8</v>
      </c>
      <c r="BM11" s="92">
        <f>BM7</f>
        <v>159.6</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f>CF7</f>
        <v>35318.6</v>
      </c>
      <c r="CG11" s="92">
        <f>CG7</f>
        <v>39645.199999999997</v>
      </c>
      <c r="CH11" s="92">
        <f>CH7</f>
        <v>42461.7</v>
      </c>
      <c r="CI11" s="92">
        <f>CI7</f>
        <v>42174.400000000001</v>
      </c>
      <c r="CJ11" s="81"/>
      <c r="CK11" s="81"/>
      <c r="CL11" s="81"/>
      <c r="CM11" s="81"/>
      <c r="CN11" s="91" t="s">
        <v>137</v>
      </c>
      <c r="CO11" s="93" t="str">
        <f>CO7</f>
        <v>-</v>
      </c>
      <c r="CP11" s="93">
        <f>CP7</f>
        <v>10895</v>
      </c>
      <c r="CQ11" s="93">
        <f>CQ7</f>
        <v>4423</v>
      </c>
      <c r="CR11" s="93">
        <f>CR7</f>
        <v>3822</v>
      </c>
      <c r="CS11" s="93">
        <f>CS7</f>
        <v>4236</v>
      </c>
      <c r="CT11" s="81"/>
      <c r="CU11" s="81"/>
      <c r="CV11" s="81"/>
      <c r="CW11" s="81"/>
      <c r="CX11" s="81"/>
      <c r="CY11" s="91" t="s">
        <v>137</v>
      </c>
      <c r="CZ11" s="92" t="str">
        <f>CZ7</f>
        <v>-</v>
      </c>
      <c r="DA11" s="92">
        <f>DA7</f>
        <v>13.2</v>
      </c>
      <c r="DB11" s="92">
        <f>DB7</f>
        <v>12.1</v>
      </c>
      <c r="DC11" s="92">
        <f>DC7</f>
        <v>16.600000000000001</v>
      </c>
      <c r="DD11" s="92">
        <f>DD7</f>
        <v>14.5</v>
      </c>
      <c r="DE11" s="81"/>
      <c r="DF11" s="81"/>
      <c r="DG11" s="81"/>
      <c r="DH11" s="81"/>
      <c r="DI11" s="91" t="s">
        <v>137</v>
      </c>
      <c r="DJ11" s="92" t="str">
        <f>DJ7</f>
        <v>-</v>
      </c>
      <c r="DK11" s="92">
        <f>DK7</f>
        <v>0</v>
      </c>
      <c r="DL11" s="92">
        <f>DL7</f>
        <v>0</v>
      </c>
      <c r="DM11" s="92">
        <f>DM7</f>
        <v>0</v>
      </c>
      <c r="DN11" s="92">
        <f>DN7</f>
        <v>0</v>
      </c>
      <c r="DO11" s="81"/>
      <c r="DP11" s="81"/>
      <c r="DQ11" s="81"/>
      <c r="DR11" s="81"/>
      <c r="DS11" s="91" t="s">
        <v>137</v>
      </c>
      <c r="DT11" s="92" t="str">
        <f>DT7</f>
        <v>-</v>
      </c>
      <c r="DU11" s="92">
        <f>DU7</f>
        <v>0</v>
      </c>
      <c r="DV11" s="92">
        <f>DV7</f>
        <v>0</v>
      </c>
      <c r="DW11" s="92">
        <f>DW7</f>
        <v>0</v>
      </c>
      <c r="DX11" s="92">
        <f>DX7</f>
        <v>0</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138</v>
      </c>
      <c r="EN11" s="92" t="str">
        <f>EN7</f>
        <v>-</v>
      </c>
      <c r="EO11" s="92">
        <f>EO7</f>
        <v>100</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139</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f>KW7</f>
        <v>13.2</v>
      </c>
      <c r="KX11" s="92">
        <f>KX7</f>
        <v>12.1</v>
      </c>
      <c r="KY11" s="92">
        <f>KY7</f>
        <v>16.600000000000001</v>
      </c>
      <c r="KZ11" s="92">
        <f>KZ7</f>
        <v>14.5</v>
      </c>
      <c r="LA11" s="81"/>
      <c r="LB11" s="81"/>
      <c r="LC11" s="81"/>
      <c r="LD11" s="81"/>
      <c r="LE11" s="91" t="s">
        <v>137</v>
      </c>
      <c r="LF11" s="92" t="str">
        <f>LF7</f>
        <v>-</v>
      </c>
      <c r="LG11" s="92">
        <f>LG7</f>
        <v>0</v>
      </c>
      <c r="LH11" s="92">
        <f>LH7</f>
        <v>0</v>
      </c>
      <c r="LI11" s="92">
        <f>LI7</f>
        <v>0</v>
      </c>
      <c r="LJ11" s="92">
        <f>LJ7</f>
        <v>0</v>
      </c>
      <c r="LK11" s="81"/>
      <c r="LL11" s="81"/>
      <c r="LM11" s="81"/>
      <c r="LN11" s="81"/>
      <c r="LO11" s="91" t="s">
        <v>137</v>
      </c>
      <c r="LP11" s="92" t="str">
        <f>LP7</f>
        <v>-</v>
      </c>
      <c r="LQ11" s="92">
        <f>LQ7</f>
        <v>0</v>
      </c>
      <c r="LR11" s="92">
        <f>LR7</f>
        <v>0</v>
      </c>
      <c r="LS11" s="92">
        <f>LS7</f>
        <v>0</v>
      </c>
      <c r="LT11" s="92">
        <f>LT7</f>
        <v>0</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f>MK7</f>
        <v>100</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140</v>
      </c>
      <c r="AX12" s="92" t="str">
        <f>BC7</f>
        <v>-</v>
      </c>
      <c r="AY12" s="92">
        <f>BD7</f>
        <v>180.2</v>
      </c>
      <c r="AZ12" s="92">
        <f>BE7</f>
        <v>164.5</v>
      </c>
      <c r="BA12" s="92">
        <f>BF7</f>
        <v>124.7</v>
      </c>
      <c r="BB12" s="92">
        <f>BG7</f>
        <v>118.8</v>
      </c>
      <c r="BC12" s="81"/>
      <c r="BD12" s="81"/>
      <c r="BE12" s="81"/>
      <c r="BF12" s="81"/>
      <c r="BG12" s="81"/>
      <c r="BH12" s="91" t="s">
        <v>140</v>
      </c>
      <c r="BI12" s="92" t="str">
        <f>BN7</f>
        <v>-</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140</v>
      </c>
      <c r="CE12" s="92" t="str">
        <f>CJ7</f>
        <v>-</v>
      </c>
      <c r="CF12" s="92">
        <f>CK7</f>
        <v>7095.7</v>
      </c>
      <c r="CG12" s="92">
        <f>CL7</f>
        <v>11717.4</v>
      </c>
      <c r="CH12" s="92">
        <f>CM7</f>
        <v>17642.5</v>
      </c>
      <c r="CI12" s="92">
        <f>CN7</f>
        <v>18815.8</v>
      </c>
      <c r="CJ12" s="81"/>
      <c r="CK12" s="81"/>
      <c r="CL12" s="81"/>
      <c r="CM12" s="81"/>
      <c r="CN12" s="91" t="s">
        <v>140</v>
      </c>
      <c r="CO12" s="93" t="str">
        <f>CT7</f>
        <v>-</v>
      </c>
      <c r="CP12" s="93">
        <f>CU7</f>
        <v>120361</v>
      </c>
      <c r="CQ12" s="93">
        <f>CV7</f>
        <v>108538</v>
      </c>
      <c r="CR12" s="93">
        <f>CW7</f>
        <v>58539</v>
      </c>
      <c r="CS12" s="93">
        <f>CX7</f>
        <v>37685</v>
      </c>
      <c r="CT12" s="81"/>
      <c r="CU12" s="81"/>
      <c r="CV12" s="81"/>
      <c r="CW12" s="81"/>
      <c r="CX12" s="81"/>
      <c r="CY12" s="91" t="s">
        <v>142</v>
      </c>
      <c r="CZ12" s="92" t="str">
        <f>DE7</f>
        <v>-</v>
      </c>
      <c r="DA12" s="92">
        <f>DF7</f>
        <v>42.7</v>
      </c>
      <c r="DB12" s="92">
        <f>DG7</f>
        <v>38.5</v>
      </c>
      <c r="DC12" s="92">
        <f>DH7</f>
        <v>37.700000000000003</v>
      </c>
      <c r="DD12" s="92">
        <f>DI7</f>
        <v>33.9</v>
      </c>
      <c r="DE12" s="81"/>
      <c r="DF12" s="81"/>
      <c r="DG12" s="81"/>
      <c r="DH12" s="81"/>
      <c r="DI12" s="91" t="s">
        <v>143</v>
      </c>
      <c r="DJ12" s="92" t="str">
        <f>DO7</f>
        <v>-</v>
      </c>
      <c r="DK12" s="92">
        <f>DP7</f>
        <v>23.7</v>
      </c>
      <c r="DL12" s="92">
        <f>DQ7</f>
        <v>21.6</v>
      </c>
      <c r="DM12" s="92">
        <f>DR7</f>
        <v>13.7</v>
      </c>
      <c r="DN12" s="92">
        <f>DS7</f>
        <v>16.3</v>
      </c>
      <c r="DO12" s="81"/>
      <c r="DP12" s="81"/>
      <c r="DQ12" s="81"/>
      <c r="DR12" s="81"/>
      <c r="DS12" s="91" t="s">
        <v>140</v>
      </c>
      <c r="DT12" s="92" t="str">
        <f>DY7</f>
        <v>-</v>
      </c>
      <c r="DU12" s="92">
        <f>DZ7</f>
        <v>126.1</v>
      </c>
      <c r="DV12" s="92">
        <f>EA7</f>
        <v>102.5</v>
      </c>
      <c r="DW12" s="92">
        <f>EB7</f>
        <v>99.7</v>
      </c>
      <c r="DX12" s="92">
        <f>EC7</f>
        <v>101.4</v>
      </c>
      <c r="DY12" s="81"/>
      <c r="DZ12" s="81"/>
      <c r="EA12" s="81"/>
      <c r="EB12" s="81"/>
      <c r="EC12" s="91" t="s">
        <v>140</v>
      </c>
      <c r="ED12" s="92" t="str">
        <f>EI7</f>
        <v>-</v>
      </c>
      <c r="EE12" s="92" t="str">
        <f>EJ7</f>
        <v>-</v>
      </c>
      <c r="EF12" s="92" t="str">
        <f>EK7</f>
        <v>-</v>
      </c>
      <c r="EG12" s="92" t="str">
        <f>EL7</f>
        <v>-</v>
      </c>
      <c r="EH12" s="92" t="str">
        <f>EM7</f>
        <v>-</v>
      </c>
      <c r="EI12" s="81"/>
      <c r="EJ12" s="81"/>
      <c r="EK12" s="81"/>
      <c r="EL12" s="81"/>
      <c r="EM12" s="91" t="s">
        <v>140</v>
      </c>
      <c r="EN12" s="92" t="str">
        <f>ES7</f>
        <v>-</v>
      </c>
      <c r="EO12" s="92">
        <f>ET7</f>
        <v>22.1</v>
      </c>
      <c r="EP12" s="92">
        <f>EU7</f>
        <v>55.5</v>
      </c>
      <c r="EQ12" s="92">
        <f>EV7</f>
        <v>70.2</v>
      </c>
      <c r="ER12" s="92">
        <f>EW7</f>
        <v>72.7</v>
      </c>
      <c r="ES12" s="81"/>
      <c r="ET12" s="81"/>
      <c r="EU12" s="81"/>
      <c r="EV12" s="81"/>
      <c r="EW12" s="81"/>
      <c r="EX12" s="91" t="s">
        <v>140</v>
      </c>
      <c r="EY12" s="92" t="str">
        <f>IF($EY$8,FD7,"-")</f>
        <v>-</v>
      </c>
      <c r="EZ12" s="92" t="str">
        <f>IF($EY$8,FE7,"-")</f>
        <v>-</v>
      </c>
      <c r="FA12" s="92" t="str">
        <f>IF($EY$8,FF7,"-")</f>
        <v>-</v>
      </c>
      <c r="FB12" s="92" t="str">
        <f>IF($EY$8,FG7,"-")</f>
        <v>-</v>
      </c>
      <c r="FC12" s="92" t="str">
        <f>IF($EY$8,FH7,"-")</f>
        <v>-</v>
      </c>
      <c r="FD12" s="81"/>
      <c r="FE12" s="81"/>
      <c r="FF12" s="81"/>
      <c r="FG12" s="81"/>
      <c r="FH12" s="91" t="s">
        <v>140</v>
      </c>
      <c r="FI12" s="92" t="str">
        <f>IF($FI$8,FN7,"-")</f>
        <v>-</v>
      </c>
      <c r="FJ12" s="92" t="str">
        <f>IF($FI$8,FO7,"-")</f>
        <v>-</v>
      </c>
      <c r="FK12" s="92" t="str">
        <f>IF($FI$8,FP7,"-")</f>
        <v>-</v>
      </c>
      <c r="FL12" s="92" t="str">
        <f>IF($FI$8,FQ7,"-")</f>
        <v>-</v>
      </c>
      <c r="FM12" s="92" t="str">
        <f>IF($FI$8,FR7,"-")</f>
        <v>-</v>
      </c>
      <c r="FN12" s="81"/>
      <c r="FO12" s="81"/>
      <c r="FP12" s="81"/>
      <c r="FQ12" s="81"/>
      <c r="FR12" s="91" t="s">
        <v>140</v>
      </c>
      <c r="FS12" s="92" t="str">
        <f>IF($FS$8,FX7,"-")</f>
        <v>-</v>
      </c>
      <c r="FT12" s="92" t="str">
        <f>IF($FS$8,FY7,"-")</f>
        <v>-</v>
      </c>
      <c r="FU12" s="92" t="str">
        <f>IF($FS$8,FZ7,"-")</f>
        <v>-</v>
      </c>
      <c r="FV12" s="92" t="str">
        <f>IF($FS$8,GA7,"-")</f>
        <v>-</v>
      </c>
      <c r="FW12" s="92" t="str">
        <f>IF($FS$8,GB7,"-")</f>
        <v>-</v>
      </c>
      <c r="FX12" s="81"/>
      <c r="FY12" s="81"/>
      <c r="FZ12" s="81"/>
      <c r="GA12" s="81"/>
      <c r="GB12" s="91" t="s">
        <v>140</v>
      </c>
      <c r="GC12" s="92" t="str">
        <f>IF($GC$8,GH7,"-")</f>
        <v>-</v>
      </c>
      <c r="GD12" s="92" t="str">
        <f>IF($GC$8,GI7,"-")</f>
        <v>-</v>
      </c>
      <c r="GE12" s="92" t="str">
        <f>IF($GC$8,GJ7,"-")</f>
        <v>-</v>
      </c>
      <c r="GF12" s="92" t="str">
        <f>IF($GC$8,GK7,"-")</f>
        <v>-</v>
      </c>
      <c r="GG12" s="92" t="str">
        <f>IF($GC$8,GL7,"-")</f>
        <v>-</v>
      </c>
      <c r="GH12" s="81"/>
      <c r="GI12" s="81"/>
      <c r="GJ12" s="81"/>
      <c r="GK12" s="81"/>
      <c r="GL12" s="91" t="s">
        <v>140</v>
      </c>
      <c r="GM12" s="92" t="str">
        <f>IF($GM$8,GR7,"-")</f>
        <v>-</v>
      </c>
      <c r="GN12" s="92" t="str">
        <f>IF($GM$8,GS7,"-")</f>
        <v>-</v>
      </c>
      <c r="GO12" s="92" t="str">
        <f>IF($GM$8,GT7,"-")</f>
        <v>-</v>
      </c>
      <c r="GP12" s="92" t="str">
        <f>IF($GM$8,GU7,"-")</f>
        <v>-</v>
      </c>
      <c r="GQ12" s="92" t="str">
        <f>IF($GM$8,GV7,"-")</f>
        <v>-</v>
      </c>
      <c r="GR12" s="81"/>
      <c r="GS12" s="81"/>
      <c r="GT12" s="81"/>
      <c r="GU12" s="81"/>
      <c r="GV12" s="81"/>
      <c r="GW12" s="91" t="s">
        <v>140</v>
      </c>
      <c r="GX12" s="92" t="str">
        <f>IF($GX$8,HC7,"-")</f>
        <v>-</v>
      </c>
      <c r="GY12" s="92" t="str">
        <f>IF($GX$8,HD7,"-")</f>
        <v>-</v>
      </c>
      <c r="GZ12" s="92" t="str">
        <f>IF($GX$8,HE7,"-")</f>
        <v>-</v>
      </c>
      <c r="HA12" s="92" t="str">
        <f>IF($GX$8,HF7,"-")</f>
        <v>-</v>
      </c>
      <c r="HB12" s="92" t="str">
        <f>IF($GX$8,HG7,"-")</f>
        <v>-</v>
      </c>
      <c r="HC12" s="81"/>
      <c r="HD12" s="81"/>
      <c r="HE12" s="81"/>
      <c r="HF12" s="81"/>
      <c r="HG12" s="91" t="s">
        <v>140</v>
      </c>
      <c r="HH12" s="92" t="str">
        <f>IF($HH$8,HM7,"-")</f>
        <v>-</v>
      </c>
      <c r="HI12" s="92" t="str">
        <f>IF($HH$8,HN7,"-")</f>
        <v>-</v>
      </c>
      <c r="HJ12" s="92" t="str">
        <f>IF($HH$8,HO7,"-")</f>
        <v>-</v>
      </c>
      <c r="HK12" s="92" t="str">
        <f>IF($HH$8,HP7,"-")</f>
        <v>-</v>
      </c>
      <c r="HL12" s="92" t="str">
        <f>IF($HH$8,HQ7,"-")</f>
        <v>-</v>
      </c>
      <c r="HM12" s="81"/>
      <c r="HN12" s="81"/>
      <c r="HO12" s="81"/>
      <c r="HP12" s="81"/>
      <c r="HQ12" s="91" t="s">
        <v>140</v>
      </c>
      <c r="HR12" s="92" t="str">
        <f>IF($HR$8,HW7,"-")</f>
        <v>-</v>
      </c>
      <c r="HS12" s="92" t="str">
        <f>IF($HR$8,HX7,"-")</f>
        <v>-</v>
      </c>
      <c r="HT12" s="92" t="str">
        <f>IF($HR$8,HY7,"-")</f>
        <v>-</v>
      </c>
      <c r="HU12" s="92" t="str">
        <f>IF($HR$8,HZ7,"-")</f>
        <v>-</v>
      </c>
      <c r="HV12" s="92" t="str">
        <f>IF($HR$8,IA7,"-")</f>
        <v>-</v>
      </c>
      <c r="HW12" s="81"/>
      <c r="HX12" s="81"/>
      <c r="HY12" s="81"/>
      <c r="HZ12" s="81"/>
      <c r="IA12" s="91" t="s">
        <v>140</v>
      </c>
      <c r="IB12" s="92" t="str">
        <f>IF($IB$8,IG7,"-")</f>
        <v>-</v>
      </c>
      <c r="IC12" s="92" t="str">
        <f>IF($IB$8,IH7,"-")</f>
        <v>-</v>
      </c>
      <c r="ID12" s="92" t="str">
        <f>IF($IB$8,II7,"-")</f>
        <v>-</v>
      </c>
      <c r="IE12" s="92" t="str">
        <f>IF($IB$8,IJ7,"-")</f>
        <v>-</v>
      </c>
      <c r="IF12" s="92" t="str">
        <f>IF($IB$8,IK7,"-")</f>
        <v>-</v>
      </c>
      <c r="IG12" s="81"/>
      <c r="IH12" s="81"/>
      <c r="II12" s="81"/>
      <c r="IJ12" s="81"/>
      <c r="IK12" s="91" t="s">
        <v>140</v>
      </c>
      <c r="IL12" s="92" t="str">
        <f>IF($IL$8,IQ7,"-")</f>
        <v>-</v>
      </c>
      <c r="IM12" s="92" t="str">
        <f>IF($IL$8,IR7,"-")</f>
        <v>-</v>
      </c>
      <c r="IN12" s="92" t="str">
        <f>IF($IL$8,IS7,"-")</f>
        <v>-</v>
      </c>
      <c r="IO12" s="92" t="str">
        <f>IF($IL$8,IT7,"-")</f>
        <v>-</v>
      </c>
      <c r="IP12" s="92" t="str">
        <f>IF($IL$8,IU7,"-")</f>
        <v>-</v>
      </c>
      <c r="IQ12" s="81"/>
      <c r="IR12" s="81"/>
      <c r="IS12" s="81"/>
      <c r="IT12" s="81"/>
      <c r="IU12" s="81"/>
      <c r="IV12" s="91" t="s">
        <v>140</v>
      </c>
      <c r="IW12" s="92" t="str">
        <f>IF($IW$8,JB7,"-")</f>
        <v>-</v>
      </c>
      <c r="IX12" s="92" t="str">
        <f>IF($IW$8,JC7,"-")</f>
        <v>-</v>
      </c>
      <c r="IY12" s="92" t="str">
        <f>IF($IW$8,JD7,"-")</f>
        <v>-</v>
      </c>
      <c r="IZ12" s="92" t="str">
        <f>IF($IW$8,JE7,"-")</f>
        <v>-</v>
      </c>
      <c r="JA12" s="92" t="str">
        <f>IF($IW$8,JF7,"-")</f>
        <v>-</v>
      </c>
      <c r="JB12" s="81"/>
      <c r="JC12" s="81"/>
      <c r="JD12" s="81"/>
      <c r="JE12" s="81"/>
      <c r="JF12" s="91" t="s">
        <v>140</v>
      </c>
      <c r="JG12" s="92" t="str">
        <f>IF($JG$8,JL7,"-")</f>
        <v>-</v>
      </c>
      <c r="JH12" s="92" t="str">
        <f>IF($JG$8,JM7,"-")</f>
        <v>-</v>
      </c>
      <c r="JI12" s="92" t="str">
        <f>IF($JG$8,JN7,"-")</f>
        <v>-</v>
      </c>
      <c r="JJ12" s="92" t="str">
        <f>IF($JG$8,JO7,"-")</f>
        <v>-</v>
      </c>
      <c r="JK12" s="92" t="str">
        <f>IF($JG$8,JP7,"-")</f>
        <v>-</v>
      </c>
      <c r="JL12" s="81"/>
      <c r="JM12" s="81"/>
      <c r="JN12" s="81"/>
      <c r="JO12" s="81"/>
      <c r="JP12" s="91" t="s">
        <v>140</v>
      </c>
      <c r="JQ12" s="92" t="str">
        <f>IF($JQ$8,JV7,"-")</f>
        <v>-</v>
      </c>
      <c r="JR12" s="92" t="str">
        <f>IF($JQ$8,JW7,"-")</f>
        <v>-</v>
      </c>
      <c r="JS12" s="92" t="str">
        <f>IF($JQ$8,JX7,"-")</f>
        <v>-</v>
      </c>
      <c r="JT12" s="92" t="str">
        <f>IF($JQ$8,JY7,"-")</f>
        <v>-</v>
      </c>
      <c r="JU12" s="92" t="str">
        <f>IF($JQ$8,JZ7,"-")</f>
        <v>-</v>
      </c>
      <c r="JV12" s="81"/>
      <c r="JW12" s="81"/>
      <c r="JX12" s="81"/>
      <c r="JY12" s="81"/>
      <c r="JZ12" s="91" t="s">
        <v>140</v>
      </c>
      <c r="KA12" s="92" t="str">
        <f>IF($KA$8,KF7,"-")</f>
        <v>-</v>
      </c>
      <c r="KB12" s="92" t="str">
        <f>IF($KA$8,KG7,"-")</f>
        <v>-</v>
      </c>
      <c r="KC12" s="92" t="str">
        <f>IF($KA$8,KH7,"-")</f>
        <v>-</v>
      </c>
      <c r="KD12" s="92" t="str">
        <f>IF($KA$8,KI7,"-")</f>
        <v>-</v>
      </c>
      <c r="KE12" s="92" t="str">
        <f>IF($KA$8,KJ7,"-")</f>
        <v>-</v>
      </c>
      <c r="KF12" s="81"/>
      <c r="KG12" s="81"/>
      <c r="KH12" s="81"/>
      <c r="KI12" s="81"/>
      <c r="KJ12" s="91" t="s">
        <v>140</v>
      </c>
      <c r="KK12" s="92" t="str">
        <f>IF($KK$8,KP7,"-")</f>
        <v>-</v>
      </c>
      <c r="KL12" s="92" t="str">
        <f>IF($KK$8,KQ7,"-")</f>
        <v>-</v>
      </c>
      <c r="KM12" s="92" t="str">
        <f>IF($KK$8,KR7,"-")</f>
        <v>-</v>
      </c>
      <c r="KN12" s="92" t="str">
        <f>IF($KK$8,KS7,"-")</f>
        <v>-</v>
      </c>
      <c r="KO12" s="92" t="str">
        <f>IF($KK$8,KT7,"-")</f>
        <v>-</v>
      </c>
      <c r="KP12" s="81"/>
      <c r="KQ12" s="81"/>
      <c r="KR12" s="81"/>
      <c r="KS12" s="81"/>
      <c r="KT12" s="81"/>
      <c r="KU12" s="91" t="s">
        <v>140</v>
      </c>
      <c r="KV12" s="92" t="str">
        <f>IF($KV$8,LA7,"-")</f>
        <v>-</v>
      </c>
      <c r="KW12" s="92">
        <f>IF($KV$8,LB7,"-")</f>
        <v>9.6</v>
      </c>
      <c r="KX12" s="92">
        <f>IF($KV$8,LC7,"-")</f>
        <v>6.4</v>
      </c>
      <c r="KY12" s="92">
        <f>IF($KV$8,LD7,"-")</f>
        <v>13.7</v>
      </c>
      <c r="KZ12" s="92">
        <f>IF($KV$8,LE7,"-")</f>
        <v>12</v>
      </c>
      <c r="LA12" s="81"/>
      <c r="LB12" s="81"/>
      <c r="LC12" s="81"/>
      <c r="LD12" s="81"/>
      <c r="LE12" s="91" t="s">
        <v>140</v>
      </c>
      <c r="LF12" s="92" t="str">
        <f>IF($LF$8,LK7,"-")</f>
        <v>-</v>
      </c>
      <c r="LG12" s="92">
        <f>IF($LF$8,LL7,"-")</f>
        <v>0</v>
      </c>
      <c r="LH12" s="92">
        <f>IF($LF$8,LM7,"-")</f>
        <v>0.2</v>
      </c>
      <c r="LI12" s="92">
        <f>IF($LF$8,LN7,"-")</f>
        <v>2.9</v>
      </c>
      <c r="LJ12" s="92">
        <f>IF($LF$8,LO7,"-")</f>
        <v>0.6</v>
      </c>
      <c r="LK12" s="81"/>
      <c r="LL12" s="81"/>
      <c r="LM12" s="81"/>
      <c r="LN12" s="81"/>
      <c r="LO12" s="91" t="s">
        <v>140</v>
      </c>
      <c r="LP12" s="92" t="str">
        <f>IF($LP$8,LU7,"-")</f>
        <v>-</v>
      </c>
      <c r="LQ12" s="92">
        <f>IF($LP$8,LV7,"-")</f>
        <v>0</v>
      </c>
      <c r="LR12" s="92">
        <f>IF($LP$8,LW7,"-")</f>
        <v>460.6</v>
      </c>
      <c r="LS12" s="92">
        <f>IF($LP$8,LX7,"-")</f>
        <v>282.39999999999998</v>
      </c>
      <c r="LT12" s="92">
        <f>IF($LP$8,LY7,"-")</f>
        <v>213.5</v>
      </c>
      <c r="LU12" s="81"/>
      <c r="LV12" s="81"/>
      <c r="LW12" s="81"/>
      <c r="LX12" s="81"/>
      <c r="LY12" s="91" t="s">
        <v>140</v>
      </c>
      <c r="LZ12" s="92" t="str">
        <f>IF($LZ$8,ME7,"-")</f>
        <v>-</v>
      </c>
      <c r="MA12" s="92" t="str">
        <f>IF($LZ$8,MF7,"-")</f>
        <v>-</v>
      </c>
      <c r="MB12" s="92" t="str">
        <f>IF($LZ$8,MG7,"-")</f>
        <v>-</v>
      </c>
      <c r="MC12" s="92" t="str">
        <f>IF($LZ$8,MH7,"-")</f>
        <v>-</v>
      </c>
      <c r="MD12" s="92" t="str">
        <f>IF($LZ$8,MI7,"-")</f>
        <v>-</v>
      </c>
      <c r="ME12" s="81"/>
      <c r="MF12" s="81"/>
      <c r="MG12" s="81"/>
      <c r="MH12" s="81"/>
      <c r="MI12" s="91" t="s">
        <v>140</v>
      </c>
      <c r="MJ12" s="92" t="str">
        <f>IF($MJ$8,MO7,"-")</f>
        <v>-</v>
      </c>
      <c r="MK12" s="92">
        <f>IF($MJ$8,MP7,"-")</f>
        <v>100</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93" t="s">
        <v>146</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147</v>
      </c>
      <c r="C15" s="192"/>
      <c r="D15" s="97"/>
      <c r="E15" s="94">
        <v>1</v>
      </c>
      <c r="F15" s="192" t="s">
        <v>148</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150</v>
      </c>
      <c r="C16" s="192"/>
      <c r="D16" s="97"/>
      <c r="E16" s="94">
        <f>E15+1</f>
        <v>2</v>
      </c>
      <c r="F16" s="192" t="s">
        <v>151</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152</v>
      </c>
      <c r="C17" s="192"/>
      <c r="D17" s="97"/>
      <c r="E17" s="94">
        <f t="shared" ref="E17" si="8">E16+1</f>
        <v>3</v>
      </c>
      <c r="F17" s="192" t="s">
        <v>153</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t="e">
        <f>IF(AX7="-",NA(),AX7)</f>
        <v>#N/A</v>
      </c>
      <c r="AY17" s="102">
        <f t="shared" ref="AY17:BB17" si="9">IF(AY7="-",NA(),AY7)</f>
        <v>117.7</v>
      </c>
      <c r="AZ17" s="102">
        <f t="shared" si="9"/>
        <v>107.4</v>
      </c>
      <c r="BA17" s="102">
        <f t="shared" si="9"/>
        <v>101.5</v>
      </c>
      <c r="BB17" s="102">
        <f t="shared" si="9"/>
        <v>101.5</v>
      </c>
      <c r="BC17" s="97"/>
      <c r="BD17" s="97"/>
      <c r="BE17" s="97"/>
      <c r="BF17" s="97"/>
      <c r="BG17" s="97"/>
      <c r="BH17" s="101" t="s">
        <v>154</v>
      </c>
      <c r="BI17" s="102" t="e">
        <f>IF(BI7="-",NA(),BI7)</f>
        <v>#N/A</v>
      </c>
      <c r="BJ17" s="102">
        <f t="shared" ref="BJ17:BM17" si="10">IF(BJ7="-",NA(),BJ7)</f>
        <v>117.7</v>
      </c>
      <c r="BK17" s="102">
        <f t="shared" si="10"/>
        <v>149</v>
      </c>
      <c r="BL17" s="102">
        <f t="shared" si="10"/>
        <v>175.8</v>
      </c>
      <c r="BM17" s="102">
        <f t="shared" si="10"/>
        <v>159.6</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t="e">
        <f>IF(CE7="-",NA(),CE7)</f>
        <v>#N/A</v>
      </c>
      <c r="CF17" s="102">
        <f t="shared" ref="CF17:CI17" si="12">IF(CF7="-",NA(),CF7)</f>
        <v>35318.6</v>
      </c>
      <c r="CG17" s="102">
        <f t="shared" si="12"/>
        <v>39645.199999999997</v>
      </c>
      <c r="CH17" s="102">
        <f t="shared" si="12"/>
        <v>42461.7</v>
      </c>
      <c r="CI17" s="102">
        <f t="shared" si="12"/>
        <v>42174.400000000001</v>
      </c>
      <c r="CJ17" s="97"/>
      <c r="CK17" s="97"/>
      <c r="CL17" s="97"/>
      <c r="CM17" s="97"/>
      <c r="CN17" s="101" t="s">
        <v>154</v>
      </c>
      <c r="CO17" s="103" t="e">
        <f>IF(CO7="-",NA(),CO7)</f>
        <v>#N/A</v>
      </c>
      <c r="CP17" s="103">
        <f t="shared" ref="CP17:CS17" si="13">IF(CP7="-",NA(),CP7)</f>
        <v>10895</v>
      </c>
      <c r="CQ17" s="103">
        <f t="shared" si="13"/>
        <v>4423</v>
      </c>
      <c r="CR17" s="103">
        <f t="shared" si="13"/>
        <v>3822</v>
      </c>
      <c r="CS17" s="103">
        <f t="shared" si="13"/>
        <v>4236</v>
      </c>
      <c r="CT17" s="97"/>
      <c r="CU17" s="97"/>
      <c r="CV17" s="97"/>
      <c r="CW17" s="97"/>
      <c r="CX17" s="97"/>
      <c r="CY17" s="101" t="s">
        <v>154</v>
      </c>
      <c r="CZ17" s="102" t="e">
        <f>IF(CZ7="-",NA(),CZ7)</f>
        <v>#N/A</v>
      </c>
      <c r="DA17" s="102">
        <f t="shared" ref="DA17:DD17" si="14">IF(DA7="-",NA(),DA7)</f>
        <v>13.2</v>
      </c>
      <c r="DB17" s="102">
        <f t="shared" si="14"/>
        <v>12.1</v>
      </c>
      <c r="DC17" s="102">
        <f t="shared" si="14"/>
        <v>16.600000000000001</v>
      </c>
      <c r="DD17" s="102">
        <f t="shared" si="14"/>
        <v>14.5</v>
      </c>
      <c r="DE17" s="97"/>
      <c r="DF17" s="97"/>
      <c r="DG17" s="97"/>
      <c r="DH17" s="97"/>
      <c r="DI17" s="101" t="s">
        <v>154</v>
      </c>
      <c r="DJ17" s="102" t="e">
        <f>IF(DJ7="-",NA(),DJ7)</f>
        <v>#N/A</v>
      </c>
      <c r="DK17" s="102">
        <f t="shared" ref="DK17:DN17" si="15">IF(DK7="-",NA(),DK7)</f>
        <v>0</v>
      </c>
      <c r="DL17" s="102">
        <f t="shared" si="15"/>
        <v>0</v>
      </c>
      <c r="DM17" s="102">
        <f t="shared" si="15"/>
        <v>0</v>
      </c>
      <c r="DN17" s="102">
        <f t="shared" si="15"/>
        <v>0</v>
      </c>
      <c r="DO17" s="97"/>
      <c r="DP17" s="97"/>
      <c r="DQ17" s="97"/>
      <c r="DR17" s="97"/>
      <c r="DS17" s="101" t="s">
        <v>154</v>
      </c>
      <c r="DT17" s="102" t="e">
        <f>IF(DT7="-",NA(),DT7)</f>
        <v>#N/A</v>
      </c>
      <c r="DU17" s="102">
        <f t="shared" ref="DU17:DX17" si="16">IF(DU7="-",NA(),DU7)</f>
        <v>0</v>
      </c>
      <c r="DV17" s="102">
        <f t="shared" si="16"/>
        <v>0</v>
      </c>
      <c r="DW17" s="102">
        <f t="shared" si="16"/>
        <v>0</v>
      </c>
      <c r="DX17" s="102">
        <f t="shared" si="16"/>
        <v>0</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f t="shared" ref="EO17:ER17" si="18">IF(EO7="-",NA(),EO7)</f>
        <v>100</v>
      </c>
      <c r="EP17" s="102">
        <f t="shared" si="18"/>
        <v>100</v>
      </c>
      <c r="EQ17" s="102">
        <f t="shared" si="18"/>
        <v>100</v>
      </c>
      <c r="ER17" s="102">
        <f t="shared" si="18"/>
        <v>100</v>
      </c>
      <c r="ES17" s="97"/>
      <c r="ET17" s="97"/>
      <c r="EU17" s="97"/>
      <c r="EV17" s="97"/>
      <c r="EW17" s="97"/>
      <c r="EX17" s="101" t="s">
        <v>154</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154</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154</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f t="shared" ref="KW17:KZ17" si="34">IF(KW7="-",NA(),KW7)</f>
        <v>13.2</v>
      </c>
      <c r="KX17" s="102">
        <f t="shared" si="34"/>
        <v>12.1</v>
      </c>
      <c r="KY17" s="102">
        <f t="shared" si="34"/>
        <v>16.600000000000001</v>
      </c>
      <c r="KZ17" s="102">
        <f t="shared" si="34"/>
        <v>14.5</v>
      </c>
      <c r="LA17" s="97"/>
      <c r="LB17" s="97"/>
      <c r="LC17" s="97"/>
      <c r="LD17" s="97"/>
      <c r="LE17" s="101" t="s">
        <v>154</v>
      </c>
      <c r="LF17" s="102" t="e">
        <f>IF(LF7="-",NA(),LF7)</f>
        <v>#N/A</v>
      </c>
      <c r="LG17" s="102">
        <f t="shared" ref="LG17:LJ17" si="35">IF(LG7="-",NA(),LG7)</f>
        <v>0</v>
      </c>
      <c r="LH17" s="102">
        <f t="shared" si="35"/>
        <v>0</v>
      </c>
      <c r="LI17" s="102">
        <f t="shared" si="35"/>
        <v>0</v>
      </c>
      <c r="LJ17" s="102">
        <f t="shared" si="35"/>
        <v>0</v>
      </c>
      <c r="LK17" s="97"/>
      <c r="LL17" s="97"/>
      <c r="LM17" s="97"/>
      <c r="LN17" s="97"/>
      <c r="LO17" s="101" t="s">
        <v>154</v>
      </c>
      <c r="LP17" s="102" t="e">
        <f>IF(LP7="-",NA(),LP7)</f>
        <v>#N/A</v>
      </c>
      <c r="LQ17" s="102">
        <f t="shared" ref="LQ17:LT17" si="36">IF(LQ7="-",NA(),LQ7)</f>
        <v>0</v>
      </c>
      <c r="LR17" s="102">
        <f t="shared" si="36"/>
        <v>0</v>
      </c>
      <c r="LS17" s="102">
        <f t="shared" si="36"/>
        <v>0</v>
      </c>
      <c r="LT17" s="102">
        <f t="shared" si="36"/>
        <v>0</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f t="shared" ref="MK17:MN17" si="38">IF(MK7="-",NA(),MK7)</f>
        <v>100</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155</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t="e">
        <f>IF(BC7="-",NA(),BC7)</f>
        <v>#N/A</v>
      </c>
      <c r="AY18" s="102">
        <f t="shared" ref="AY18:BB18" si="39">IF(BD7="-",NA(),BD7)</f>
        <v>180.2</v>
      </c>
      <c r="AZ18" s="102">
        <f t="shared" si="39"/>
        <v>164.5</v>
      </c>
      <c r="BA18" s="102">
        <f t="shared" si="39"/>
        <v>124.7</v>
      </c>
      <c r="BB18" s="102">
        <f t="shared" si="39"/>
        <v>118.8</v>
      </c>
      <c r="BC18" s="97"/>
      <c r="BD18" s="97"/>
      <c r="BE18" s="97"/>
      <c r="BF18" s="97"/>
      <c r="BG18" s="97"/>
      <c r="BH18" s="101" t="s">
        <v>156</v>
      </c>
      <c r="BI18" s="102" t="e">
        <f>IF(BN7="-",NA(),BN7)</f>
        <v>#N/A</v>
      </c>
      <c r="BJ18" s="102">
        <f t="shared" ref="BJ18:BM18" si="40">IF(BO7="-",NA(),BO7)</f>
        <v>296.2</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t="e">
        <f>IF(CJ7="-",NA(),CJ7)</f>
        <v>#N/A</v>
      </c>
      <c r="CF18" s="102">
        <f t="shared" ref="CF18:CI18" si="42">IF(CK7="-",NA(),CK7)</f>
        <v>7095.7</v>
      </c>
      <c r="CG18" s="102">
        <f t="shared" si="42"/>
        <v>11717.4</v>
      </c>
      <c r="CH18" s="102">
        <f t="shared" si="42"/>
        <v>17642.5</v>
      </c>
      <c r="CI18" s="102">
        <f t="shared" si="42"/>
        <v>18815.8</v>
      </c>
      <c r="CJ18" s="97"/>
      <c r="CK18" s="97"/>
      <c r="CL18" s="97"/>
      <c r="CM18" s="97"/>
      <c r="CN18" s="101" t="s">
        <v>156</v>
      </c>
      <c r="CO18" s="103" t="e">
        <f>IF(CT7="-",NA(),CT7)</f>
        <v>#N/A</v>
      </c>
      <c r="CP18" s="103">
        <f t="shared" ref="CP18:CS18" si="43">IF(CU7="-",NA(),CU7)</f>
        <v>120361</v>
      </c>
      <c r="CQ18" s="103">
        <f t="shared" si="43"/>
        <v>108538</v>
      </c>
      <c r="CR18" s="103">
        <f t="shared" si="43"/>
        <v>58539</v>
      </c>
      <c r="CS18" s="103">
        <f t="shared" si="43"/>
        <v>37685</v>
      </c>
      <c r="CT18" s="97"/>
      <c r="CU18" s="97"/>
      <c r="CV18" s="97"/>
      <c r="CW18" s="97"/>
      <c r="CX18" s="97"/>
      <c r="CY18" s="101" t="s">
        <v>156</v>
      </c>
      <c r="CZ18" s="102" t="e">
        <f>IF(DE7="-",NA(),DE7)</f>
        <v>#N/A</v>
      </c>
      <c r="DA18" s="102">
        <f t="shared" ref="DA18:DD18" si="44">IF(DF7="-",NA(),DF7)</f>
        <v>42.7</v>
      </c>
      <c r="DB18" s="102">
        <f t="shared" si="44"/>
        <v>38.5</v>
      </c>
      <c r="DC18" s="102">
        <f t="shared" si="44"/>
        <v>37.700000000000003</v>
      </c>
      <c r="DD18" s="102">
        <f t="shared" si="44"/>
        <v>33.9</v>
      </c>
      <c r="DE18" s="97"/>
      <c r="DF18" s="97"/>
      <c r="DG18" s="97"/>
      <c r="DH18" s="97"/>
      <c r="DI18" s="101" t="s">
        <v>156</v>
      </c>
      <c r="DJ18" s="102" t="e">
        <f>IF(DO7="-",NA(),DO7)</f>
        <v>#N/A</v>
      </c>
      <c r="DK18" s="102">
        <f t="shared" ref="DK18:DN18" si="45">IF(DP7="-",NA(),DP7)</f>
        <v>23.7</v>
      </c>
      <c r="DL18" s="102">
        <f t="shared" si="45"/>
        <v>21.6</v>
      </c>
      <c r="DM18" s="102">
        <f t="shared" si="45"/>
        <v>13.7</v>
      </c>
      <c r="DN18" s="102">
        <f t="shared" si="45"/>
        <v>16.3</v>
      </c>
      <c r="DO18" s="97"/>
      <c r="DP18" s="97"/>
      <c r="DQ18" s="97"/>
      <c r="DR18" s="97"/>
      <c r="DS18" s="101" t="s">
        <v>156</v>
      </c>
      <c r="DT18" s="102" t="e">
        <f>IF(DY7="-",NA(),DY7)</f>
        <v>#N/A</v>
      </c>
      <c r="DU18" s="102">
        <f t="shared" ref="DU18:DX18" si="46">IF(DZ7="-",NA(),DZ7)</f>
        <v>126.1</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156</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156</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156</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f>IF(OR(NOT($KV$8),LB7="-"),NA(),LB7)</f>
        <v>9.6</v>
      </c>
      <c r="KX18" s="102">
        <f>IF(OR(NOT($KV$8),LC7="-"),NA(),LC7)</f>
        <v>6.4</v>
      </c>
      <c r="KY18" s="102">
        <f>IF(OR(NOT($KV$8),LD7="-"),NA(),LD7)</f>
        <v>13.7</v>
      </c>
      <c r="KZ18" s="102">
        <f>IF(OR(NOT($KV$8),LE7="-"),NA(),LE7)</f>
        <v>12</v>
      </c>
      <c r="LA18" s="97"/>
      <c r="LB18" s="97"/>
      <c r="LC18" s="97"/>
      <c r="LD18" s="97"/>
      <c r="LE18" s="101" t="s">
        <v>156</v>
      </c>
      <c r="LF18" s="102" t="e">
        <f>IF(OR(NOT($LF$8),LK7="-"),NA(),LK7)</f>
        <v>#N/A</v>
      </c>
      <c r="LG18" s="102">
        <f>IF(OR(NOT($LF$8),LL7="-"),NA(),LL7)</f>
        <v>0</v>
      </c>
      <c r="LH18" s="102">
        <f>IF(OR(NOT($LF$8),LM7="-"),NA(),LM7)</f>
        <v>0.2</v>
      </c>
      <c r="LI18" s="102">
        <f>IF(OR(NOT($LF$8),LN7="-"),NA(),LN7)</f>
        <v>2.9</v>
      </c>
      <c r="LJ18" s="102">
        <f>IF(OR(NOT($LF$8),LO7="-"),NA(),LO7)</f>
        <v>0.6</v>
      </c>
      <c r="LK18" s="97"/>
      <c r="LL18" s="97"/>
      <c r="LM18" s="97"/>
      <c r="LN18" s="97"/>
      <c r="LO18" s="101" t="s">
        <v>156</v>
      </c>
      <c r="LP18" s="102" t="e">
        <f>IF(OR(NOT($LP$8),LU7="-"),NA(),LU7)</f>
        <v>#N/A</v>
      </c>
      <c r="LQ18" s="102">
        <f>IF(OR(NOT($LP$8),LV7="-"),NA(),LV7)</f>
        <v>0</v>
      </c>
      <c r="LR18" s="102">
        <f>IF(OR(NOT($LP$8),LW7="-"),NA(),LW7)</f>
        <v>460.6</v>
      </c>
      <c r="LS18" s="102">
        <f>IF(OR(NOT($LP$8),LX7="-"),NA(),LX7)</f>
        <v>282.39999999999998</v>
      </c>
      <c r="LT18" s="102">
        <f>IF(OR(NOT($LP$8),LY7="-"),NA(),LY7)</f>
        <v>213.5</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f>IF(OR(NOT($MJ$8),MP7="-"),NA(),MP7)</f>
        <v>100</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157</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158</v>
      </c>
      <c r="C20" s="192"/>
      <c r="D20" s="97"/>
    </row>
    <row r="21" spans="1:373">
      <c r="A21" s="94">
        <f t="shared" si="7"/>
        <v>7</v>
      </c>
      <c r="B21" s="192" t="s">
        <v>159</v>
      </c>
      <c r="C21" s="192"/>
      <c r="D21" s="97"/>
    </row>
    <row r="22" spans="1:373">
      <c r="A22" s="94">
        <f t="shared" si="7"/>
        <v>8</v>
      </c>
      <c r="B22" s="192" t="s">
        <v>160</v>
      </c>
      <c r="C22" s="192"/>
      <c r="D22" s="97"/>
      <c r="E22" s="194" t="s">
        <v>161</v>
      </c>
      <c r="F22" s="195"/>
      <c r="G22" s="195"/>
      <c r="H22" s="195"/>
      <c r="I22" s="196"/>
    </row>
    <row r="23" spans="1:373">
      <c r="A23" s="94">
        <f t="shared" si="7"/>
        <v>9</v>
      </c>
      <c r="B23" s="192" t="s">
        <v>162</v>
      </c>
      <c r="C23" s="192"/>
      <c r="D23" s="97"/>
      <c r="E23" s="197"/>
      <c r="F23" s="198"/>
      <c r="G23" s="198"/>
      <c r="H23" s="198"/>
      <c r="I23" s="199"/>
    </row>
    <row r="24" spans="1:373">
      <c r="A24" s="94">
        <f t="shared" si="7"/>
        <v>10</v>
      </c>
      <c r="B24" s="192" t="s">
        <v>163</v>
      </c>
      <c r="C24" s="192"/>
      <c r="D24" s="97"/>
      <c r="E24" s="197"/>
      <c r="F24" s="198"/>
      <c r="G24" s="198"/>
      <c r="H24" s="198"/>
      <c r="I24" s="199"/>
    </row>
    <row r="25" spans="1:373">
      <c r="A25" s="94">
        <f t="shared" si="7"/>
        <v>11</v>
      </c>
      <c r="B25" s="192" t="s">
        <v>164</v>
      </c>
      <c r="C25" s="192"/>
      <c r="D25" s="97"/>
      <c r="E25" s="197"/>
      <c r="F25" s="198"/>
      <c r="G25" s="198"/>
      <c r="H25" s="198"/>
      <c r="I25" s="199"/>
    </row>
    <row r="26" spans="1:373">
      <c r="A26" s="94">
        <f t="shared" si="7"/>
        <v>12</v>
      </c>
      <c r="B26" s="192" t="s">
        <v>165</v>
      </c>
      <c r="C26" s="192"/>
      <c r="D26" s="97"/>
      <c r="E26" s="197"/>
      <c r="F26" s="198"/>
      <c r="G26" s="198"/>
      <c r="H26" s="198"/>
      <c r="I26" s="199"/>
    </row>
    <row r="27" spans="1:373">
      <c r="A27" s="94">
        <f t="shared" si="7"/>
        <v>13</v>
      </c>
      <c r="B27" s="192" t="s">
        <v>166</v>
      </c>
      <c r="C27" s="192"/>
      <c r="D27" s="97"/>
      <c r="E27" s="197"/>
      <c r="F27" s="198"/>
      <c r="G27" s="198"/>
      <c r="H27" s="198"/>
      <c r="I27" s="199"/>
    </row>
    <row r="28" spans="1:373">
      <c r="A28" s="94">
        <f t="shared" si="7"/>
        <v>14</v>
      </c>
      <c r="B28" s="192" t="s">
        <v>167</v>
      </c>
      <c r="C28" s="192"/>
      <c r="D28" s="97"/>
      <c r="E28" s="197"/>
      <c r="F28" s="198"/>
      <c r="G28" s="198"/>
      <c r="H28" s="198"/>
      <c r="I28" s="199"/>
    </row>
    <row r="29" spans="1:373">
      <c r="A29" s="94">
        <f t="shared" si="7"/>
        <v>15</v>
      </c>
      <c r="B29" s="192" t="s">
        <v>168</v>
      </c>
      <c r="C29" s="192"/>
      <c r="D29" s="97"/>
      <c r="E29" s="197"/>
      <c r="F29" s="198"/>
      <c r="G29" s="198"/>
      <c r="H29" s="198"/>
      <c r="I29" s="199"/>
    </row>
    <row r="30" spans="1:373">
      <c r="A30" s="94">
        <f t="shared" si="7"/>
        <v>16</v>
      </c>
      <c r="B30" s="192" t="s">
        <v>169</v>
      </c>
      <c r="C30" s="192"/>
      <c r="D30" s="97"/>
      <c r="E30" s="197"/>
      <c r="F30" s="198"/>
      <c r="G30" s="198"/>
      <c r="H30" s="198"/>
      <c r="I30" s="199"/>
    </row>
    <row r="31" spans="1:373">
      <c r="A31" s="94">
        <f t="shared" si="7"/>
        <v>17</v>
      </c>
      <c r="B31" s="192" t="s">
        <v>170</v>
      </c>
      <c r="C31" s="192"/>
      <c r="D31" s="97"/>
      <c r="E31" s="197"/>
      <c r="F31" s="198"/>
      <c r="G31" s="198"/>
      <c r="H31" s="198"/>
      <c r="I31" s="199"/>
    </row>
    <row r="32" spans="1:373">
      <c r="A32" s="94">
        <f t="shared" si="7"/>
        <v>18</v>
      </c>
      <c r="B32" s="192" t="s">
        <v>171</v>
      </c>
      <c r="C32" s="192"/>
      <c r="D32" s="97"/>
      <c r="E32" s="197"/>
      <c r="F32" s="198"/>
      <c r="G32" s="198"/>
      <c r="H32" s="198"/>
      <c r="I32" s="199"/>
    </row>
    <row r="33" spans="1:15">
      <c r="A33" s="94">
        <f t="shared" si="7"/>
        <v>19</v>
      </c>
      <c r="B33" s="192" t="s">
        <v>172</v>
      </c>
      <c r="C33" s="192"/>
      <c r="D33" s="97"/>
      <c r="E33" s="197"/>
      <c r="F33" s="198"/>
      <c r="G33" s="198"/>
      <c r="H33" s="198"/>
      <c r="I33" s="199"/>
    </row>
    <row r="34" spans="1:15">
      <c r="A34" s="94">
        <f t="shared" si="7"/>
        <v>20</v>
      </c>
      <c r="B34" s="192" t="s">
        <v>173</v>
      </c>
      <c r="C34" s="192"/>
      <c r="D34" s="97"/>
      <c r="E34" s="197"/>
      <c r="F34" s="198"/>
      <c r="G34" s="198"/>
      <c r="H34" s="198"/>
      <c r="I34" s="199"/>
    </row>
    <row r="35" spans="1:15" ht="25.5" customHeight="1">
      <c r="E35" s="200"/>
      <c r="F35" s="201"/>
      <c r="G35" s="201"/>
      <c r="H35" s="201"/>
      <c r="I35" s="202"/>
    </row>
    <row r="37" spans="1:15">
      <c r="K37" s="194" t="s">
        <v>161</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2017-08-21T02:41:16Z</cp:lastPrinted>
  <dcterms:created xsi:type="dcterms:W3CDTF">2017-06-20T03:25:39Z</dcterms:created>
  <dcterms:modified xsi:type="dcterms:W3CDTF">2017-08-21T07:41:23Z</dcterms:modified>
</cp:coreProperties>
</file>