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財政係（ls220d）\03・決算統計\H30\55_財政状況資料集\09_公表\02_公表作業\01_公表用ファイル\"/>
    </mc:Choice>
  </mc:AlternateContent>
  <bookViews>
    <workbookView xWindow="0" yWindow="0" windowWidth="19200" windowHeight="108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CW102" i="12" l="1"/>
  <c r="CR102" i="12"/>
  <c r="DB102" i="12" l="1"/>
  <c r="DG102" i="12"/>
  <c r="AU88" i="12" l="1"/>
  <c r="AP88" i="12"/>
  <c r="AF72" i="12"/>
  <c r="AF71" i="12"/>
  <c r="AF70" i="12"/>
  <c r="AF68" i="12"/>
  <c r="AA73" i="12"/>
  <c r="AA72" i="12"/>
  <c r="AA71" i="12"/>
  <c r="AA70" i="12"/>
  <c r="AA69" i="12"/>
  <c r="AF69" i="12" s="1"/>
  <c r="AA68" i="12"/>
  <c r="AA30" i="12" l="1"/>
  <c r="AA32" i="12"/>
  <c r="AA29" i="12"/>
  <c r="AA28" i="12"/>
  <c r="AP23" i="12" l="1"/>
  <c r="AA9" i="12" l="1"/>
  <c r="AA8"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<sst xmlns="http://schemas.openxmlformats.org/spreadsheetml/2006/main" count="1095" uniqueCount="624">
  <si>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</si>
  <si>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</si>
  <si>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</si>
  <si>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</si>
  <si>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</si>
  <si>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</si>
  <si>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</si>
  <si>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</si>
  <si>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</si>
  <si>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</si>
  <si>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</si>
  <si>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</si>
  <si>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</si>
  <si>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</si>
  <si>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</si>
  <si>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</si>
  <si>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</si>
  <si>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</si>
  <si>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</si>
  <si>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</si>
  <si>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</si>
  <si>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</si>
  <si>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</si>
  <si>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</si>
  <si>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</si>
  <si>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</si>
  <si>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</si>
  <si>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</si>
  <si>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</si>
  <si>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</si>
  <si>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</si>
  <si>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</si>
  <si>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</si>
  <si>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</si>
  <si>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</si>
  <si>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</si>
  <si>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</si>
  <si>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</si>
  <si>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</si>
  <si>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</si>
  <si>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</si>
  <si>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</si>
  <si>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</si>
  <si>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</si>
  <si>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</si>
  <si>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</si>
  <si>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</si>
  <si>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</si>
  <si>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</si>
  <si>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</si>
  <si>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</si>
  <si>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</si>
  <si>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</si>
  <si>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</si>
  <si>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</si>
  <si>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</si>
  <si>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</si>
  <si>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</si>
  <si>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</si>
  <si>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</si>
  <si>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</si>
  <si>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</si>
  <si>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</si>
  <si>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</si>
  <si>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</si>
  <si>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</si>
  <si>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</si>
  <si>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</si>
  <si>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</si>
  <si>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</si>
  <si>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</si>
  <si>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</si>
  <si>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</si>
  <si>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</si>
  <si>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</si>
  <si>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</si>
  <si>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</si>
  <si>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</si>
  <si>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施行時特例市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</si>
  <si>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</si>
  <si>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</si>
  <si>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</si>
  <si>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</si>
  <si>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</si>
  <si>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</si>
  <si>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</si>
  <si>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</si>
  <si>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</si>
  <si>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</si>
  <si>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</si>
  <si>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</si>
  <si>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太田市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</si>
  <si>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</si>
  <si>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</si>
  <si>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</si>
  <si>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</si>
  <si>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</si>
  <si>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</si>
  <si>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</si>
  <si>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</si>
  <si>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</si>
  <si>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</si>
  <si>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</si>
  <si>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</si>
  <si>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</si>
  <si>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</si>
  <si>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</si>
  <si>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</si>
  <si>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</si>
  <si>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</si>
  <si>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</si>
  <si>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</si>
  <si>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</si>
  <si>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</si>
  <si>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</si>
  <si>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</si>
  <si>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</si>
  <si>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</si>
  <si>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</si>
  <si>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</si>
  <si>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</si>
  <si>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</si>
  <si>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</si>
  <si>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</si>
  <si>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</si>
  <si>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</si>
  <si>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</si>
  <si>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</si>
  <si>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</si>
  <si>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</si>
  <si>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</si>
  <si>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</si>
  <si>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</si>
  <si>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</si>
  <si>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</si>
  <si>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</si>
  <si>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</si>
  <si>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</si>
  <si>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</si>
  <si>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</si>
  <si>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</si>
  <si>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</si>
  <si>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</si>
  <si>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</si>
  <si>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</si>
  <si>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</si>
  <si>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</si>
  <si>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</si>
  <si>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</si>
  <si>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</si>
  <si>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</si>
  <si>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</si>
  <si>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</si>
  <si>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</si>
  <si>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</si>
  <si>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</si>
  <si>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</si>
  <si>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</si>
  <si>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</si>
  <si>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</si>
  <si>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</si>
  <si>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</si>
  <si>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</si>
  <si>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</si>
  <si>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</si>
  <si>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</si>
  <si>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</si>
  <si>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</si>
  <si>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</si>
  <si>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</si>
  <si>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</si>
  <si>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</si>
  <si>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</si>
  <si>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</si>
  <si>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</si>
  <si>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</si>
  <si>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</si>
  <si>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</si>
  <si>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</si>
  <si>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</si>
  <si>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</si>
  <si>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</si>
  <si>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</si>
  <si>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</si>
  <si>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</si>
  <si>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</si>
  <si>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</si>
  <si>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</si>
  <si>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</si>
  <si>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</si>
  <si>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</si>
  <si>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</si>
  <si>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</si>
  <si>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</si>
  <si>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</si>
  <si>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</si>
  <si>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</si>
  <si>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</si>
  <si>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</si>
  <si>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</si>
  <si>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</si>
  <si>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</si>
  <si>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</si>
  <si>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</si>
  <si>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</si>
  <si>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</si>
  <si>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群馬県太田市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</si>
  <si>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</si>
  <si>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</si>
  <si>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</si>
  <si>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</si>
  <si>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</si>
  <si>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</si>
  <si>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</si>
  <si>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</si>
  <si>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</si>
  <si>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</si>
  <si>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</si>
  <si>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</si>
  <si>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</si>
  <si>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</si>
  <si>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</si>
  <si>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</si>
  <si>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</si>
  <si>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</si>
  <si>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</si>
  <si>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</si>
  <si>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</si>
  <si>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</si>
  <si>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</si>
  <si>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</si>
  <si>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</si>
  <si>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</si>
  <si>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</si>
  <si>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</si>
  <si>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</si>
  <si>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</si>
  <si>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</si>
  <si>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</si>
  <si>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</si>
  <si>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</si>
  <si>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</si>
  <si>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</si>
  <si>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</si>
  <si>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</si>
  <si>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</si>
  <si>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</si>
  <si>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</si>
  <si>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</si>
  <si>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</si>
  <si>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</si>
  <si>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</si>
  <si>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</si>
  <si>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</si>
  <si>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</si>
  <si>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</si>
  <si>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</si>
  <si>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</si>
  <si>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</si>
  <si>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</si>
  <si>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</si>
  <si>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</si>
  <si>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</si>
  <si>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</si>
  <si>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</si>
  <si>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</si>
  <si>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</si>
  <si>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</si>
  <si>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</si>
  <si>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</si>
  <si>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</si>
  <si>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</si>
  <si>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</si>
  <si>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</si>
  <si>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</si>
  <si>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</si>
  <si>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</si>
  <si>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</si>
  <si>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</si>
  <si>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</si>
  <si>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</si>
  <si>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</si>
  <si>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</si>
  <si>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</si>
  <si>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</si>
  <si>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</si>
  <si>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</si>
  <si>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</si>
  <si>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</si>
  <si>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</si>
  <si>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</si>
  <si>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</si>
  <si>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</si>
  <si>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</si>
  <si>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</si>
  <si>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</si>
  <si>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</si>
  <si>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</si>
  <si>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</si>
  <si>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</si>
  <si>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</si>
  <si>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</si>
  <si>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</si>
  <si>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</si>
  <si>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</si>
  <si>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</si>
  <si>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</si>
  <si>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</si>
  <si>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</si>
  <si>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</si>
  <si>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</si>
  <si>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</si>
  <si>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</si>
  <si>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</si>
  <si>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</si>
  <si>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</si>
  <si>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</si>
  <si>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</si>
  <si>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</si>
  <si>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</si>
  <si>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</si>
  <si>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</si>
  <si>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</si>
  <si>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</si>
  <si>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</si>
  <si>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</si>
  <si>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</si>
  <si>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</si>
  <si>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</si>
  <si>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</si>
  <si>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</si>
  <si>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</si>
  <si>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</si>
  <si>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</si>
  <si>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</si>
  <si>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</si>
  <si>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</si>
  <si>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</si>
  <si>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</si>
  <si>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</si>
  <si>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</si>
  <si>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</si>
  <si>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</si>
  <si>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</si>
  <si>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</si>
  <si>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</si>
  <si>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</si>
  <si>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</si>
  <si>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</si>
  <si>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</si>
  <si>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</si>
  <si>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</si>
  <si>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</si>
  <si>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</si>
  <si>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</si>
  <si>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</si>
  <si>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</si>
  <si>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群馬県太田市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</si>
  <si>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</si>
  <si>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</si>
  <si>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</si>
  <si>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</si>
  <si>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</si>
  <si>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</si>
  <si>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</si>
  <si>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</si>
  <si>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</si>
  <si>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</si>
  <si>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</si>
  <si>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</si>
  <si>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</si>
  <si>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</si>
  <si>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</si>
  <si>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</si>
  <si>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</si>
  <si>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</si>
  <si>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</si>
  <si>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</si>
  <si>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</si>
  <si>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八王子山墓園特別会計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</si>
  <si>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</si>
  <si>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</si>
  <si>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</si>
  <si>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</si>
  <si>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</si>
  <si>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</si>
  <si>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</si>
  <si>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</si>
  <si>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</si>
  <si>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</si>
  <si>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</si>
  <si>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</si>
  <si>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</si>
  <si>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</si>
  <si>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</si>
  <si>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</si>
  <si>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</si>
  <si>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下水道事業等会計</t>
    <phoneticPr fontId="5"/>
  </si>
  <si>
    <t>法適用企業</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</si>
  <si>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</si>
  <si>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</si>
  <si>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</si>
  <si>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</si>
  <si>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</si>
  <si>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</si>
  <si>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</si>
  <si>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</si>
  <si>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</si>
  <si>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</si>
  <si>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</si>
  <si>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</si>
  <si>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</si>
  <si>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</si>
  <si>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</si>
  <si>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</si>
  <si>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</si>
  <si>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</si>
  <si>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</si>
  <si>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</si>
  <si>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</si>
  <si>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</si>
  <si>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</si>
  <si>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</si>
  <si>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</si>
  <si>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</si>
  <si>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</si>
  <si>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</si>
  <si>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</si>
  <si>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</si>
  <si>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</si>
  <si>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</si>
  <si>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</si>
  <si>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</si>
  <si>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</si>
  <si>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</si>
  <si>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</si>
  <si>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</si>
  <si>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</si>
  <si>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</si>
  <si>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</si>
  <si>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</si>
  <si>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</si>
  <si>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</si>
  <si>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</si>
  <si>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</si>
  <si>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</si>
  <si>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</si>
  <si>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</si>
  <si>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</si>
  <si>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</si>
  <si>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</si>
  <si>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</si>
  <si>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</si>
  <si>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</si>
  <si>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</si>
  <si>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</si>
  <si>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</si>
  <si>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</si>
  <si>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</si>
  <si>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</si>
  <si>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</si>
  <si>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</si>
  <si>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</si>
  <si>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</si>
  <si>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</si>
  <si>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</si>
  <si>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</si>
  <si>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</si>
  <si>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</si>
  <si>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</si>
  <si>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下水道事業等会計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</si>
  <si>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</si>
  <si>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</si>
  <si>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</si>
  <si>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</si>
  <si>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</si>
  <si>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</si>
  <si>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</si>
  <si>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</si>
  <si>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</si>
  <si>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</si>
  <si>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</si>
  <si>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</si>
  <si>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</si>
  <si>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</si>
  <si>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</si>
  <si>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</si>
  <si>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</si>
  <si>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</si>
  <si>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</si>
  <si>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</si>
  <si>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</si>
  <si>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</si>
  <si>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</si>
  <si>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</si>
  <si>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</si>
  <si>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</si>
  <si>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</si>
  <si>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</si>
  <si>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</si>
  <si>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</si>
  <si>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</si>
  <si>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</si>
  <si>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</si>
  <si>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</si>
  <si>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</si>
  <si>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</si>
  <si>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</si>
  <si>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</si>
  <si>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</si>
  <si>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</si>
  <si>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</si>
  <si>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</si>
  <si>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</si>
  <si>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</si>
  <si>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</si>
  <si>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</si>
  <si>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</si>
  <si>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</si>
  <si>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</si>
  <si>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</si>
  <si>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</si>
  <si>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</si>
  <si>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</si>
  <si>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</si>
  <si>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</si>
  <si>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</si>
  <si>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</si>
  <si>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</si>
  <si>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</si>
  <si>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</si>
  <si>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</si>
  <si>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</si>
  <si>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</si>
  <si>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</si>
  <si>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</si>
  <si>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</si>
  <si>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</si>
  <si>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</si>
  <si>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</si>
  <si>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</si>
  <si>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</si>
  <si>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</si>
  <si>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</si>
  <si>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</si>
  <si>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</si>
  <si>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</si>
  <si>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</si>
  <si>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</si>
  <si>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</si>
  <si>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</si>
  <si>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</si>
  <si>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</si>
  <si>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</si>
  <si>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</si>
  <si>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</si>
  <si>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</si>
  <si>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</si>
  <si>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</si>
  <si>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</si>
  <si>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</si>
  <si>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</si>
  <si>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</si>
  <si>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</si>
  <si>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</si>
  <si>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0.16</t>
  </si>
  <si>
    <t>▲ 2.20</t>
  </si>
  <si>
    <t>▲ 2.67</t>
  </si>
  <si>
    <t>▲ 6.23</t>
  </si>
  <si>
    <t>一般会計</t>
  </si>
  <si>
    <t>下水道事業等会計</t>
  </si>
  <si>
    <t>介護保険特別会計</t>
  </si>
  <si>
    <t>国民健康保険特別会計</t>
  </si>
  <si>
    <t>太陽光発電事業特別会計</t>
  </si>
  <si>
    <t>後期高齢者医療特別会計</t>
  </si>
  <si>
    <t>八王子山墓園特別会計</t>
  </si>
  <si>
    <t>住宅新築資金等貸付特別会計</t>
  </si>
  <si>
    <t>その他会計（赤字）</t>
  </si>
  <si>
    <t>その他会計（黒字）</t>
  </si>
  <si>
    <t>-</t>
    <phoneticPr fontId="2"/>
  </si>
  <si>
    <t>-</t>
    <phoneticPr fontId="2"/>
  </si>
  <si>
    <t>-</t>
    <phoneticPr fontId="2"/>
  </si>
  <si>
    <t>太田市外三町広域清掃組合</t>
    <rPh sb="0" eb="3">
      <t>オオタシ</t>
    </rPh>
    <rPh sb="3" eb="4">
      <t>ホカ</t>
    </rPh>
    <rPh sb="4" eb="6">
      <t>サンチョウ</t>
    </rPh>
    <rPh sb="6" eb="8">
      <t>コウイキ</t>
    </rPh>
    <rPh sb="8" eb="10">
      <t>セイソウ</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</si>
  <si>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</si>
  <si>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</si>
  <si>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</si>
  <si>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</si>
  <si>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群馬東部水道企業団</t>
    <rPh sb="0" eb="2">
      <t>グンマ</t>
    </rPh>
    <rPh sb="2" eb="4">
      <t>トウブ</t>
    </rPh>
    <rPh sb="4" eb="6">
      <t>スイドウ</t>
    </rPh>
    <rPh sb="6" eb="8">
      <t>キギョウ</t>
    </rPh>
    <rPh sb="8" eb="9">
      <t>ダン</t>
    </rPh>
    <phoneticPr fontId="2"/>
  </si>
  <si>
    <t>-</t>
    <phoneticPr fontId="2"/>
  </si>
  <si>
    <t>-</t>
    <phoneticPr fontId="2"/>
  </si>
  <si>
    <t>-</t>
    <phoneticPr fontId="2"/>
  </si>
  <si>
    <t>-</t>
    <phoneticPr fontId="2"/>
  </si>
  <si>
    <t>太田市健診センター</t>
    <rPh sb="0" eb="3">
      <t>オオタシ</t>
    </rPh>
    <rPh sb="3" eb="5">
      <t>ケンシン</t>
    </rPh>
    <phoneticPr fontId="2"/>
  </si>
  <si>
    <t>太田市文化スポーツ振興財団</t>
    <rPh sb="0" eb="3">
      <t>オオタシ</t>
    </rPh>
    <rPh sb="3" eb="5">
      <t>ブンカ</t>
    </rPh>
    <rPh sb="9" eb="11">
      <t>シンコウ</t>
    </rPh>
    <rPh sb="11" eb="13">
      <t>ザイダン</t>
    </rPh>
    <phoneticPr fontId="2"/>
  </si>
  <si>
    <t>夢麦酒太田</t>
    <rPh sb="0" eb="1">
      <t>ユメ</t>
    </rPh>
    <rPh sb="1" eb="2">
      <t>ムギ</t>
    </rPh>
    <rPh sb="2" eb="3">
      <t>サケ</t>
    </rPh>
    <rPh sb="3" eb="5">
      <t>オオタ</t>
    </rPh>
    <phoneticPr fontId="2"/>
  </si>
  <si>
    <t>おおたコミュニティ放送</t>
    <rPh sb="9" eb="11">
      <t>ホウソウ</t>
    </rPh>
    <phoneticPr fontId="2"/>
  </si>
  <si>
    <t>田園都市未来新田</t>
    <rPh sb="0" eb="4">
      <t>デンエントシ</t>
    </rPh>
    <rPh sb="4" eb="6">
      <t>ミライ</t>
    </rPh>
    <rPh sb="6" eb="8">
      <t>ニッタ</t>
    </rPh>
    <phoneticPr fontId="2"/>
  </si>
  <si>
    <t>太田国際貨物ターミナル</t>
    <rPh sb="0" eb="2">
      <t>オオタ</t>
    </rPh>
    <rPh sb="2" eb="4">
      <t>コクサイ</t>
    </rPh>
    <rPh sb="4" eb="6">
      <t>カモツ</t>
    </rPh>
    <phoneticPr fontId="2"/>
  </si>
  <si>
    <t>太田市土地開発公社</t>
    <rPh sb="0" eb="3">
      <t>オオタシ</t>
    </rPh>
    <rPh sb="3" eb="9">
      <t>トチカイハツコウシャ</t>
    </rPh>
    <phoneticPr fontId="2"/>
  </si>
  <si>
    <t>地域産学官連携ものづくり研究機構</t>
    <rPh sb="0" eb="2">
      <t>チイキ</t>
    </rPh>
    <rPh sb="2" eb="5">
      <t>サンガクカン</t>
    </rPh>
    <rPh sb="5" eb="7">
      <t>レンケイ</t>
    </rPh>
    <rPh sb="12" eb="16">
      <t>ケンキュウキコウ</t>
    </rPh>
    <phoneticPr fontId="2"/>
  </si>
  <si>
    <t>太田市行政管理公社</t>
    <rPh sb="0" eb="3">
      <t>オオタシ</t>
    </rPh>
    <rPh sb="3" eb="5">
      <t>ギョウセイ</t>
    </rPh>
    <rPh sb="5" eb="7">
      <t>カンリ</t>
    </rPh>
    <rPh sb="7" eb="9">
      <t>コウシャ</t>
    </rPh>
    <phoneticPr fontId="2"/>
  </si>
  <si>
    <t>○</t>
    <phoneticPr fontId="2"/>
  </si>
  <si>
    <t>-</t>
    <phoneticPr fontId="2"/>
  </si>
  <si>
    <t>-</t>
    <phoneticPr fontId="2"/>
  </si>
  <si>
    <t>東矢島土地区画整理事業基金</t>
    <rPh sb="0" eb="1">
      <t>ヒガシ</t>
    </rPh>
    <rPh sb="1" eb="3">
      <t>ヤジマ</t>
    </rPh>
    <rPh sb="3" eb="5">
      <t>トチ</t>
    </rPh>
    <rPh sb="5" eb="7">
      <t>クカク</t>
    </rPh>
    <rPh sb="7" eb="9">
      <t>セイリ</t>
    </rPh>
    <rPh sb="9" eb="11">
      <t>ジギョウ</t>
    </rPh>
    <rPh sb="11" eb="13">
      <t>キキン</t>
    </rPh>
    <phoneticPr fontId="11"/>
  </si>
  <si>
    <t>福祉振興基金</t>
    <rPh sb="0" eb="2">
      <t>フクシ</t>
    </rPh>
    <rPh sb="2" eb="4">
      <t>シンコウ</t>
    </rPh>
    <rPh sb="4" eb="6">
      <t>キキン</t>
    </rPh>
    <phoneticPr fontId="11"/>
  </si>
  <si>
    <t>笹川清奨学基金</t>
    <rPh sb="0" eb="2">
      <t>ササガワ</t>
    </rPh>
    <rPh sb="2" eb="3">
      <t>キヨシ</t>
    </rPh>
    <rPh sb="3" eb="5">
      <t>ショウガク</t>
    </rPh>
    <rPh sb="5" eb="7">
      <t>キキン</t>
    </rPh>
    <phoneticPr fontId="11"/>
  </si>
  <si>
    <t>宝泉南部土地区画整理事業基金</t>
    <rPh sb="0" eb="2">
      <t>ホウセン</t>
    </rPh>
    <rPh sb="2" eb="4">
      <t>ナンブ</t>
    </rPh>
    <rPh sb="4" eb="6">
      <t>トチ</t>
    </rPh>
    <rPh sb="6" eb="8">
      <t>クカク</t>
    </rPh>
    <rPh sb="8" eb="10">
      <t>セイリ</t>
    </rPh>
    <rPh sb="10" eb="12">
      <t>ジギョウ</t>
    </rPh>
    <rPh sb="12" eb="14">
      <t>キキン</t>
    </rPh>
    <phoneticPr fontId="11"/>
  </si>
  <si>
    <t>東毛林間学校基金</t>
    <rPh sb="0" eb="2">
      <t>トウモウ</t>
    </rPh>
    <rPh sb="2" eb="4">
      <t>リンカン</t>
    </rPh>
    <rPh sb="4" eb="6">
      <t>ガッコウ</t>
    </rPh>
    <rPh sb="6" eb="8">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</si>
  <si>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</si>
  <si>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</si>
  <si>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</si>
  <si>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</si>
  <si>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</si>
  <si>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類似団体内平均値と比較すると、将来負担比率は上回っており、有形固定資産減価償却率は下回っている。
将来負担比率は年々改善してきており、今後も抑制に努める。有形固定資産減価償却率は大幅に上昇することのがないよう必要な投資を継続的に行う。
これら２つの指標を注視し、投資と将来負担の均衡のとれた財政運営を行う。
</t>
    <rPh sb="0" eb="2">
      <t>ルイジ</t>
    </rPh>
    <rPh sb="2" eb="4">
      <t>ダンタイ</t>
    </rPh>
    <rPh sb="4" eb="5">
      <t>ナイ</t>
    </rPh>
    <rPh sb="5" eb="8">
      <t>ヘイキンチ</t>
    </rPh>
    <rPh sb="9" eb="11">
      <t>ヒカク</t>
    </rPh>
    <rPh sb="15" eb="17">
      <t>ショウライ</t>
    </rPh>
    <rPh sb="17" eb="19">
      <t>フタン</t>
    </rPh>
    <rPh sb="19" eb="20">
      <t>ヒ</t>
    </rPh>
    <rPh sb="20" eb="21">
      <t>リツ</t>
    </rPh>
    <rPh sb="22" eb="24">
      <t>ウワマワ</t>
    </rPh>
    <rPh sb="29" eb="31">
      <t>ユウケイ</t>
    </rPh>
    <rPh sb="31" eb="33">
      <t>コテイ</t>
    </rPh>
    <rPh sb="33" eb="35">
      <t>シサン</t>
    </rPh>
    <rPh sb="35" eb="37">
      <t>ゲンカ</t>
    </rPh>
    <rPh sb="37" eb="39">
      <t>ショウキャク</t>
    </rPh>
    <rPh sb="39" eb="40">
      <t>リツ</t>
    </rPh>
    <rPh sb="41" eb="43">
      <t>シタマワ</t>
    </rPh>
    <rPh sb="49" eb="51">
      <t>ショウライ</t>
    </rPh>
    <rPh sb="51" eb="53">
      <t>フタン</t>
    </rPh>
    <rPh sb="53" eb="55">
      <t>ヒリツ</t>
    </rPh>
    <rPh sb="56" eb="58">
      <t>ネンネン</t>
    </rPh>
    <rPh sb="58" eb="60">
      <t>カイゼン</t>
    </rPh>
    <rPh sb="67" eb="69">
      <t>コンゴ</t>
    </rPh>
    <rPh sb="70" eb="72">
      <t>ヨクセイ</t>
    </rPh>
    <rPh sb="73" eb="74">
      <t>ツト</t>
    </rPh>
    <rPh sb="77" eb="88">
      <t>ユウケイコテイシサンゲンカショウキャクリツ</t>
    </rPh>
    <rPh sb="89" eb="91">
      <t>オオハバ</t>
    </rPh>
    <rPh sb="92" eb="94">
      <t>ジョウショウ</t>
    </rPh>
    <rPh sb="104" eb="106">
      <t>ヒツヨウ</t>
    </rPh>
    <rPh sb="107" eb="109">
      <t>トウシ</t>
    </rPh>
    <rPh sb="110" eb="113">
      <t>ケイゾクテキ</t>
    </rPh>
    <rPh sb="114" eb="115">
      <t>オコナ</t>
    </rPh>
    <rPh sb="124" eb="126">
      <t>シヒョウ</t>
    </rPh>
    <rPh sb="127" eb="129">
      <t>チュウシ</t>
    </rPh>
    <rPh sb="131" eb="133">
      <t>トウシ</t>
    </rPh>
    <rPh sb="134" eb="136">
      <t>ショウライ</t>
    </rPh>
    <rPh sb="136" eb="138">
      <t>フタン</t>
    </rPh>
    <rPh sb="139" eb="141">
      <t>キンコウ</t>
    </rPh>
    <rPh sb="145" eb="147">
      <t>ザイセイ</t>
    </rPh>
    <rPh sb="147" eb="149">
      <t>ウンエイ</t>
    </rPh>
    <rPh sb="150" eb="151">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</si>
  <si>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</si>
  <si>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</si>
  <si>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</si>
  <si>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</si>
  <si>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</si>
  <si>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</si>
  <si>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</si>
  <si>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</si>
  <si>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将来負担比率、実質公債費比率ともに類似団体内平均値よりも高くなっているが、年々改善してきている。
数値の推移を見るとH26に大きく改善しているが、その要因は利率2.15％以上の地方債を一括繰上償還したことに伴う地方債現在高の減などがあげられる。
今後も「償還元金を超えない市債の発行」を堅持することにより、比率の抑制に努めていく。</t>
    <rPh sb="0" eb="2">
      <t>ショウライ</t>
    </rPh>
    <rPh sb="2" eb="4">
      <t>フタン</t>
    </rPh>
    <rPh sb="4" eb="6">
      <t>ヒリツ</t>
    </rPh>
    <rPh sb="7" eb="9">
      <t>ジッシツ</t>
    </rPh>
    <rPh sb="9" eb="12">
      <t>コウサイヒ</t>
    </rPh>
    <rPh sb="12" eb="14">
      <t>ヒリツ</t>
    </rPh>
    <rPh sb="17" eb="19">
      <t>ルイジ</t>
    </rPh>
    <rPh sb="19" eb="21">
      <t>ダンタイ</t>
    </rPh>
    <rPh sb="21" eb="22">
      <t>ナイ</t>
    </rPh>
    <rPh sb="22" eb="25">
      <t>ヘイキンチ</t>
    </rPh>
    <rPh sb="28" eb="29">
      <t>タカ</t>
    </rPh>
    <rPh sb="37" eb="39">
      <t>ネンネン</t>
    </rPh>
    <rPh sb="39" eb="41">
      <t>カイゼン</t>
    </rPh>
    <rPh sb="49" eb="51">
      <t>スウチ</t>
    </rPh>
    <rPh sb="52" eb="54">
      <t>スイイ</t>
    </rPh>
    <rPh sb="55" eb="56">
      <t>ミ</t>
    </rPh>
    <rPh sb="62" eb="63">
      <t>オオ</t>
    </rPh>
    <rPh sb="65" eb="67">
      <t>カイゼン</t>
    </rPh>
    <rPh sb="75" eb="77">
      <t>ヨウイン</t>
    </rPh>
    <rPh sb="78" eb="80">
      <t>リリツ</t>
    </rPh>
    <rPh sb="85" eb="87">
      <t>イジョウ</t>
    </rPh>
    <rPh sb="88" eb="91">
      <t>チホウサイ</t>
    </rPh>
    <rPh sb="92" eb="94">
      <t>イッカツ</t>
    </rPh>
    <rPh sb="94" eb="98">
      <t>クリアゲショウカン</t>
    </rPh>
    <rPh sb="103" eb="104">
      <t>トモナ</t>
    </rPh>
    <rPh sb="105" eb="108">
      <t>チホウサイ</t>
    </rPh>
    <rPh sb="108" eb="110">
      <t>ゲンザイ</t>
    </rPh>
    <rPh sb="110" eb="111">
      <t>ダカ</t>
    </rPh>
    <rPh sb="112" eb="113">
      <t>ゲン</t>
    </rPh>
    <rPh sb="123" eb="125">
      <t>コンゴ</t>
    </rPh>
    <rPh sb="127" eb="131">
      <t>ショウカンガンキン</t>
    </rPh>
    <rPh sb="132" eb="133">
      <t>コ</t>
    </rPh>
    <rPh sb="136" eb="138">
      <t>シサイ</t>
    </rPh>
    <rPh sb="139" eb="141">
      <t>ハッコウ</t>
    </rPh>
    <rPh sb="143" eb="145">
      <t>ケンジ</t>
    </rPh>
    <rPh sb="153" eb="155">
      <t>ヒリツ</t>
    </rPh>
    <rPh sb="156" eb="158">
      <t>ヨクセイ</t>
    </rPh>
    <rPh sb="159" eb="160">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</si>
</sst>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extLst>
            <c:ext xmlns:c16="http://schemas.microsoft.com/office/drawing/2014/chart" uri="{C3380CC4-5D6E-409C-BE32-E72D297353CC}">
              <c16:uniqueId val="{00000000-4983-4088-A6EA-3C89A150D2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46035</c:v>
                </c:pt>
                <c:pt idx="1">
                  <c:v>38110</c:v>
                </c:pt>
                <c:pt idx="2">
                  <c:v>58273</c:v>
                </c:pt>
                <c:pt idx="3">
                  <c:v>61210</c:v>
                </c:pt>
                <c:pt idx="4">
                  <c:v>45597</c:v>
                </c:pt>
              </c:numCache>
            </c:numRef>
          </c:val>
          <c:smooth val="0"/>
          <c:extLst>
            <c:ext xmlns:c16="http://schemas.microsoft.com/office/drawing/2014/chart" uri="{C3380CC4-5D6E-409C-BE32-E72D297353CC}">
              <c16:uniqueId val="{00000001-4983-4088-A6EA-3C89A150D27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4.24</c:v>
                </c:pt>
                <c:pt idx="1">
                  <c:v>4.8899999999999997</c:v>
                </c:pt>
                <c:pt idx="2">
                  <c:v>5.03</c:v>
                </c:pt>
                <c:pt idx="3">
                  <c:v>6.78</c:v>
                </c:pt>
                <c:pt idx="4">
                  <c:v>4.8499999999999996</c:v>
                </c:pt>
              </c:numCache>
            </c:numRef>
          </c:val>
          <c:extLst>
            <c:ext xmlns:c16="http://schemas.microsoft.com/office/drawing/2014/chart" uri="{C3380CC4-5D6E-409C-BE32-E72D297353CC}">
              <c16:uniqueId val="{00000000-8943-48D1-8149-1244089D75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15.06</c:v>
                </c:pt>
                <c:pt idx="1">
                  <c:v>18.920000000000002</c:v>
                </c:pt>
                <c:pt idx="2">
                  <c:v>17.8</c:v>
                </c:pt>
                <c:pt idx="3">
                  <c:v>19.12</c:v>
                </c:pt>
                <c:pt idx="4">
                  <c:v>18.989999999999998</c:v>
                </c:pt>
              </c:numCache>
            </c:numRef>
          </c:val>
          <c:extLst>
            <c:ext xmlns:c16="http://schemas.microsoft.com/office/drawing/2014/chart" uri="{C3380CC4-5D6E-409C-BE32-E72D297353CC}">
              <c16:uniqueId val="{00000001-8943-48D1-8149-1244089D75E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-0.16</c:v>
                </c:pt>
                <c:pt idx="1">
                  <c:v>6.52</c:v>
                </c:pt>
                <c:pt idx="2">
                  <c:v>-2.2000000000000002</c:v>
                </c:pt>
                <c:pt idx="3">
                  <c:v>-2.67</c:v>
                </c:pt>
                <c:pt idx="4">
                  <c:v>-6.23</c:v>
                </c:pt>
              </c:numCache>
            </c:numRef>
          </c:val>
          <c:smooth val="0"/>
          <c:extLst>
            <c:ext xmlns:c16="http://schemas.microsoft.com/office/drawing/2014/chart" uri="{C3380CC4-5D6E-409C-BE32-E72D297353CC}">
              <c16:uniqueId val="{00000002-8943-48D1-8149-1244089D75E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4.57</c:v>
                </c:pt>
                <c:pt idx="2">
                  <c:v>#N/A</c:v>
                </c:pt>
                <c:pt idx="3">
                  <c:v>4.62</c:v>
                </c:pt>
                <c:pt idx="4">
                  <c:v>#N/A</c:v>
                </c:pt>
                <c:pt idx="5">
                  <c:v>4.2</c:v>
                </c:pt>
                <c:pt idx="6">
                  <c:v>0</c:v>
                </c:pt>
                <c:pt idx="7">
                  <c:v>0</c:v>
                </c:pt>
                <c:pt idx="8">
                  <c:v>0</c:v>
                </c:pt>
                <c:pt idx="9">
                  <c:v>0</c:v>
                </c:pt>
              </c:numCache>
            </c:numRef>
          </c:val>
          <c:extLst>
            <c:ext xmlns:c16="http://schemas.microsoft.com/office/drawing/2014/chart" uri="{C3380CC4-5D6E-409C-BE32-E72D297353CC}">
              <c16:uniqueId val="{00000000-25AA-44FE-A337-F8FB3B340D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AA-44FE-A337-F8FB3B340DE5}"/>
            </c:ext>
          </c:extLst>
        </c:ser>
        <c:ser>
          <c:idx val="2"/>
          <c:order val="2"/>
          <c:tx>
            <c:strRef>
              <c:f>データシート!$A$29</c:f>
              <c:strCache>
                <c:ptCount val="1"/>
                <c:pt idx="0">
                  <c:v>住宅新築資金等貸付特別会計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0.03</c:v>
                </c:pt>
                <c:pt idx="6">
                  <c:v>#N/A</c:v>
                </c:pt>
                <c:pt idx="7">
                  <c:v>0.01</c:v>
                </c:pt>
                <c:pt idx="8">
                  <c:v>#N/A</c:v>
                </c:pt>
                <c:pt idx="9">
                  <c:v>0</c:v>
                </c:pt>
              </c:numCache>
            </c:numRef>
          </c:val>
          <c:extLst>
            <c:ext xmlns:c16="http://schemas.microsoft.com/office/drawing/2014/chart" uri="{C3380CC4-5D6E-409C-BE32-E72D297353CC}">
              <c16:uniqueId val="{00000002-25AA-44FE-A337-F8FB3B340DE5}"/>
            </c:ext>
          </c:extLst>
        </c:ser>
        <c:ser>
          <c:idx val="3"/>
          <c:order val="3"/>
          <c:tx>
            <c:strRef>
              <c:f>データシート!$A$30</c:f>
              <c:strCache>
                <c:ptCount val="1"/>
                <c:pt idx="0">
                  <c:v>八王子山墓園特別会計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0.06</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3-25AA-44FE-A337-F8FB3B340DE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25AA-44FE-A337-F8FB3B340DE5}"/>
            </c:ext>
          </c:extLst>
        </c:ser>
        <c:ser>
          <c:idx val="5"/>
          <c:order val="5"/>
          <c:tx>
            <c:strRef>
              <c:f>データシート!$A$32</c:f>
              <c:strCache>
                <c:ptCount val="1"/>
                <c:pt idx="0">
                  <c:v>太陽光発電事業特別会計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0.03</c:v>
                </c:pt>
                <c:pt idx="4">
                  <c:v>#N/A</c:v>
                </c:pt>
                <c:pt idx="5">
                  <c:v>0.04</c:v>
                </c:pt>
                <c:pt idx="6">
                  <c:v>#N/A</c:v>
                </c:pt>
                <c:pt idx="7">
                  <c:v>0.04</c:v>
                </c:pt>
                <c:pt idx="8">
                  <c:v>#N/A</c:v>
                </c:pt>
                <c:pt idx="9">
                  <c:v>0.05</c:v>
                </c:pt>
              </c:numCache>
            </c:numRef>
          </c:val>
          <c:extLst>
            <c:ext xmlns:c16="http://schemas.microsoft.com/office/drawing/2014/chart" uri="{C3380CC4-5D6E-409C-BE32-E72D297353CC}">
              <c16:uniqueId val="{00000005-25AA-44FE-A337-F8FB3B340DE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0.99</c:v>
                </c:pt>
                <c:pt idx="2">
                  <c:v>#N/A</c:v>
                </c:pt>
                <c:pt idx="3">
                  <c:v>0.18</c:v>
                </c:pt>
                <c:pt idx="4">
                  <c:v>#N/A</c:v>
                </c:pt>
                <c:pt idx="5">
                  <c:v>0.01</c:v>
                </c:pt>
                <c:pt idx="6">
                  <c:v>#N/A</c:v>
                </c:pt>
                <c:pt idx="7">
                  <c:v>0</c:v>
                </c:pt>
                <c:pt idx="8">
                  <c:v>#N/A</c:v>
                </c:pt>
                <c:pt idx="9">
                  <c:v>0.15</c:v>
                </c:pt>
              </c:numCache>
            </c:numRef>
          </c:val>
          <c:extLst>
            <c:ext xmlns:c16="http://schemas.microsoft.com/office/drawing/2014/chart" uri="{C3380CC4-5D6E-409C-BE32-E72D297353CC}">
              <c16:uniqueId val="{00000006-25AA-44FE-A337-F8FB3B340DE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0.57999999999999996</c:v>
                </c:pt>
                <c:pt idx="2">
                  <c:v>#N/A</c:v>
                </c:pt>
                <c:pt idx="3">
                  <c:v>0.54</c:v>
                </c:pt>
                <c:pt idx="4">
                  <c:v>#N/A</c:v>
                </c:pt>
                <c:pt idx="5">
                  <c:v>0.71</c:v>
                </c:pt>
                <c:pt idx="6">
                  <c:v>#N/A</c:v>
                </c:pt>
                <c:pt idx="7">
                  <c:v>0.81</c:v>
                </c:pt>
                <c:pt idx="8">
                  <c:v>#N/A</c:v>
                </c:pt>
                <c:pt idx="9">
                  <c:v>0.9</c:v>
                </c:pt>
              </c:numCache>
            </c:numRef>
          </c:val>
          <c:extLst>
            <c:ext xmlns:c16="http://schemas.microsoft.com/office/drawing/2014/chart" uri="{C3380CC4-5D6E-409C-BE32-E72D297353CC}">
              <c16:uniqueId val="{00000007-25AA-44FE-A337-F8FB3B340DE5}"/>
            </c:ext>
          </c:extLst>
        </c:ser>
        <c:ser>
          <c:idx val="8"/>
          <c:order val="8"/>
          <c:tx>
            <c:strRef>
              <c:f>データシート!$A$35</c:f>
              <c:strCache>
                <c:ptCount val="1"/>
                <c:pt idx="0">
                  <c:v>下水道事業等会計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1.89</c:v>
                </c:pt>
                <c:pt idx="2">
                  <c:v>#N/A</c:v>
                </c:pt>
                <c:pt idx="3">
                  <c:v>1.85</c:v>
                </c:pt>
                <c:pt idx="4">
                  <c:v>#N/A</c:v>
                </c:pt>
                <c:pt idx="5">
                  <c:v>1.52</c:v>
                </c:pt>
                <c:pt idx="6">
                  <c:v>#N/A</c:v>
                </c:pt>
                <c:pt idx="7">
                  <c:v>1.77</c:v>
                </c:pt>
                <c:pt idx="8">
                  <c:v>#N/A</c:v>
                </c:pt>
                <c:pt idx="9">
                  <c:v>1.52</c:v>
                </c:pt>
              </c:numCache>
            </c:numRef>
          </c:val>
          <c:extLst>
            <c:ext xmlns:c16="http://schemas.microsoft.com/office/drawing/2014/chart" uri="{C3380CC4-5D6E-409C-BE32-E72D297353CC}">
              <c16:uniqueId val="{00000008-25AA-44FE-A337-F8FB3B340DE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4.17</c:v>
                </c:pt>
                <c:pt idx="2">
                  <c:v>#N/A</c:v>
                </c:pt>
                <c:pt idx="3">
                  <c:v>4.8499999999999996</c:v>
                </c:pt>
                <c:pt idx="4">
                  <c:v>#N/A</c:v>
                </c:pt>
                <c:pt idx="5">
                  <c:v>4.9800000000000004</c:v>
                </c:pt>
                <c:pt idx="6">
                  <c:v>#N/A</c:v>
                </c:pt>
                <c:pt idx="7">
                  <c:v>6.74</c:v>
                </c:pt>
                <c:pt idx="8">
                  <c:v>#N/A</c:v>
                </c:pt>
                <c:pt idx="9">
                  <c:v>4.83</c:v>
                </c:pt>
              </c:numCache>
            </c:numRef>
          </c:val>
          <c:extLst>
            <c:ext xmlns:c16="http://schemas.microsoft.com/office/drawing/2014/chart" uri="{C3380CC4-5D6E-409C-BE32-E72D297353CC}">
              <c16:uniqueId val="{00000009-25AA-44FE-A337-F8FB3B340DE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7054</c:v>
                </c:pt>
                <c:pt idx="5">
                  <c:v>7283</c:v>
                </c:pt>
                <c:pt idx="8">
                  <c:v>6997</c:v>
                </c:pt>
                <c:pt idx="11">
                  <c:v>7127</c:v>
                </c:pt>
                <c:pt idx="14">
                  <c:v>7066</c:v>
                </c:pt>
              </c:numCache>
            </c:numRef>
          </c:val>
          <c:extLst>
            <c:ext xmlns:c16="http://schemas.microsoft.com/office/drawing/2014/chart" uri="{C3380CC4-5D6E-409C-BE32-E72D297353CC}">
              <c16:uniqueId val="{00000000-6313-46FD-B840-61EC91A553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313-46FD-B840-61EC91A553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81</c:v>
                </c:pt>
                <c:pt idx="3">
                  <c:v>63</c:v>
                </c:pt>
                <c:pt idx="6">
                  <c:v>62</c:v>
                </c:pt>
                <c:pt idx="9">
                  <c:v>51</c:v>
                </c:pt>
                <c:pt idx="12">
                  <c:v>47</c:v>
                </c:pt>
              </c:numCache>
            </c:numRef>
          </c:val>
          <c:extLst>
            <c:ext xmlns:c16="http://schemas.microsoft.com/office/drawing/2014/chart" uri="{C3380CC4-5D6E-409C-BE32-E72D297353CC}">
              <c16:uniqueId val="{00000002-6313-46FD-B840-61EC91A553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114</c:v>
                </c:pt>
                <c:pt idx="3">
                  <c:v>114</c:v>
                </c:pt>
                <c:pt idx="6">
                  <c:v>114</c:v>
                </c:pt>
                <c:pt idx="9">
                  <c:v>114</c:v>
                </c:pt>
                <c:pt idx="12">
                  <c:v>114</c:v>
                </c:pt>
              </c:numCache>
            </c:numRef>
          </c:val>
          <c:extLst>
            <c:ext xmlns:c16="http://schemas.microsoft.com/office/drawing/2014/chart" uri="{C3380CC4-5D6E-409C-BE32-E72D297353CC}">
              <c16:uniqueId val="{00000003-6313-46FD-B840-61EC91A553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2028</c:v>
                </c:pt>
                <c:pt idx="3">
                  <c:v>2044</c:v>
                </c:pt>
                <c:pt idx="6">
                  <c:v>2040</c:v>
                </c:pt>
                <c:pt idx="9">
                  <c:v>2008</c:v>
                </c:pt>
                <c:pt idx="12">
                  <c:v>1708</c:v>
                </c:pt>
              </c:numCache>
            </c:numRef>
          </c:val>
          <c:extLst>
            <c:ext xmlns:c16="http://schemas.microsoft.com/office/drawing/2014/chart" uri="{C3380CC4-5D6E-409C-BE32-E72D297353CC}">
              <c16:uniqueId val="{00000004-6313-46FD-B840-61EC91A553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194</c:v>
                </c:pt>
                <c:pt idx="3">
                  <c:v>205</c:v>
                </c:pt>
                <c:pt idx="6">
                  <c:v>221</c:v>
                </c:pt>
                <c:pt idx="9">
                  <c:v>235</c:v>
                </c:pt>
                <c:pt idx="12">
                  <c:v>83</c:v>
                </c:pt>
              </c:numCache>
            </c:numRef>
          </c:val>
          <c:extLst>
            <c:ext xmlns:c16="http://schemas.microsoft.com/office/drawing/2014/chart" uri="{C3380CC4-5D6E-409C-BE32-E72D297353CC}">
              <c16:uniqueId val="{00000005-6313-46FD-B840-61EC91A553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37</c:v>
                </c:pt>
                <c:pt idx="9">
                  <c:v>67</c:v>
                </c:pt>
                <c:pt idx="12">
                  <c:v>0</c:v>
                </c:pt>
              </c:numCache>
            </c:numRef>
          </c:val>
          <c:extLst>
            <c:ext xmlns:c16="http://schemas.microsoft.com/office/drawing/2014/chart" uri="{C3380CC4-5D6E-409C-BE32-E72D297353CC}">
              <c16:uniqueId val="{00000006-6313-46FD-B840-61EC91A553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7593</c:v>
                </c:pt>
                <c:pt idx="3">
                  <c:v>7641</c:v>
                </c:pt>
                <c:pt idx="6">
                  <c:v>7045</c:v>
                </c:pt>
                <c:pt idx="9">
                  <c:v>7250</c:v>
                </c:pt>
                <c:pt idx="12">
                  <c:v>7461</c:v>
                </c:pt>
              </c:numCache>
            </c:numRef>
          </c:val>
          <c:extLst>
            <c:ext xmlns:c16="http://schemas.microsoft.com/office/drawing/2014/chart" uri="{C3380CC4-5D6E-409C-BE32-E72D297353CC}">
              <c16:uniqueId val="{00000007-6313-46FD-B840-61EC91A553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2956</c:v>
                </c:pt>
                <c:pt idx="2">
                  <c:v>#N/A</c:v>
                </c:pt>
                <c:pt idx="3">
                  <c:v>#N/A</c:v>
                </c:pt>
                <c:pt idx="4">
                  <c:v>2784</c:v>
                </c:pt>
                <c:pt idx="5">
                  <c:v>#N/A</c:v>
                </c:pt>
                <c:pt idx="6">
                  <c:v>#N/A</c:v>
                </c:pt>
                <c:pt idx="7">
                  <c:v>2522</c:v>
                </c:pt>
                <c:pt idx="8">
                  <c:v>#N/A</c:v>
                </c:pt>
                <c:pt idx="9">
                  <c:v>#N/A</c:v>
                </c:pt>
                <c:pt idx="10">
                  <c:v>2598</c:v>
                </c:pt>
                <c:pt idx="11">
                  <c:v>#N/A</c:v>
                </c:pt>
                <c:pt idx="12">
                  <c:v>#N/A</c:v>
                </c:pt>
                <c:pt idx="13">
                  <c:v>2347</c:v>
                </c:pt>
                <c:pt idx="14">
                  <c:v>#N/A</c:v>
                </c:pt>
              </c:numCache>
            </c:numRef>
          </c:val>
          <c:smooth val="0"/>
          <c:extLst>
            <c:ext xmlns:c16="http://schemas.microsoft.com/office/drawing/2014/chart" uri="{C3380CC4-5D6E-409C-BE32-E72D297353CC}">
              <c16:uniqueId val="{00000008-6313-46FD-B840-61EC91A553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68001</c:v>
                </c:pt>
                <c:pt idx="5">
                  <c:v>66961</c:v>
                </c:pt>
                <c:pt idx="8">
                  <c:v>65366</c:v>
                </c:pt>
                <c:pt idx="11">
                  <c:v>65142</c:v>
                </c:pt>
                <c:pt idx="14">
                  <c:v>62148</c:v>
                </c:pt>
              </c:numCache>
            </c:numRef>
          </c:val>
          <c:extLst>
            <c:ext xmlns:c16="http://schemas.microsoft.com/office/drawing/2014/chart" uri="{C3380CC4-5D6E-409C-BE32-E72D297353CC}">
              <c16:uniqueId val="{00000000-0CB8-49AE-8217-5AC91116F1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14538</c:v>
                </c:pt>
                <c:pt idx="5">
                  <c:v>12824</c:v>
                </c:pt>
                <c:pt idx="8">
                  <c:v>12547</c:v>
                </c:pt>
                <c:pt idx="11">
                  <c:v>12503</c:v>
                </c:pt>
                <c:pt idx="14">
                  <c:v>10058</c:v>
                </c:pt>
              </c:numCache>
            </c:numRef>
          </c:val>
          <c:extLst>
            <c:ext xmlns:c16="http://schemas.microsoft.com/office/drawing/2014/chart" uri="{C3380CC4-5D6E-409C-BE32-E72D297353CC}">
              <c16:uniqueId val="{00000001-0CB8-49AE-8217-5AC91116F1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8358</c:v>
                </c:pt>
                <c:pt idx="5">
                  <c:v>10661</c:v>
                </c:pt>
                <c:pt idx="8">
                  <c:v>11053</c:v>
                </c:pt>
                <c:pt idx="11">
                  <c:v>13246</c:v>
                </c:pt>
                <c:pt idx="14">
                  <c:v>12798</c:v>
                </c:pt>
              </c:numCache>
            </c:numRef>
          </c:val>
          <c:extLst>
            <c:ext xmlns:c16="http://schemas.microsoft.com/office/drawing/2014/chart" uri="{C3380CC4-5D6E-409C-BE32-E72D297353CC}">
              <c16:uniqueId val="{00000002-0CB8-49AE-8217-5AC91116F1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B8-49AE-8217-5AC91116F1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B8-49AE-8217-5AC91116F1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880</c:v>
                </c:pt>
                <c:pt idx="3">
                  <c:v>158</c:v>
                </c:pt>
                <c:pt idx="6">
                  <c:v>173</c:v>
                </c:pt>
                <c:pt idx="9">
                  <c:v>105</c:v>
                </c:pt>
                <c:pt idx="12">
                  <c:v>90</c:v>
                </c:pt>
              </c:numCache>
            </c:numRef>
          </c:val>
          <c:extLst>
            <c:ext xmlns:c16="http://schemas.microsoft.com/office/drawing/2014/chart" uri="{C3380CC4-5D6E-409C-BE32-E72D297353CC}">
              <c16:uniqueId val="{00000005-0CB8-49AE-8217-5AC91116F1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13914</c:v>
                </c:pt>
                <c:pt idx="3">
                  <c:v>12798</c:v>
                </c:pt>
                <c:pt idx="6">
                  <c:v>12040</c:v>
                </c:pt>
                <c:pt idx="9">
                  <c:v>12178</c:v>
                </c:pt>
                <c:pt idx="12">
                  <c:v>11599</c:v>
                </c:pt>
              </c:numCache>
            </c:numRef>
          </c:val>
          <c:extLst>
            <c:ext xmlns:c16="http://schemas.microsoft.com/office/drawing/2014/chart" uri="{C3380CC4-5D6E-409C-BE32-E72D297353CC}">
              <c16:uniqueId val="{00000006-0CB8-49AE-8217-5AC91116F1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550</c:v>
                </c:pt>
                <c:pt idx="3">
                  <c:v>443</c:v>
                </c:pt>
                <c:pt idx="6">
                  <c:v>335</c:v>
                </c:pt>
                <c:pt idx="9">
                  <c:v>225</c:v>
                </c:pt>
                <c:pt idx="12">
                  <c:v>113</c:v>
                </c:pt>
              </c:numCache>
            </c:numRef>
          </c:val>
          <c:extLst>
            <c:ext xmlns:c16="http://schemas.microsoft.com/office/drawing/2014/chart" uri="{C3380CC4-5D6E-409C-BE32-E72D297353CC}">
              <c16:uniqueId val="{00000007-0CB8-49AE-8217-5AC91116F1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27901</c:v>
                </c:pt>
                <c:pt idx="3">
                  <c:v>26204</c:v>
                </c:pt>
                <c:pt idx="6">
                  <c:v>25384</c:v>
                </c:pt>
                <c:pt idx="9">
                  <c:v>26191</c:v>
                </c:pt>
                <c:pt idx="12">
                  <c:v>22394</c:v>
                </c:pt>
              </c:numCache>
            </c:numRef>
          </c:val>
          <c:extLst>
            <c:ext xmlns:c16="http://schemas.microsoft.com/office/drawing/2014/chart" uri="{C3380CC4-5D6E-409C-BE32-E72D297353CC}">
              <c16:uniqueId val="{00000008-0CB8-49AE-8217-5AC91116F1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514</c:v>
                </c:pt>
                <c:pt idx="3">
                  <c:v>412</c:v>
                </c:pt>
                <c:pt idx="6">
                  <c:v>300</c:v>
                </c:pt>
                <c:pt idx="9">
                  <c:v>249</c:v>
                </c:pt>
                <c:pt idx="12">
                  <c:v>531</c:v>
                </c:pt>
              </c:numCache>
            </c:numRef>
          </c:val>
          <c:extLst>
            <c:ext xmlns:c16="http://schemas.microsoft.com/office/drawing/2014/chart" uri="{C3380CC4-5D6E-409C-BE32-E72D297353CC}">
              <c16:uniqueId val="{00000009-0CB8-49AE-8217-5AC91116F1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80649</c:v>
                </c:pt>
                <c:pt idx="3">
                  <c:v>75485</c:v>
                </c:pt>
                <c:pt idx="6">
                  <c:v>73249</c:v>
                </c:pt>
                <c:pt idx="9">
                  <c:v>73000</c:v>
                </c:pt>
                <c:pt idx="12">
                  <c:v>69041</c:v>
                </c:pt>
              </c:numCache>
            </c:numRef>
          </c:val>
          <c:extLst>
            <c:ext xmlns:c16="http://schemas.microsoft.com/office/drawing/2014/chart" uri="{C3380CC4-5D6E-409C-BE32-E72D297353CC}">
              <c16:uniqueId val="{0000000A-0CB8-49AE-8217-5AC91116F16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33512</c:v>
                </c:pt>
                <c:pt idx="2">
                  <c:v>#N/A</c:v>
                </c:pt>
                <c:pt idx="3">
                  <c:v>#N/A</c:v>
                </c:pt>
                <c:pt idx="4">
                  <c:v>25053</c:v>
                </c:pt>
                <c:pt idx="5">
                  <c:v>#N/A</c:v>
                </c:pt>
                <c:pt idx="6">
                  <c:v>#N/A</c:v>
                </c:pt>
                <c:pt idx="7">
                  <c:v>22516</c:v>
                </c:pt>
                <c:pt idx="8">
                  <c:v>#N/A</c:v>
                </c:pt>
                <c:pt idx="9">
                  <c:v>#N/A</c:v>
                </c:pt>
                <c:pt idx="10">
                  <c:v>21057</c:v>
                </c:pt>
                <c:pt idx="11">
                  <c:v>#N/A</c:v>
                </c:pt>
                <c:pt idx="12">
                  <c:v>#N/A</c:v>
                </c:pt>
                <c:pt idx="13">
                  <c:v>18766</c:v>
                </c:pt>
                <c:pt idx="14">
                  <c:v>#N/A</c:v>
                </c:pt>
              </c:numCache>
            </c:numRef>
          </c:val>
          <c:smooth val="0"/>
          <c:extLst>
            <c:ext xmlns:c16="http://schemas.microsoft.com/office/drawing/2014/chart" uri="{C3380CC4-5D6E-409C-BE32-E72D297353CC}">
              <c16:uniqueId val="{0000000B-0CB8-49AE-8217-5AC91116F16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8766</c:v>
                </c:pt>
                <c:pt idx="1">
                  <c:v>9064</c:v>
                </c:pt>
                <c:pt idx="2">
                  <c:v>9644</c:v>
                </c:pt>
              </c:numCache>
            </c:numRef>
          </c:val>
          <c:extLst>
            <c:ext xmlns:c16="http://schemas.microsoft.com/office/drawing/2014/chart" uri="{C3380CC4-5D6E-409C-BE32-E72D297353CC}">
              <c16:uniqueId val="{00000000-0E15-40BC-9D15-6FEF8BE21E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32</c:v>
                </c:pt>
                <c:pt idx="1">
                  <c:v>2032</c:v>
                </c:pt>
                <c:pt idx="2">
                  <c:v>1782</c:v>
                </c:pt>
              </c:numCache>
            </c:numRef>
          </c:val>
          <c:extLst>
            <c:ext xmlns:c16="http://schemas.microsoft.com/office/drawing/2014/chart" uri="{C3380CC4-5D6E-409C-BE32-E72D297353CC}">
              <c16:uniqueId val="{00000001-0E15-40BC-9D15-6FEF8BE21E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1264</c:v>
                </c:pt>
                <c:pt idx="1">
                  <c:v>1234</c:v>
                </c:pt>
                <c:pt idx="2">
                  <c:v>316</c:v>
                </c:pt>
              </c:numCache>
            </c:numRef>
          </c:val>
          <c:extLst>
            <c:ext xmlns:c16="http://schemas.microsoft.com/office/drawing/2014/chart" uri="{C3380CC4-5D6E-409C-BE32-E72D297353CC}">
              <c16:uniqueId val="{00000002-0E15-40BC-9D15-6FEF8BE21E4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{39987252-20F7-426C-BD26-50655D980C55}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2F9-448E-B96E-C805A1D2A7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{44DC3A12-BA7F-42FF-9DBF-03F7BFAA0034}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F9-448E-B96E-C805A1D2A7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{9E55F4B2-D85D-4508-A041-149973578B7B}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F9-448E-B96E-C805A1D2A7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{A3917528-884E-424A-89DE-3213F94CC148}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F9-448E-B96E-C805A1D2A7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{AB48177E-2649-46F6-B622-AB8FCD0D5F78}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F9-448E-B96E-C805A1D2A7E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{A0F57A20-BFD0-47CB-BD01-175A0650C01E}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2F9-448E-B96E-C805A1D2A7E8}"/>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{AE0CF4E6-FCEC-402C-A90C-AC319E91A677}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2F9-448E-B96E-C805A1D2A7E8}"/>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{5DBBF50B-CA4B-4DE4-A225-C837DF2EBA9F}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2F9-448E-B96E-C805A1D2A7E8}"/>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{0C0A6ABE-2795-49B8-B66C-6175B71D62BA}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2F9-448E-B96E-C805A1D2A7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52.4</c:v>
                </c:pt>
                <c:pt idx="24">
                  <c:v>53</c:v>
                </c:pt>
                <c:pt idx="32">
                  <c:v>55.2</c:v>
                </c:pt>
              </c:numCache>
            </c:numRef>
          </c:xVal>
          <c:yVal>
            <c:numRef>
              <c:f>公会計指標分析・財政指標組合せ分析表!$BP$51:$DC$51</c:f>
              <c:numCache>
                <c:formatCode>#,##0.0;"▲ "#,##0.0</c:formatCode>
                <c:ptCount val="40"/>
                <c:pt idx="16">
                  <c:v>51.7</c:v>
                </c:pt>
                <c:pt idx="24">
                  <c:v>50.6</c:v>
                </c:pt>
                <c:pt idx="32">
                  <c:v>41.8</c:v>
                </c:pt>
              </c:numCache>
            </c:numRef>
          </c:yVal>
          <c:smooth val="0"/>
          <c:extLst>
            <c:ext xmlns:c16="http://schemas.microsoft.com/office/drawing/2014/chart" uri="{C3380CC4-5D6E-409C-BE32-E72D297353CC}">
              <c16:uniqueId val="{00000009-E2F9-448E-B96E-C805A1D2A7E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{0505B7EF-D884-4AAC-AFE7-58267222BE3A}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2F9-448E-B96E-C805A1D2A7E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{023F2123-FA38-4E61-B88A-F0D0794E52C6}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F9-448E-B96E-C805A1D2A7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{0E2AA693-6881-44FC-BF19-0E130FEDA3F6}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F9-448E-B96E-C805A1D2A7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{ADB89E73-69C3-4A28-AA8C-B48277DE2552}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F9-448E-B96E-C805A1D2A7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{89C59CB7-7650-4FB9-AB1A-F2314FA5E980}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F9-448E-B96E-C805A1D2A7E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{E04DC0FD-0135-43CF-8295-7677F5BF7BC2}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2F9-448E-B96E-C805A1D2A7E8}"/>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{26F88983-D356-4318-BEA7-8D27F0879B75}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2F9-448E-B96E-C805A1D2A7E8}"/>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{E380D1C6-369F-466A-B6E8-A2FC1F7DCEC6}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2F9-448E-B96E-C805A1D2A7E8}"/>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{44159B44-49D4-4CC5-A8E7-9844A11CE6F7}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2F9-448E-B96E-C805A1D2A7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54.4</c:v>
                </c:pt>
                <c:pt idx="24">
                  <c:v>57.4</c:v>
                </c:pt>
                <c:pt idx="32">
                  <c:v>59.4</c:v>
                </c:pt>
              </c:numCache>
            </c:numRef>
          </c:xVal>
          <c:yVal>
            <c:numRef>
              <c:f>公会計指標分析・財政指標組合せ分析表!$BP$55:$DC$55</c:f>
              <c:numCache>
                <c:formatCode>#,##0.0;"▲ "#,##0.0</c:formatCode>
                <c:ptCount val="40"/>
                <c:pt idx="16">
                  <c:v>37.4</c:v>
                </c:pt>
                <c:pt idx="24">
                  <c:v>31</c:v>
                </c:pt>
                <c:pt idx="32">
                  <c:v>30</c:v>
                </c:pt>
              </c:numCache>
            </c:numRef>
          </c:yVal>
          <c:smooth val="0"/>
          <c:extLst>
            <c:ext xmlns:c16="http://schemas.microsoft.com/office/drawing/2014/chart" uri="{C3380CC4-5D6E-409C-BE32-E72D297353CC}">
              <c16:uniqueId val="{00000013-E2F9-448E-B96E-C805A1D2A7E8}"/>
            </c:ext>
          </c:extLst>
        </c:ser>
        <c:dLbls>
          <c:showLegendKey val="0"/>
          <c:showVal val="1"/>
          <c:showCatName val="0"/>
          <c:showSerName val="0"/>
          <c:showPercent val="0"/>
          <c:showBubbleSize val="0"/>
        </c:dLbls>
        <c:axId val="46179840"/>
        <c:axId val="46181760"/>
      </c:scatterChart>
      <c:valAx>
        <c:axId val="46179840"/>
        <c:scaling>
          <c:orientation val="minMax"/>
          <c:max val="60"/>
          <c:min val="51.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6"/>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{53F787EE-E1DA-4847-9B58-D95DEB990780}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AB9-4DAD-8819-5782BC791A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{DF868E82-91EA-46F1-95DC-ED4C762856CA}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B9-4DAD-8819-5782BC791A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{A9DCB7CE-2CF8-4DB8-9172-81FC8DDDC5FF}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B9-4DAD-8819-5782BC791A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{8E54668A-77DB-4582-A3A2-7A20D0DD75A5}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B9-4DAD-8819-5782BC791A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{B41379C3-5179-4723-9E06-591D7271CEC4}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B9-4DAD-8819-5782BC791AA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{EF1E1E4D-2F36-4C51-AA83-78C0C0A08DA8}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AB9-4DAD-8819-5782BC791AA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{686E19FB-B0BE-4A65-AA3C-69A703D2420F}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AB9-4DAD-8819-5782BC791AA6}"/>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{656416C5-1050-4E02-880B-EC029157376A}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AB9-4DAD-8819-5782BC791AA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{7DDF0528-C353-4D7B-B694-720B03862C0F}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AB9-4DAD-8819-5782BC791A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7.5</c:v>
                </c:pt>
                <c:pt idx="16">
                  <c:v>6.9</c:v>
                </c:pt>
                <c:pt idx="24">
                  <c:v>6.4</c:v>
                </c:pt>
                <c:pt idx="32">
                  <c:v>5.5</c:v>
                </c:pt>
              </c:numCache>
            </c:numRef>
          </c:xVal>
          <c:yVal>
            <c:numRef>
              <c:f>公会計指標分析・財政指標組合せ分析表!$BP$73:$DC$73</c:f>
              <c:numCache>
                <c:formatCode>#,##0.0;"▲ "#,##0.0</c:formatCode>
                <c:ptCount val="40"/>
                <c:pt idx="0">
                  <c:v>86.8</c:v>
                </c:pt>
                <c:pt idx="8">
                  <c:v>65.8</c:v>
                </c:pt>
                <c:pt idx="16">
                  <c:v>51.7</c:v>
                </c:pt>
                <c:pt idx="24">
                  <c:v>50.6</c:v>
                </c:pt>
                <c:pt idx="32">
                  <c:v>41.8</c:v>
                </c:pt>
              </c:numCache>
            </c:numRef>
          </c:yVal>
          <c:smooth val="0"/>
          <c:extLst>
            <c:ext xmlns:c16="http://schemas.microsoft.com/office/drawing/2014/chart" uri="{C3380CC4-5D6E-409C-BE32-E72D297353CC}">
              <c16:uniqueId val="{00000009-5AB9-4DAD-8819-5782BC791AA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{784537EC-9DD4-4416-B9F1-01F0AD242754}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AB9-4DAD-8819-5782BC791AA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{8A411248-0A03-4A99-AE0A-19CD44DE34C3}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B9-4DAD-8819-5782BC791A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{E52D488B-C93F-47C6-940A-1FB70BAAC189}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B9-4DAD-8819-5782BC791A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{386FA84B-518F-471C-BB4D-38E69D6DB89A}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B9-4DAD-8819-5782BC791A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{2268A9D2-77D7-4AEC-B024-2819A375F6CC}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B9-4DAD-8819-5782BC791AA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{8C2E84F7-079E-4CE9-93B4-2F271287FF18}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AB9-4DAD-8819-5782BC791AA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{BD835C88-64E3-4E9C-968B-CA4F9FD2537B}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AB9-4DAD-8819-5782BC791AA6}"/>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{A3ED4504-2D06-46A3-85F8-58756D5BB746}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AB9-4DAD-8819-5782BC791AA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{3366F19D-4D23-4E7E-A03C-347F8519BE59}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AB9-4DAD-8819-5782BC791A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6.3</c:v>
                </c:pt>
                <c:pt idx="24">
                  <c:v>5.2</c:v>
                </c:pt>
                <c:pt idx="32">
                  <c:v>5</c:v>
                </c:pt>
              </c:numCache>
            </c:numRef>
          </c:xVal>
          <c:yVal>
            <c:numRef>
              <c:f>公会計指標分析・財政指標組合せ分析表!$BP$77:$DC$77</c:f>
              <c:numCache>
                <c:formatCode>#,##0.0;"▲ "#,##0.0</c:formatCode>
                <c:ptCount val="40"/>
                <c:pt idx="0">
                  <c:v>49.8</c:v>
                </c:pt>
                <c:pt idx="8">
                  <c:v>45.1</c:v>
                </c:pt>
                <c:pt idx="16">
                  <c:v>37.4</c:v>
                </c:pt>
                <c:pt idx="24">
                  <c:v>31</c:v>
                </c:pt>
                <c:pt idx="32">
                  <c:v>30</c:v>
                </c:pt>
              </c:numCache>
            </c:numRef>
          </c:yVal>
          <c:smooth val="0"/>
          <c:extLst>
            <c:ext xmlns:c16="http://schemas.microsoft.com/office/drawing/2014/chart" uri="{C3380CC4-5D6E-409C-BE32-E72D297353CC}">
              <c16:uniqueId val="{00000013-5AB9-4DAD-8819-5782BC791AA6}"/>
            </c:ext>
          </c:extLst>
        </c:ser>
        <c:dLbls>
          <c:showLegendKey val="0"/>
          <c:showVal val="1"/>
          <c:showCatName val="0"/>
          <c:showSerName val="0"/>
          <c:showPercent val="0"/>
          <c:showBubbleSize val="0"/>
        </c:dLbls>
        <c:axId val="84219776"/>
        <c:axId val="84234240"/>
      </c:scatterChart>
      <c:valAx>
        <c:axId val="84219776"/>
        <c:scaling>
          <c:orientation val="minMax"/>
          <c:max val="8"/>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7"/>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群馬県太田市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年度の大規模な地方債繰上償還により平成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年度の償還額が大幅に減少したことから、平成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年度においても減少傾向にある。</a:t>
          </a:r>
        </a:p>
        <a:p>
          <a:r>
            <a:rPr kumimoji="1" lang="ja-JP" altLang="en-US" sz="1400">
              <a:latin typeface="ＭＳ ゴシック" pitchFamily="49" charset="-128"/>
              <a:ea typeface="ＭＳ ゴシック" pitchFamily="49" charset="-128"/>
            </a:rPr>
            <a:t>公営企業債の元利償還金に対する繰入金は、平成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年度に下水道事業に係る繰出基準の解釈に変更があったことにより、大幅な減となっている。</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年度（単年）との比較では、主に上記同様公営企業債の元利償還金に対する繰入金の減により、分子は減となっている。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群馬県太田市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市債の現在高については、臨時財政対策債を含む市債発行額が償還額を下回ったため減少となった。</a:t>
          </a:r>
        </a:p>
        <a:p>
          <a:r>
            <a:rPr kumimoji="1" lang="ja-JP" altLang="en-US" sz="1400">
              <a:latin typeface="ＭＳ ゴシック" pitchFamily="49" charset="-128"/>
              <a:ea typeface="ＭＳ ゴシック" pitchFamily="49" charset="-128"/>
            </a:rPr>
            <a:t>債務負担行為に基づく支出額等については、用地先行取得に伴う借入額が増加したことから、大幅な増となっている。</a:t>
          </a:r>
        </a:p>
        <a:p>
          <a:r>
            <a:rPr kumimoji="1" lang="ja-JP" altLang="en-US" sz="1400">
              <a:latin typeface="ＭＳ ゴシック" pitchFamily="49" charset="-128"/>
              <a:ea typeface="ＭＳ ゴシック" pitchFamily="49" charset="-128"/>
            </a:rPr>
            <a:t>公営企業債等繰入見込額については、下水道事業に係る繰出基準の解釈に変更があったことにより、大幅な減となっている。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債務負担行為に基づく支出額等などの増に比べ市債の現在高や公営企業債等繰入見込額などの減が上回ったことから、将来負担比率の分子は前年度に比べ減となっている。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群馬県太田市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財政調整金については、市税（個人市民税や法人市民税など）の増収などにより決算剰余金積立額が取り崩し額を上回ったことから、平成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年度ともに前年度に比べ増加している。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減債基金については、大型施設の建設に伴う地方債の償還に備え平成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年度に比べ大幅な増となっている。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その他特定目的基金においては、野球場建設基金（平成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年度に廃止）約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億円全額を平成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年度に取り崩したことから、平成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年度に比べ大幅な減となっている。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財政調整金、減債基金、その他特定目的基金ともに、中長期的には減少傾向にある。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・東矢島土地区画整理事業基金：東矢島土地区画整理事業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・福祉振興基金：福祉事業又は指定目的に伴う事業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・野球場建設基金（平成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年度廃止）：平成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年度に全額取り崩したことから、皆減。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・東矢島土地区画整理事業基金：同事業の進捗に伴い毎年取り崩していることから、減少。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・土地区画整理事業基金については、事業の進捗に伴い増減していく。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・その他の基金については、大きな変動要因は無い。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・景気の変動による法人市民税等の変動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・法人市民税法人税割の税率改正による市税収入の減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・合併特例債の発行終了（充当率の減）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・税率改正による市税収入の減などの影響が大きく、今後は減少していく見込み。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・地方債償還額のピークを迎える平成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年までに上記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億円を取り崩す計画であることから、今後は減少していく見込み。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224,574
214,006
175.54
80,607,300
77,619,422
2,465,828
50,798,981
68,790,240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の有形固定資産減価償却率は</a:t>
          </a:r>
          <a:r>
            <a:rPr kumimoji="1" lang="en-US" altLang="ja-JP" sz="1100">
              <a:latin typeface="ＭＳ Ｐゴシック" panose="020B0600070205080204" pitchFamily="50" charset="-128"/>
              <a:ea typeface="ＭＳ Ｐゴシック" panose="020B0600070205080204" pitchFamily="50" charset="-128"/>
            </a:rPr>
            <a:t>55.2</a:t>
          </a:r>
          <a:r>
            <a:rPr kumimoji="1" lang="ja-JP" altLang="en-US" sz="1100">
              <a:latin typeface="ＭＳ Ｐゴシック" panose="020B0600070205080204" pitchFamily="50" charset="-128"/>
              <a:ea typeface="ＭＳ Ｐゴシック" panose="020B0600070205080204" pitchFamily="50" charset="-128"/>
            </a:rPr>
            <a:t>％であり、他団体の数値と比較してみると、概ね標準的な数値であると考えられる。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過去</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年間の数値を比較すると増加傾向にあるものの、類似団体も同様の傾向があり、いずれの年度においても類似団体の平均値を下回っている。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今後も数値が大幅に上昇することがないように、太田市公共施設等総合管理計画を基本に必要な投資を継続的に行っていく。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38989</xdr:rowOff>
    </xdr:from>
    <xdr:to>
      <xdr:col>23</xdr:col>
      <xdr:colOff>85090</xdr:colOff>
      <xdr:row>32</xdr:row>
      <xdr:rowOff>154559</xdr:rowOff>
    </xdr:to>
    <xdr:cxnSp macro="">
      <xdr:nvCxnSpPr>
        <xdr:cNvPr id="62" name="直線コネクタ 61"/>
        <xdr:cNvCxnSpPr/>
      </xdr:nvCxnSpPr>
      <xdr:spPr>
        <a:xfrm flipV="1">
          <a:off x="4760595" y="5268214"/>
          <a:ext cx="127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158386</xdr:rowOff>
    </xdr:from>
    <xdr:ext cx="405111" cy="259045"/>
    <xdr:sp macro="" textlink="">
      <xdr:nvSpPr>
        <xdr:cNvPr id="63" name="有形固定資産減価償却率最小値テキスト"/>
        <xdr:cNvSpPr txBox="1"/>
      </xdr:nvSpPr>
      <xdr:spPr>
        <a:xfrm>
          <a:off x="4813300" y="641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154559</xdr:rowOff>
    </xdr:from>
    <xdr:to>
      <xdr:col>23</xdr:col>
      <xdr:colOff>174625</xdr:colOff>
      <xdr:row>32</xdr:row>
      <xdr:rowOff>154559</xdr:rowOff>
    </xdr:to>
    <xdr:cxnSp macro="">
      <xdr:nvCxnSpPr>
        <xdr:cNvPr id="64" name="直線コネクタ 63"/>
        <xdr:cNvCxnSpPr/>
      </xdr:nvCxnSpPr>
      <xdr:spPr>
        <a:xfrm>
          <a:off x="4673600" y="641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157116</xdr:rowOff>
    </xdr:from>
    <xdr:ext cx="405111" cy="259045"/>
    <xdr:sp macro="" textlink="">
      <xdr:nvSpPr>
        <xdr:cNvPr id="65" name="有形固定資産減価償却率最大値テキスト"/>
        <xdr:cNvSpPr txBox="1"/>
      </xdr:nvSpPr>
      <xdr:spPr>
        <a:xfrm>
          <a:off x="4813300" y="504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38989</xdr:rowOff>
    </xdr:from>
    <xdr:to>
      <xdr:col>23</xdr:col>
      <xdr:colOff>174625</xdr:colOff>
      <xdr:row>26</xdr:row>
      <xdr:rowOff>38989</xdr:rowOff>
    </xdr:to>
    <xdr:cxnSp macro="">
      <xdr:nvCxnSpPr>
        <xdr:cNvPr id="66" name="直線コネクタ 65"/>
        <xdr:cNvCxnSpPr/>
      </xdr:nvCxnSpPr>
      <xdr:spPr>
        <a:xfrm>
          <a:off x="4673600" y="5268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71010</xdr:rowOff>
    </xdr:from>
    <xdr:ext cx="405111" cy="259045"/>
    <xdr:sp macro="" textlink="">
      <xdr:nvSpPr>
        <xdr:cNvPr id="67" name="有形固定資産減価償却率平均値テキスト"/>
        <xdr:cNvSpPr txBox="1"/>
      </xdr:nvSpPr>
      <xdr:spPr>
        <a:xfrm>
          <a:off x="4813300" y="5643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68" name="フローチャート: 判断 67"/>
        <xdr:cNvSpPr/>
      </xdr:nvSpPr>
      <xdr:spPr>
        <a:xfrm>
          <a:off x="4711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69" name="フローチャート: 判断 68"/>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92583</xdr:rowOff>
    </xdr:from>
    <xdr:to>
      <xdr:col>15</xdr:col>
      <xdr:colOff>187325</xdr:colOff>
      <xdr:row>31</xdr:row>
      <xdr:rowOff>22733</xdr:rowOff>
    </xdr:to>
    <xdr:sp macro="" textlink="">
      <xdr:nvSpPr>
        <xdr:cNvPr id="70" name="フローチャート: 判断 69"/>
        <xdr:cNvSpPr/>
      </xdr:nvSpPr>
      <xdr:spPr>
        <a:xfrm>
          <a:off x="3238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58039</xdr:rowOff>
    </xdr:from>
    <xdr:to>
      <xdr:col>23</xdr:col>
      <xdr:colOff>136525</xdr:colOff>
      <xdr:row>30</xdr:row>
      <xdr:rowOff>159639</xdr:rowOff>
    </xdr:to>
    <xdr:sp macro="" textlink="">
      <xdr:nvSpPr>
        <xdr:cNvPr id="76" name="楕円 75"/>
        <xdr:cNvSpPr/>
      </xdr:nvSpPr>
      <xdr:spPr>
        <a:xfrm>
          <a:off x="47117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36466</xdr:rowOff>
    </xdr:from>
    <xdr:ext cx="405111" cy="259045"/>
    <xdr:sp macro="" textlink="">
      <xdr:nvSpPr>
        <xdr:cNvPr id="77" name="有形固定資産減価償却率該当値テキスト"/>
        <xdr:cNvSpPr txBox="1"/>
      </xdr:nvSpPr>
      <xdr:spPr>
        <a:xfrm>
          <a:off x="4813300" y="595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153035</xdr:rowOff>
    </xdr:from>
    <xdr:to>
      <xdr:col>19</xdr:col>
      <xdr:colOff>187325</xdr:colOff>
      <xdr:row>31</xdr:row>
      <xdr:rowOff>83185</xdr:rowOff>
    </xdr:to>
    <xdr:sp macro="" textlink="">
      <xdr:nvSpPr>
        <xdr:cNvPr id="78" name="楕円 77"/>
        <xdr:cNvSpPr/>
      </xdr:nvSpPr>
      <xdr:spPr>
        <a:xfrm>
          <a:off x="4000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108839</xdr:rowOff>
    </xdr:from>
    <xdr:to>
      <xdr:col>23</xdr:col>
      <xdr:colOff>85725</xdr:colOff>
      <xdr:row>31</xdr:row>
      <xdr:rowOff>32385</xdr:rowOff>
    </xdr:to>
    <xdr:cxnSp macro="">
      <xdr:nvCxnSpPr>
        <xdr:cNvPr id="79" name="直線コネクタ 78"/>
        <xdr:cNvCxnSpPr/>
      </xdr:nvCxnSpPr>
      <xdr:spPr>
        <a:xfrm flipV="1">
          <a:off x="4051300" y="6023864"/>
          <a:ext cx="7112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7493</xdr:rowOff>
    </xdr:from>
    <xdr:to>
      <xdr:col>15</xdr:col>
      <xdr:colOff>187325</xdr:colOff>
      <xdr:row>31</xdr:row>
      <xdr:rowOff>109093</xdr:rowOff>
    </xdr:to>
    <xdr:sp macro="" textlink="">
      <xdr:nvSpPr>
        <xdr:cNvPr id="80" name="楕円 79"/>
        <xdr:cNvSpPr/>
      </xdr:nvSpPr>
      <xdr:spPr>
        <a:xfrm>
          <a:off x="3238500" y="609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32385</xdr:rowOff>
    </xdr:from>
    <xdr:to>
      <xdr:col>19</xdr:col>
      <xdr:colOff>136525</xdr:colOff>
      <xdr:row>31</xdr:row>
      <xdr:rowOff>58293</xdr:rowOff>
    </xdr:to>
    <xdr:cxnSp macro="">
      <xdr:nvCxnSpPr>
        <xdr:cNvPr id="81" name="直線コネクタ 80"/>
        <xdr:cNvCxnSpPr/>
      </xdr:nvCxnSpPr>
      <xdr:spPr>
        <a:xfrm flipV="1">
          <a:off x="3289300" y="6118860"/>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81170</xdr:rowOff>
    </xdr:from>
    <xdr:ext cx="405111" cy="259045"/>
    <xdr:sp macro="" textlink="">
      <xdr:nvSpPr>
        <xdr:cNvPr id="82" name="n_1aveValue有形固定資産減価償却率"/>
        <xdr:cNvSpPr txBox="1"/>
      </xdr:nvSpPr>
      <xdr:spPr>
        <a:xfrm>
          <a:off x="38360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39260</xdr:rowOff>
    </xdr:from>
    <xdr:ext cx="405111" cy="259045"/>
    <xdr:sp macro="" textlink="">
      <xdr:nvSpPr>
        <xdr:cNvPr id="83" name="n_2aveValue有形固定資産減価償却率"/>
        <xdr:cNvSpPr txBox="1"/>
      </xdr:nvSpPr>
      <xdr:spPr>
        <a:xfrm>
          <a:off x="3086744"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74312</xdr:rowOff>
    </xdr:from>
    <xdr:ext cx="405111" cy="259045"/>
    <xdr:sp macro="" textlink="">
      <xdr:nvSpPr>
        <xdr:cNvPr id="84" name="n_1mainValue有形固定資産減価償却率"/>
        <xdr:cNvSpPr txBox="1"/>
      </xdr:nvSpPr>
      <xdr:spPr>
        <a:xfrm>
          <a:off x="38360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100220</xdr:rowOff>
    </xdr:from>
    <xdr:ext cx="405111" cy="259045"/>
    <xdr:sp macro="" textlink="">
      <xdr:nvSpPr>
        <xdr:cNvPr id="85" name="n_2mainValue有形固定資産減価償却率"/>
        <xdr:cNvSpPr txBox="1"/>
      </xdr:nvSpPr>
      <xdr:spPr>
        <a:xfrm>
          <a:off x="3086744" y="6186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の債務償還可能年数は</a:t>
          </a:r>
          <a:r>
            <a:rPr kumimoji="1" lang="en-US" altLang="ja-JP" sz="1100">
              <a:latin typeface="ＭＳ Ｐゴシック" panose="020B0600070205080204" pitchFamily="50" charset="-128"/>
              <a:ea typeface="ＭＳ Ｐゴシック" panose="020B0600070205080204" pitchFamily="50" charset="-128"/>
            </a:rPr>
            <a:t>7.1</a:t>
          </a:r>
          <a:r>
            <a:rPr kumimoji="1" lang="ja-JP" altLang="en-US" sz="1100">
              <a:latin typeface="ＭＳ Ｐゴシック" panose="020B0600070205080204" pitchFamily="50" charset="-128"/>
              <a:ea typeface="ＭＳ Ｐゴシック" panose="020B0600070205080204" pitchFamily="50" charset="-128"/>
            </a:rPr>
            <a:t>と類似団体内平均を上回っているが、太田市は将来負担比率、実質公債費比率ともに年々改善してきており、債務償還可能年数についても改善していくことが見込まれる。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今後も「償還元金を超えない市債の発行」を堅持することにより、数値の抑制に努めていく。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1" name="テキスト ボックス 100"/>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25400</xdr:rowOff>
    </xdr:to>
    <xdr:cxnSp macro="">
      <xdr:nvCxnSpPr>
        <xdr:cNvPr id="115" name="直線コネクタ 114"/>
        <xdr:cNvCxnSpPr/>
      </xdr:nvCxnSpPr>
      <xdr:spPr>
        <a:xfrm flipV="1">
          <a:off x="14793595" y="5276850"/>
          <a:ext cx="1269"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29227</xdr:rowOff>
    </xdr:from>
    <xdr:ext cx="340478" cy="259045"/>
    <xdr:sp macro="" textlink="">
      <xdr:nvSpPr>
        <xdr:cNvPr id="116" name="債務償還可能年数最小値テキスト"/>
        <xdr:cNvSpPr txBox="1"/>
      </xdr:nvSpPr>
      <xdr:spPr>
        <a:xfrm>
          <a:off x="14846300" y="6630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25400</xdr:rowOff>
    </xdr:from>
    <xdr:to>
      <xdr:col>76</xdr:col>
      <xdr:colOff>111125</xdr:colOff>
      <xdr:row>34</xdr:row>
      <xdr:rowOff>25400</xdr:rowOff>
    </xdr:to>
    <xdr:cxnSp macro="">
      <xdr:nvCxnSpPr>
        <xdr:cNvPr id="117" name="直線コネクタ 116"/>
        <xdr:cNvCxnSpPr/>
      </xdr:nvCxnSpPr>
      <xdr:spPr>
        <a:xfrm>
          <a:off x="14706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18"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19" name="直線コネクタ 118"/>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144585</xdr:rowOff>
    </xdr:from>
    <xdr:ext cx="340478" cy="259045"/>
    <xdr:sp macro="" textlink="">
      <xdr:nvSpPr>
        <xdr:cNvPr id="120" name="債務償還可能年数平均値テキスト"/>
        <xdr:cNvSpPr txBox="1"/>
      </xdr:nvSpPr>
      <xdr:spPr>
        <a:xfrm>
          <a:off x="14846300" y="58881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21" name="フローチャート: 判断 120"/>
        <xdr:cNvSpPr/>
      </xdr:nvSpPr>
      <xdr:spPr>
        <a:xfrm>
          <a:off x="147447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40217</xdr:rowOff>
    </xdr:from>
    <xdr:to>
      <xdr:col>76</xdr:col>
      <xdr:colOff>73025</xdr:colOff>
      <xdr:row>29</xdr:row>
      <xdr:rowOff>141817</xdr:rowOff>
    </xdr:to>
    <xdr:sp macro="" textlink="">
      <xdr:nvSpPr>
        <xdr:cNvPr id="127" name="楕円 126"/>
        <xdr:cNvSpPr/>
      </xdr:nvSpPr>
      <xdr:spPr>
        <a:xfrm>
          <a:off x="147447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63094</xdr:rowOff>
    </xdr:from>
    <xdr:ext cx="340478" cy="259045"/>
    <xdr:sp macro="" textlink="">
      <xdr:nvSpPr>
        <xdr:cNvPr id="128" name="債務償還可能年数該当値テキスト"/>
        <xdr:cNvSpPr txBox="1"/>
      </xdr:nvSpPr>
      <xdr:spPr>
        <a:xfrm>
          <a:off x="14846300" y="56352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224,574
214,006
175.54
80,607,300
77,619,422
2,465,828
50,798,981
68,790,240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41</xdr:row>
      <xdr:rowOff>53340</xdr:rowOff>
    </xdr:to>
    <xdr:cxnSp macro="">
      <xdr:nvCxnSpPr>
        <xdr:cNvPr id="56" name="直線コネクタ 55"/>
        <xdr:cNvCxnSpPr/>
      </xdr:nvCxnSpPr>
      <xdr:spPr>
        <a:xfrm flipV="1">
          <a:off x="4634865" y="5804535"/>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7" name="【道路】&#10;有形固定資産減価償却率最小値テキスト"/>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95902</xdr:rowOff>
    </xdr:from>
    <xdr:ext cx="405111" cy="259045"/>
    <xdr:sp macro="" textlink="">
      <xdr:nvSpPr>
        <xdr:cNvPr id="61" name="【道路】&#10;有形固定資産減価償却率平均値テキスト"/>
        <xdr:cNvSpPr txBox="1"/>
      </xdr:nvSpPr>
      <xdr:spPr>
        <a:xfrm>
          <a:off x="4673600" y="626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62" name="フローチャート: 判断 61"/>
        <xdr:cNvSpPr/>
      </xdr:nvSpPr>
      <xdr:spPr>
        <a:xfrm>
          <a:off x="4584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3" name="フローチャート: 判断 62"/>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4" name="フローチャート: 判断 63"/>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126365</xdr:rowOff>
    </xdr:from>
    <xdr:to>
      <xdr:col>24</xdr:col>
      <xdr:colOff>114300</xdr:colOff>
      <xdr:row>38</xdr:row>
      <xdr:rowOff>56515</xdr:rowOff>
    </xdr:to>
    <xdr:sp macro="" textlink="">
      <xdr:nvSpPr>
        <xdr:cNvPr id="70" name="楕円 69"/>
        <xdr:cNvSpPr/>
      </xdr:nvSpPr>
      <xdr:spPr>
        <a:xfrm>
          <a:off x="45847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104792</xdr:rowOff>
    </xdr:from>
    <xdr:ext cx="405111" cy="259045"/>
    <xdr:sp macro="" textlink="">
      <xdr:nvSpPr>
        <xdr:cNvPr id="71" name="【道路】&#10;有形固定資産減価償却率該当値テキスト"/>
        <xdr:cNvSpPr txBox="1"/>
      </xdr:nvSpPr>
      <xdr:spPr>
        <a:xfrm>
          <a:off x="4673600"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164465</xdr:rowOff>
    </xdr:from>
    <xdr:to>
      <xdr:col>20</xdr:col>
      <xdr:colOff>38100</xdr:colOff>
      <xdr:row>38</xdr:row>
      <xdr:rowOff>94615</xdr:rowOff>
    </xdr:to>
    <xdr:sp macro="" textlink="">
      <xdr:nvSpPr>
        <xdr:cNvPr id="72" name="楕円 71"/>
        <xdr:cNvSpPr/>
      </xdr:nvSpPr>
      <xdr:spPr>
        <a:xfrm>
          <a:off x="3746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5715</xdr:rowOff>
    </xdr:from>
    <xdr:to>
      <xdr:col>24</xdr:col>
      <xdr:colOff>63500</xdr:colOff>
      <xdr:row>38</xdr:row>
      <xdr:rowOff>43815</xdr:rowOff>
    </xdr:to>
    <xdr:cxnSp macro="">
      <xdr:nvCxnSpPr>
        <xdr:cNvPr id="73" name="直線コネクタ 72"/>
        <xdr:cNvCxnSpPr/>
      </xdr:nvCxnSpPr>
      <xdr:spPr>
        <a:xfrm flipV="1">
          <a:off x="3797300" y="65208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15875</xdr:rowOff>
    </xdr:from>
    <xdr:to>
      <xdr:col>15</xdr:col>
      <xdr:colOff>101600</xdr:colOff>
      <xdr:row>38</xdr:row>
      <xdr:rowOff>117475</xdr:rowOff>
    </xdr:to>
    <xdr:sp macro="" textlink="">
      <xdr:nvSpPr>
        <xdr:cNvPr id="74" name="楕円 73"/>
        <xdr:cNvSpPr/>
      </xdr:nvSpPr>
      <xdr:spPr>
        <a:xfrm>
          <a:off x="2857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43815</xdr:rowOff>
    </xdr:from>
    <xdr:to>
      <xdr:col>19</xdr:col>
      <xdr:colOff>177800</xdr:colOff>
      <xdr:row>38</xdr:row>
      <xdr:rowOff>66675</xdr:rowOff>
    </xdr:to>
    <xdr:cxnSp macro="">
      <xdr:nvCxnSpPr>
        <xdr:cNvPr id="75" name="直線コネクタ 74"/>
        <xdr:cNvCxnSpPr/>
      </xdr:nvCxnSpPr>
      <xdr:spPr>
        <a:xfrm flipV="1">
          <a:off x="2908300" y="65589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76852</xdr:rowOff>
    </xdr:from>
    <xdr:ext cx="405111" cy="259045"/>
    <xdr:sp macro="" textlink="">
      <xdr:nvSpPr>
        <xdr:cNvPr id="76" name="n_1aveValue【道路】&#10;有形固定資産減価償却率"/>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7" name="n_2aveValue【道路】&#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85742</xdr:rowOff>
    </xdr:from>
    <xdr:ext cx="405111" cy="259045"/>
    <xdr:sp macro="" textlink="">
      <xdr:nvSpPr>
        <xdr:cNvPr id="78" name="n_1mainValue【道路】&#10;有形固定資産減価償却率"/>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108602</xdr:rowOff>
    </xdr:from>
    <xdr:ext cx="405111" cy="259045"/>
    <xdr:sp macro="" textlink="">
      <xdr:nvSpPr>
        <xdr:cNvPr id="79" name="n_2mainValue【道路】&#10;有形固定資産減価償却率"/>
        <xdr:cNvSpPr txBox="1"/>
      </xdr:nvSpPr>
      <xdr:spPr>
        <a:xfrm>
          <a:off x="2705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170612</xdr:rowOff>
    </xdr:from>
    <xdr:to>
      <xdr:col>54</xdr:col>
      <xdr:colOff>189865</xdr:colOff>
      <xdr:row>41</xdr:row>
      <xdr:rowOff>74006</xdr:rowOff>
    </xdr:to>
    <xdr:cxnSp macro="">
      <xdr:nvCxnSpPr>
        <xdr:cNvPr id="101" name="直線コネクタ 100"/>
        <xdr:cNvCxnSpPr/>
      </xdr:nvCxnSpPr>
      <xdr:spPr>
        <a:xfrm flipV="1">
          <a:off x="10476865" y="5828462"/>
          <a:ext cx="0" cy="127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77833</xdr:rowOff>
    </xdr:from>
    <xdr:ext cx="469744" cy="259045"/>
    <xdr:sp macro="" textlink="">
      <xdr:nvSpPr>
        <xdr:cNvPr id="102" name="【道路】&#10;一人当たり延長最小値テキスト"/>
        <xdr:cNvSpPr txBox="1"/>
      </xdr:nvSpPr>
      <xdr:spPr>
        <a:xfrm>
          <a:off x="10515600" y="710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74006</xdr:rowOff>
    </xdr:from>
    <xdr:to>
      <xdr:col>55</xdr:col>
      <xdr:colOff>88900</xdr:colOff>
      <xdr:row>41</xdr:row>
      <xdr:rowOff>74006</xdr:rowOff>
    </xdr:to>
    <xdr:cxnSp macro="">
      <xdr:nvCxnSpPr>
        <xdr:cNvPr id="103" name="直線コネクタ 102"/>
        <xdr:cNvCxnSpPr/>
      </xdr:nvCxnSpPr>
      <xdr:spPr>
        <a:xfrm>
          <a:off x="10388600" y="710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117289</xdr:rowOff>
    </xdr:from>
    <xdr:ext cx="534377" cy="259045"/>
    <xdr:sp macro="" textlink="">
      <xdr:nvSpPr>
        <xdr:cNvPr id="104" name="【道路】&#10;一人当たり延長最大値テキスト"/>
        <xdr:cNvSpPr txBox="1"/>
      </xdr:nvSpPr>
      <xdr:spPr>
        <a:xfrm>
          <a:off x="10515600" y="56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170612</xdr:rowOff>
    </xdr:from>
    <xdr:to>
      <xdr:col>55</xdr:col>
      <xdr:colOff>88900</xdr:colOff>
      <xdr:row>33</xdr:row>
      <xdr:rowOff>170612</xdr:rowOff>
    </xdr:to>
    <xdr:cxnSp macro="">
      <xdr:nvCxnSpPr>
        <xdr:cNvPr id="105" name="直線コネクタ 104"/>
        <xdr:cNvCxnSpPr/>
      </xdr:nvCxnSpPr>
      <xdr:spPr>
        <a:xfrm>
          <a:off x="10388600" y="5828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140164</xdr:rowOff>
    </xdr:from>
    <xdr:ext cx="469744" cy="259045"/>
    <xdr:sp macro="" textlink="">
      <xdr:nvSpPr>
        <xdr:cNvPr id="106" name="【道路】&#10;一人当たり延長平均値テキスト"/>
        <xdr:cNvSpPr txBox="1"/>
      </xdr:nvSpPr>
      <xdr:spPr>
        <a:xfrm>
          <a:off x="10515600" y="6826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161737</xdr:rowOff>
    </xdr:from>
    <xdr:to>
      <xdr:col>55</xdr:col>
      <xdr:colOff>50800</xdr:colOff>
      <xdr:row>40</xdr:row>
      <xdr:rowOff>91887</xdr:rowOff>
    </xdr:to>
    <xdr:sp macro="" textlink="">
      <xdr:nvSpPr>
        <xdr:cNvPr id="107" name="フローチャート: 判断 106"/>
        <xdr:cNvSpPr/>
      </xdr:nvSpPr>
      <xdr:spPr>
        <a:xfrm>
          <a:off x="10426700" y="684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165440</xdr:rowOff>
    </xdr:from>
    <xdr:to>
      <xdr:col>50</xdr:col>
      <xdr:colOff>165100</xdr:colOff>
      <xdr:row>40</xdr:row>
      <xdr:rowOff>95590</xdr:rowOff>
    </xdr:to>
    <xdr:sp macro="" textlink="">
      <xdr:nvSpPr>
        <xdr:cNvPr id="108" name="フローチャート: 判断 107"/>
        <xdr:cNvSpPr/>
      </xdr:nvSpPr>
      <xdr:spPr>
        <a:xfrm>
          <a:off x="9588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2266</xdr:rowOff>
    </xdr:from>
    <xdr:to>
      <xdr:col>46</xdr:col>
      <xdr:colOff>38100</xdr:colOff>
      <xdr:row>40</xdr:row>
      <xdr:rowOff>103866</xdr:rowOff>
    </xdr:to>
    <xdr:sp macro="" textlink="">
      <xdr:nvSpPr>
        <xdr:cNvPr id="109" name="フローチャート: 判断 108"/>
        <xdr:cNvSpPr/>
      </xdr:nvSpPr>
      <xdr:spPr>
        <a:xfrm>
          <a:off x="8699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6289</xdr:rowOff>
    </xdr:from>
    <xdr:to>
      <xdr:col>55</xdr:col>
      <xdr:colOff>50800</xdr:colOff>
      <xdr:row>39</xdr:row>
      <xdr:rowOff>107889</xdr:rowOff>
    </xdr:to>
    <xdr:sp macro="" textlink="">
      <xdr:nvSpPr>
        <xdr:cNvPr id="115" name="楕円 114"/>
        <xdr:cNvSpPr/>
      </xdr:nvSpPr>
      <xdr:spPr>
        <a:xfrm>
          <a:off x="10426700" y="669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29166</xdr:rowOff>
    </xdr:from>
    <xdr:ext cx="469744" cy="259045"/>
    <xdr:sp macro="" textlink="">
      <xdr:nvSpPr>
        <xdr:cNvPr id="116" name="【道路】&#10;一人当たり延長該当値テキスト"/>
        <xdr:cNvSpPr txBox="1"/>
      </xdr:nvSpPr>
      <xdr:spPr>
        <a:xfrm>
          <a:off x="10515600" y="654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4597</xdr:rowOff>
    </xdr:from>
    <xdr:to>
      <xdr:col>50</xdr:col>
      <xdr:colOff>165100</xdr:colOff>
      <xdr:row>39</xdr:row>
      <xdr:rowOff>106197</xdr:rowOff>
    </xdr:to>
    <xdr:sp macro="" textlink="">
      <xdr:nvSpPr>
        <xdr:cNvPr id="117" name="楕円 116"/>
        <xdr:cNvSpPr/>
      </xdr:nvSpPr>
      <xdr:spPr>
        <a:xfrm>
          <a:off x="9588500" y="66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55397</xdr:rowOff>
    </xdr:from>
    <xdr:to>
      <xdr:col>55</xdr:col>
      <xdr:colOff>0</xdr:colOff>
      <xdr:row>39</xdr:row>
      <xdr:rowOff>57089</xdr:rowOff>
    </xdr:to>
    <xdr:cxnSp macro="">
      <xdr:nvCxnSpPr>
        <xdr:cNvPr id="118" name="直線コネクタ 117"/>
        <xdr:cNvCxnSpPr/>
      </xdr:nvCxnSpPr>
      <xdr:spPr>
        <a:xfrm>
          <a:off x="9639300" y="6741947"/>
          <a:ext cx="8382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71714</xdr:rowOff>
    </xdr:from>
    <xdr:to>
      <xdr:col>46</xdr:col>
      <xdr:colOff>38100</xdr:colOff>
      <xdr:row>39</xdr:row>
      <xdr:rowOff>1864</xdr:rowOff>
    </xdr:to>
    <xdr:sp macro="" textlink="">
      <xdr:nvSpPr>
        <xdr:cNvPr id="119" name="楕円 118"/>
        <xdr:cNvSpPr/>
      </xdr:nvSpPr>
      <xdr:spPr>
        <a:xfrm>
          <a:off x="8699500" y="658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122514</xdr:rowOff>
    </xdr:from>
    <xdr:to>
      <xdr:col>50</xdr:col>
      <xdr:colOff>114300</xdr:colOff>
      <xdr:row>39</xdr:row>
      <xdr:rowOff>55397</xdr:rowOff>
    </xdr:to>
    <xdr:cxnSp macro="">
      <xdr:nvCxnSpPr>
        <xdr:cNvPr id="120" name="直線コネクタ 119"/>
        <xdr:cNvCxnSpPr/>
      </xdr:nvCxnSpPr>
      <xdr:spPr>
        <a:xfrm>
          <a:off x="8750300" y="6637614"/>
          <a:ext cx="889000" cy="1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86717</xdr:rowOff>
    </xdr:from>
    <xdr:ext cx="469744" cy="259045"/>
    <xdr:sp macro="" textlink="">
      <xdr:nvSpPr>
        <xdr:cNvPr id="121" name="n_1aveValue【道路】&#10;一人当たり延長"/>
        <xdr:cNvSpPr txBox="1"/>
      </xdr:nvSpPr>
      <xdr:spPr>
        <a:xfrm>
          <a:off x="93917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94993</xdr:rowOff>
    </xdr:from>
    <xdr:ext cx="469744" cy="259045"/>
    <xdr:sp macro="" textlink="">
      <xdr:nvSpPr>
        <xdr:cNvPr id="122" name="n_2aveValue【道路】&#10;一人当たり延長"/>
        <xdr:cNvSpPr txBox="1"/>
      </xdr:nvSpPr>
      <xdr:spPr>
        <a:xfrm>
          <a:off x="8515427" y="695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122724</xdr:rowOff>
    </xdr:from>
    <xdr:ext cx="469744" cy="259045"/>
    <xdr:sp macro="" textlink="">
      <xdr:nvSpPr>
        <xdr:cNvPr id="123" name="n_1mainValue【道路】&#10;一人当たり延長"/>
        <xdr:cNvSpPr txBox="1"/>
      </xdr:nvSpPr>
      <xdr:spPr>
        <a:xfrm>
          <a:off x="9391727" y="646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18391</xdr:rowOff>
    </xdr:from>
    <xdr:ext cx="534377" cy="259045"/>
    <xdr:sp macro="" textlink="">
      <xdr:nvSpPr>
        <xdr:cNvPr id="124" name="n_2mainValue【道路】&#10;一人当たり延長"/>
        <xdr:cNvSpPr txBox="1"/>
      </xdr:nvSpPr>
      <xdr:spPr>
        <a:xfrm>
          <a:off x="8483111" y="636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3" name="テキスト ボックス 14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61</xdr:row>
      <xdr:rowOff>45720</xdr:rowOff>
    </xdr:to>
    <xdr:cxnSp macro="">
      <xdr:nvCxnSpPr>
        <xdr:cNvPr id="147" name="直線コネクタ 146"/>
        <xdr:cNvCxnSpPr/>
      </xdr:nvCxnSpPr>
      <xdr:spPr>
        <a:xfrm flipV="1">
          <a:off x="4634865" y="952119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49547</xdr:rowOff>
    </xdr:from>
    <xdr:ext cx="405111" cy="259045"/>
    <xdr:sp macro="" textlink="">
      <xdr:nvSpPr>
        <xdr:cNvPr id="148" name="【橋りょう・トンネル】&#10;有形固定資産減価償却率最小値テキスト"/>
        <xdr:cNvSpPr txBox="1"/>
      </xdr:nvSpPr>
      <xdr:spPr>
        <a:xfrm>
          <a:off x="4673600"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61</xdr:row>
      <xdr:rowOff>45720</xdr:rowOff>
    </xdr:from>
    <xdr:to>
      <xdr:col>24</xdr:col>
      <xdr:colOff>152400</xdr:colOff>
      <xdr:row>61</xdr:row>
      <xdr:rowOff>45720</xdr:rowOff>
    </xdr:to>
    <xdr:cxnSp macro="">
      <xdr:nvCxnSpPr>
        <xdr:cNvPr id="149" name="直線コネクタ 148"/>
        <xdr:cNvCxnSpPr/>
      </xdr:nvCxnSpPr>
      <xdr:spPr>
        <a:xfrm>
          <a:off x="4546600" y="1050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405111" cy="259045"/>
    <xdr:sp macro="" textlink="">
      <xdr:nvSpPr>
        <xdr:cNvPr id="150" name="【橋りょう・トンネル】&#10;有形固定資産減価償却率最大値テキスト"/>
        <xdr:cNvSpPr txBox="1"/>
      </xdr:nvSpPr>
      <xdr:spPr>
        <a:xfrm>
          <a:off x="4673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51" name="直線コネクタ 150"/>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99077</xdr:rowOff>
    </xdr:from>
    <xdr:ext cx="405111" cy="259045"/>
    <xdr:sp macro="" textlink="">
      <xdr:nvSpPr>
        <xdr:cNvPr id="152" name="【橋りょう・トンネル】&#10;有形固定資産減価償却率平均値テキスト"/>
        <xdr:cNvSpPr txBox="1"/>
      </xdr:nvSpPr>
      <xdr:spPr>
        <a:xfrm>
          <a:off x="46736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153" name="フローチャート: 判断 152"/>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36068</xdr:rowOff>
    </xdr:from>
    <xdr:to>
      <xdr:col>20</xdr:col>
      <xdr:colOff>38100</xdr:colOff>
      <xdr:row>59</xdr:row>
      <xdr:rowOff>137668</xdr:rowOff>
    </xdr:to>
    <xdr:sp macro="" textlink="">
      <xdr:nvSpPr>
        <xdr:cNvPr id="154" name="フローチャート: 判断 153"/>
        <xdr:cNvSpPr/>
      </xdr:nvSpPr>
      <xdr:spPr>
        <a:xfrm>
          <a:off x="3746500" y="1015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138938</xdr:rowOff>
    </xdr:from>
    <xdr:to>
      <xdr:col>15</xdr:col>
      <xdr:colOff>101600</xdr:colOff>
      <xdr:row>60</xdr:row>
      <xdr:rowOff>69088</xdr:rowOff>
    </xdr:to>
    <xdr:sp macro="" textlink="">
      <xdr:nvSpPr>
        <xdr:cNvPr id="155" name="フローチャート: 判断 154"/>
        <xdr:cNvSpPr/>
      </xdr:nvSpPr>
      <xdr:spPr>
        <a:xfrm>
          <a:off x="2857500" y="1025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47498</xdr:rowOff>
    </xdr:from>
    <xdr:to>
      <xdr:col>24</xdr:col>
      <xdr:colOff>114300</xdr:colOff>
      <xdr:row>58</xdr:row>
      <xdr:rowOff>149098</xdr:rowOff>
    </xdr:to>
    <xdr:sp macro="" textlink="">
      <xdr:nvSpPr>
        <xdr:cNvPr id="161" name="楕円 160"/>
        <xdr:cNvSpPr/>
      </xdr:nvSpPr>
      <xdr:spPr>
        <a:xfrm>
          <a:off x="4584700" y="99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70375</xdr:rowOff>
    </xdr:from>
    <xdr:ext cx="405111" cy="259045"/>
    <xdr:sp macro="" textlink="">
      <xdr:nvSpPr>
        <xdr:cNvPr id="162" name="【橋りょう・トンネル】&#10;有形固定資産減価償却率該当値テキスト"/>
        <xdr:cNvSpPr txBox="1"/>
      </xdr:nvSpPr>
      <xdr:spPr>
        <a:xfrm>
          <a:off x="4673600" y="984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154940</xdr:rowOff>
    </xdr:from>
    <xdr:to>
      <xdr:col>20</xdr:col>
      <xdr:colOff>38100</xdr:colOff>
      <xdr:row>64</xdr:row>
      <xdr:rowOff>85090</xdr:rowOff>
    </xdr:to>
    <xdr:sp macro="" textlink="">
      <xdr:nvSpPr>
        <xdr:cNvPr id="163" name="楕円 162"/>
        <xdr:cNvSpPr/>
      </xdr:nvSpPr>
      <xdr:spPr>
        <a:xfrm>
          <a:off x="3746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98298</xdr:rowOff>
    </xdr:from>
    <xdr:to>
      <xdr:col>24</xdr:col>
      <xdr:colOff>63500</xdr:colOff>
      <xdr:row>64</xdr:row>
      <xdr:rowOff>34290</xdr:rowOff>
    </xdr:to>
    <xdr:cxnSp macro="">
      <xdr:nvCxnSpPr>
        <xdr:cNvPr id="164" name="直線コネクタ 163"/>
        <xdr:cNvCxnSpPr/>
      </xdr:nvCxnSpPr>
      <xdr:spPr>
        <a:xfrm flipV="1">
          <a:off x="3797300" y="10042398"/>
          <a:ext cx="838200" cy="96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54356</xdr:rowOff>
    </xdr:from>
    <xdr:to>
      <xdr:col>15</xdr:col>
      <xdr:colOff>101600</xdr:colOff>
      <xdr:row>64</xdr:row>
      <xdr:rowOff>155956</xdr:rowOff>
    </xdr:to>
    <xdr:sp macro="" textlink="">
      <xdr:nvSpPr>
        <xdr:cNvPr id="165" name="楕円 164"/>
        <xdr:cNvSpPr/>
      </xdr:nvSpPr>
      <xdr:spPr>
        <a:xfrm>
          <a:off x="2857500" y="1102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34290</xdr:rowOff>
    </xdr:from>
    <xdr:to>
      <xdr:col>19</xdr:col>
      <xdr:colOff>177800</xdr:colOff>
      <xdr:row>64</xdr:row>
      <xdr:rowOff>105156</xdr:rowOff>
    </xdr:to>
    <xdr:cxnSp macro="">
      <xdr:nvCxnSpPr>
        <xdr:cNvPr id="166" name="直線コネクタ 165"/>
        <xdr:cNvCxnSpPr/>
      </xdr:nvCxnSpPr>
      <xdr:spPr>
        <a:xfrm flipV="1">
          <a:off x="2908300" y="1100709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154195</xdr:rowOff>
    </xdr:from>
    <xdr:ext cx="405111" cy="259045"/>
    <xdr:sp macro="" textlink="">
      <xdr:nvSpPr>
        <xdr:cNvPr id="167" name="n_1aveValue【橋りょう・トンネル】&#10;有形固定資産減価償却率"/>
        <xdr:cNvSpPr txBox="1"/>
      </xdr:nvSpPr>
      <xdr:spPr>
        <a:xfrm>
          <a:off x="3582044" y="992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85615</xdr:rowOff>
    </xdr:from>
    <xdr:ext cx="405111" cy="259045"/>
    <xdr:sp macro="" textlink="">
      <xdr:nvSpPr>
        <xdr:cNvPr id="168" name="n_2aveValue【橋りょう・トンネル】&#10;有形固定資産減価償却率"/>
        <xdr:cNvSpPr txBox="1"/>
      </xdr:nvSpPr>
      <xdr:spPr>
        <a:xfrm>
          <a:off x="2705744" y="10029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76217</xdr:rowOff>
    </xdr:from>
    <xdr:ext cx="405111" cy="259045"/>
    <xdr:sp macro="" textlink="">
      <xdr:nvSpPr>
        <xdr:cNvPr id="169" name="n_1mainValue【橋りょう・トンネル】&#10;有形固定資産減価償却率"/>
        <xdr:cNvSpPr txBox="1"/>
      </xdr:nvSpPr>
      <xdr:spPr>
        <a:xfrm>
          <a:off x="3582044" y="1104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147083</xdr:rowOff>
    </xdr:from>
    <xdr:ext cx="405111" cy="259045"/>
    <xdr:sp macro="" textlink="">
      <xdr:nvSpPr>
        <xdr:cNvPr id="170" name="n_2mainValue【橋りょう・トンネル】&#10;有形固定資産減価償却率"/>
        <xdr:cNvSpPr txBox="1"/>
      </xdr:nvSpPr>
      <xdr:spPr>
        <a:xfrm>
          <a:off x="2705744" y="1111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1" name="直線コネクタ 18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2" name="テキスト ボックス 18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3" name="直線コネクタ 18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4" name="テキスト ボックス 18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5" name="直線コネクタ 18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6" name="テキスト ボックス 18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7" name="直線コネクタ 18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8" name="テキスト ボックス 18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0" name="テキスト ボックス 18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83617</xdr:rowOff>
    </xdr:from>
    <xdr:to>
      <xdr:col>54</xdr:col>
      <xdr:colOff>189865</xdr:colOff>
      <xdr:row>63</xdr:row>
      <xdr:rowOff>149902</xdr:rowOff>
    </xdr:to>
    <xdr:cxnSp macro="">
      <xdr:nvCxnSpPr>
        <xdr:cNvPr id="192" name="直線コネクタ 191"/>
        <xdr:cNvCxnSpPr/>
      </xdr:nvCxnSpPr>
      <xdr:spPr>
        <a:xfrm flipV="1">
          <a:off x="10476865" y="9856267"/>
          <a:ext cx="0" cy="1094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153729</xdr:rowOff>
    </xdr:from>
    <xdr:ext cx="469744" cy="259045"/>
    <xdr:sp macro="" textlink="">
      <xdr:nvSpPr>
        <xdr:cNvPr id="193" name="【橋りょう・トンネル】&#10;一人当たり有形固定資産（償却資産）額最小値テキスト"/>
        <xdr:cNvSpPr txBox="1"/>
      </xdr:nvSpPr>
      <xdr:spPr>
        <a:xfrm>
          <a:off x="10515600" y="109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149902</xdr:rowOff>
    </xdr:from>
    <xdr:to>
      <xdr:col>55</xdr:col>
      <xdr:colOff>88900</xdr:colOff>
      <xdr:row>63</xdr:row>
      <xdr:rowOff>149902</xdr:rowOff>
    </xdr:to>
    <xdr:cxnSp macro="">
      <xdr:nvCxnSpPr>
        <xdr:cNvPr id="194" name="直線コネクタ 193"/>
        <xdr:cNvCxnSpPr/>
      </xdr:nvCxnSpPr>
      <xdr:spPr>
        <a:xfrm>
          <a:off x="10388600" y="1095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30294</xdr:rowOff>
    </xdr:from>
    <xdr:ext cx="599010" cy="259045"/>
    <xdr:sp macro="" textlink="">
      <xdr:nvSpPr>
        <xdr:cNvPr id="195" name="【橋りょう・トンネル】&#10;一人当たり有形固定資産（償却資産）額最大値テキスト"/>
        <xdr:cNvSpPr txBox="1"/>
      </xdr:nvSpPr>
      <xdr:spPr>
        <a:xfrm>
          <a:off x="10515600" y="963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83617</xdr:rowOff>
    </xdr:from>
    <xdr:to>
      <xdr:col>55</xdr:col>
      <xdr:colOff>88900</xdr:colOff>
      <xdr:row>57</xdr:row>
      <xdr:rowOff>83617</xdr:rowOff>
    </xdr:to>
    <xdr:cxnSp macro="">
      <xdr:nvCxnSpPr>
        <xdr:cNvPr id="196" name="直線コネクタ 195"/>
        <xdr:cNvCxnSpPr/>
      </xdr:nvCxnSpPr>
      <xdr:spPr>
        <a:xfrm>
          <a:off x="10388600" y="98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72048</xdr:rowOff>
    </xdr:from>
    <xdr:ext cx="534377" cy="259045"/>
    <xdr:sp macro="" textlink="">
      <xdr:nvSpPr>
        <xdr:cNvPr id="197" name="【橋りょう・トンネル】&#10;一人当たり有形固定資産（償却資産）額平均値テキスト"/>
        <xdr:cNvSpPr txBox="1"/>
      </xdr:nvSpPr>
      <xdr:spPr>
        <a:xfrm>
          <a:off x="10515600" y="1053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93621</xdr:rowOff>
    </xdr:from>
    <xdr:to>
      <xdr:col>55</xdr:col>
      <xdr:colOff>50800</xdr:colOff>
      <xdr:row>62</xdr:row>
      <xdr:rowOff>23771</xdr:rowOff>
    </xdr:to>
    <xdr:sp macro="" textlink="">
      <xdr:nvSpPr>
        <xdr:cNvPr id="198" name="フローチャート: 判断 197"/>
        <xdr:cNvSpPr/>
      </xdr:nvSpPr>
      <xdr:spPr>
        <a:xfrm>
          <a:off x="10426700" y="10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97813</xdr:rowOff>
    </xdr:from>
    <xdr:to>
      <xdr:col>50</xdr:col>
      <xdr:colOff>165100</xdr:colOff>
      <xdr:row>62</xdr:row>
      <xdr:rowOff>27963</xdr:rowOff>
    </xdr:to>
    <xdr:sp macro="" textlink="">
      <xdr:nvSpPr>
        <xdr:cNvPr id="199" name="フローチャート: 判断 198"/>
        <xdr:cNvSpPr/>
      </xdr:nvSpPr>
      <xdr:spPr>
        <a:xfrm>
          <a:off x="9588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147007</xdr:rowOff>
    </xdr:from>
    <xdr:to>
      <xdr:col>46</xdr:col>
      <xdr:colOff>38100</xdr:colOff>
      <xdr:row>62</xdr:row>
      <xdr:rowOff>77157</xdr:rowOff>
    </xdr:to>
    <xdr:sp macro="" textlink="">
      <xdr:nvSpPr>
        <xdr:cNvPr id="200" name="フローチャート: 判断 199"/>
        <xdr:cNvSpPr/>
      </xdr:nvSpPr>
      <xdr:spPr>
        <a:xfrm>
          <a:off x="8699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48646</xdr:rowOff>
    </xdr:from>
    <xdr:to>
      <xdr:col>55</xdr:col>
      <xdr:colOff>50800</xdr:colOff>
      <xdr:row>61</xdr:row>
      <xdr:rowOff>150246</xdr:rowOff>
    </xdr:to>
    <xdr:sp macro="" textlink="">
      <xdr:nvSpPr>
        <xdr:cNvPr id="206" name="楕円 205"/>
        <xdr:cNvSpPr/>
      </xdr:nvSpPr>
      <xdr:spPr>
        <a:xfrm>
          <a:off x="10426700" y="105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71523</xdr:rowOff>
    </xdr:from>
    <xdr:ext cx="534377" cy="259045"/>
    <xdr:sp macro="" textlink="">
      <xdr:nvSpPr>
        <xdr:cNvPr id="207" name="【橋りょう・トンネル】&#10;一人当たり有形固定資産（償却資産）額該当値テキスト"/>
        <xdr:cNvSpPr txBox="1"/>
      </xdr:nvSpPr>
      <xdr:spPr>
        <a:xfrm>
          <a:off x="10515600" y="1035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114034</xdr:rowOff>
    </xdr:from>
    <xdr:to>
      <xdr:col>50</xdr:col>
      <xdr:colOff>165100</xdr:colOff>
      <xdr:row>64</xdr:row>
      <xdr:rowOff>44184</xdr:rowOff>
    </xdr:to>
    <xdr:sp macro="" textlink="">
      <xdr:nvSpPr>
        <xdr:cNvPr id="208" name="楕円 207"/>
        <xdr:cNvSpPr/>
      </xdr:nvSpPr>
      <xdr:spPr>
        <a:xfrm>
          <a:off x="9588500" y="1091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99446</xdr:rowOff>
    </xdr:from>
    <xdr:to>
      <xdr:col>55</xdr:col>
      <xdr:colOff>0</xdr:colOff>
      <xdr:row>63</xdr:row>
      <xdr:rowOff>164834</xdr:rowOff>
    </xdr:to>
    <xdr:cxnSp macro="">
      <xdr:nvCxnSpPr>
        <xdr:cNvPr id="209" name="直線コネクタ 208"/>
        <xdr:cNvCxnSpPr/>
      </xdr:nvCxnSpPr>
      <xdr:spPr>
        <a:xfrm flipV="1">
          <a:off x="9639300" y="10557896"/>
          <a:ext cx="838200" cy="40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115946</xdr:rowOff>
    </xdr:from>
    <xdr:to>
      <xdr:col>46</xdr:col>
      <xdr:colOff>38100</xdr:colOff>
      <xdr:row>64</xdr:row>
      <xdr:rowOff>46096</xdr:rowOff>
    </xdr:to>
    <xdr:sp macro="" textlink="">
      <xdr:nvSpPr>
        <xdr:cNvPr id="210" name="楕円 209"/>
        <xdr:cNvSpPr/>
      </xdr:nvSpPr>
      <xdr:spPr>
        <a:xfrm>
          <a:off x="8699500" y="109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164834</xdr:rowOff>
    </xdr:from>
    <xdr:to>
      <xdr:col>50</xdr:col>
      <xdr:colOff>114300</xdr:colOff>
      <xdr:row>63</xdr:row>
      <xdr:rowOff>166746</xdr:rowOff>
    </xdr:to>
    <xdr:cxnSp macro="">
      <xdr:nvCxnSpPr>
        <xdr:cNvPr id="211" name="直線コネクタ 210"/>
        <xdr:cNvCxnSpPr/>
      </xdr:nvCxnSpPr>
      <xdr:spPr>
        <a:xfrm flipV="1">
          <a:off x="8750300" y="10966184"/>
          <a:ext cx="8890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44490</xdr:rowOff>
    </xdr:from>
    <xdr:ext cx="534377" cy="259045"/>
    <xdr:sp macro="" textlink="">
      <xdr:nvSpPr>
        <xdr:cNvPr id="212" name="n_1aveValue【橋りょう・トンネル】&#10;一人当たり有形固定資産（償却資産）額"/>
        <xdr:cNvSpPr txBox="1"/>
      </xdr:nvSpPr>
      <xdr:spPr>
        <a:xfrm>
          <a:off x="93594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93684</xdr:rowOff>
    </xdr:from>
    <xdr:ext cx="534377" cy="259045"/>
    <xdr:sp macro="" textlink="">
      <xdr:nvSpPr>
        <xdr:cNvPr id="213" name="n_2aveValue【橋りょう・トンネル】&#10;一人当たり有形固定資産（償却資産）額"/>
        <xdr:cNvSpPr txBox="1"/>
      </xdr:nvSpPr>
      <xdr:spPr>
        <a:xfrm>
          <a:off x="8483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35311</xdr:rowOff>
    </xdr:from>
    <xdr:ext cx="469744" cy="259045"/>
    <xdr:sp macro="" textlink="">
      <xdr:nvSpPr>
        <xdr:cNvPr id="214" name="n_1mainValue【橋りょう・トンネル】&#10;一人当たり有形固定資産（償却資産）額"/>
        <xdr:cNvSpPr txBox="1"/>
      </xdr:nvSpPr>
      <xdr:spPr>
        <a:xfrm>
          <a:off x="9391728" y="110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37223</xdr:rowOff>
    </xdr:from>
    <xdr:ext cx="469744" cy="259045"/>
    <xdr:sp macro="" textlink="">
      <xdr:nvSpPr>
        <xdr:cNvPr id="215" name="n_2mainValue【橋りょう・トンネル】&#10;一人当たり有形固定資産（償却資産）額"/>
        <xdr:cNvSpPr txBox="1"/>
      </xdr:nvSpPr>
      <xdr:spPr>
        <a:xfrm>
          <a:off x="8515428" y="1101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6" name="テキスト ボックス 22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7" name="直線コネクタ 22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8" name="テキスト ボックス 22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9" name="直線コネクタ 22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0" name="テキスト ボックス 22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1" name="直線コネクタ 23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2" name="テキスト ボックス 23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3" name="直線コネクタ 23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4" name="テキスト ボックス 23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79248</xdr:rowOff>
    </xdr:from>
    <xdr:to>
      <xdr:col>24</xdr:col>
      <xdr:colOff>62865</xdr:colOff>
      <xdr:row>86</xdr:row>
      <xdr:rowOff>33528</xdr:rowOff>
    </xdr:to>
    <xdr:cxnSp macro="">
      <xdr:nvCxnSpPr>
        <xdr:cNvPr id="238" name="直線コネクタ 237"/>
        <xdr:cNvCxnSpPr/>
      </xdr:nvCxnSpPr>
      <xdr:spPr>
        <a:xfrm flipV="1">
          <a:off x="4634865" y="134523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37355</xdr:rowOff>
    </xdr:from>
    <xdr:ext cx="405111" cy="259045"/>
    <xdr:sp macro="" textlink="">
      <xdr:nvSpPr>
        <xdr:cNvPr id="239" name="【公営住宅】&#10;有形固定資産減価償却率最小値テキスト"/>
        <xdr:cNvSpPr txBox="1"/>
      </xdr:nvSpPr>
      <xdr:spPr>
        <a:xfrm>
          <a:off x="46736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40" name="直線コネクタ 239"/>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25925</xdr:rowOff>
    </xdr:from>
    <xdr:ext cx="405111" cy="259045"/>
    <xdr:sp macro="" textlink="">
      <xdr:nvSpPr>
        <xdr:cNvPr id="241" name="【公営住宅】&#10;有形固定資産減価償却率最大値テキスト"/>
        <xdr:cNvSpPr txBox="1"/>
      </xdr:nvSpPr>
      <xdr:spPr>
        <a:xfrm>
          <a:off x="4673600" y="1322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79248</xdr:rowOff>
    </xdr:from>
    <xdr:to>
      <xdr:col>24</xdr:col>
      <xdr:colOff>152400</xdr:colOff>
      <xdr:row>78</xdr:row>
      <xdr:rowOff>79248</xdr:rowOff>
    </xdr:to>
    <xdr:cxnSp macro="">
      <xdr:nvCxnSpPr>
        <xdr:cNvPr id="242" name="直線コネクタ 241"/>
        <xdr:cNvCxnSpPr/>
      </xdr:nvCxnSpPr>
      <xdr:spPr>
        <a:xfrm>
          <a:off x="4546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2303</xdr:rowOff>
    </xdr:from>
    <xdr:ext cx="405111" cy="259045"/>
    <xdr:sp macro="" textlink="">
      <xdr:nvSpPr>
        <xdr:cNvPr id="243" name="【公営住宅】&#10;有形固定資産減価償却率平均値テキスト"/>
        <xdr:cNvSpPr txBox="1"/>
      </xdr:nvSpPr>
      <xdr:spPr>
        <a:xfrm>
          <a:off x="4673600" y="14232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23876</xdr:rowOff>
    </xdr:from>
    <xdr:to>
      <xdr:col>24</xdr:col>
      <xdr:colOff>114300</xdr:colOff>
      <xdr:row>83</xdr:row>
      <xdr:rowOff>125476</xdr:rowOff>
    </xdr:to>
    <xdr:sp macro="" textlink="">
      <xdr:nvSpPr>
        <xdr:cNvPr id="244" name="フローチャート: 判断 243"/>
        <xdr:cNvSpPr/>
      </xdr:nvSpPr>
      <xdr:spPr>
        <a:xfrm>
          <a:off x="4584700" y="1425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45" name="フローチャート: 判断 244"/>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90170</xdr:rowOff>
    </xdr:from>
    <xdr:to>
      <xdr:col>15</xdr:col>
      <xdr:colOff>101600</xdr:colOff>
      <xdr:row>84</xdr:row>
      <xdr:rowOff>20320</xdr:rowOff>
    </xdr:to>
    <xdr:sp macro="" textlink="">
      <xdr:nvSpPr>
        <xdr:cNvPr id="246" name="フローチャート: 判断 245"/>
        <xdr:cNvSpPr/>
      </xdr:nvSpPr>
      <xdr:spPr>
        <a:xfrm>
          <a:off x="2857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101600</xdr:rowOff>
    </xdr:from>
    <xdr:to>
      <xdr:col>24</xdr:col>
      <xdr:colOff>114300</xdr:colOff>
      <xdr:row>83</xdr:row>
      <xdr:rowOff>31750</xdr:rowOff>
    </xdr:to>
    <xdr:sp macro="" textlink="">
      <xdr:nvSpPr>
        <xdr:cNvPr id="252" name="楕円 251"/>
        <xdr:cNvSpPr/>
      </xdr:nvSpPr>
      <xdr:spPr>
        <a:xfrm>
          <a:off x="4584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124477</xdr:rowOff>
    </xdr:from>
    <xdr:ext cx="405111" cy="259045"/>
    <xdr:sp macro="" textlink="">
      <xdr:nvSpPr>
        <xdr:cNvPr id="253" name="【公営住宅】&#10;有形固定資産減価償却率該当値テキスト"/>
        <xdr:cNvSpPr txBox="1"/>
      </xdr:nvSpPr>
      <xdr:spPr>
        <a:xfrm>
          <a:off x="4673600"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126746</xdr:rowOff>
    </xdr:from>
    <xdr:to>
      <xdr:col>20</xdr:col>
      <xdr:colOff>38100</xdr:colOff>
      <xdr:row>83</xdr:row>
      <xdr:rowOff>56896</xdr:rowOff>
    </xdr:to>
    <xdr:sp macro="" textlink="">
      <xdr:nvSpPr>
        <xdr:cNvPr id="254" name="楕円 253"/>
        <xdr:cNvSpPr/>
      </xdr:nvSpPr>
      <xdr:spPr>
        <a:xfrm>
          <a:off x="3746500" y="141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152400</xdr:rowOff>
    </xdr:from>
    <xdr:to>
      <xdr:col>24</xdr:col>
      <xdr:colOff>63500</xdr:colOff>
      <xdr:row>83</xdr:row>
      <xdr:rowOff>6096</xdr:rowOff>
    </xdr:to>
    <xdr:cxnSp macro="">
      <xdr:nvCxnSpPr>
        <xdr:cNvPr id="255" name="直線コネクタ 254"/>
        <xdr:cNvCxnSpPr/>
      </xdr:nvCxnSpPr>
      <xdr:spPr>
        <a:xfrm flipV="1">
          <a:off x="3797300" y="1421130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165608</xdr:rowOff>
    </xdr:from>
    <xdr:to>
      <xdr:col>15</xdr:col>
      <xdr:colOff>101600</xdr:colOff>
      <xdr:row>83</xdr:row>
      <xdr:rowOff>95758</xdr:rowOff>
    </xdr:to>
    <xdr:sp macro="" textlink="">
      <xdr:nvSpPr>
        <xdr:cNvPr id="256" name="楕円 255"/>
        <xdr:cNvSpPr/>
      </xdr:nvSpPr>
      <xdr:spPr>
        <a:xfrm>
          <a:off x="2857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6096</xdr:rowOff>
    </xdr:from>
    <xdr:to>
      <xdr:col>19</xdr:col>
      <xdr:colOff>177800</xdr:colOff>
      <xdr:row>83</xdr:row>
      <xdr:rowOff>44958</xdr:rowOff>
    </xdr:to>
    <xdr:cxnSp macro="">
      <xdr:nvCxnSpPr>
        <xdr:cNvPr id="257" name="直線コネクタ 256"/>
        <xdr:cNvCxnSpPr/>
      </xdr:nvCxnSpPr>
      <xdr:spPr>
        <a:xfrm flipV="1">
          <a:off x="2908300" y="1423644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258" name="n_1aveValue【公営住宅】&#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11447</xdr:rowOff>
    </xdr:from>
    <xdr:ext cx="405111" cy="259045"/>
    <xdr:sp macro="" textlink="">
      <xdr:nvSpPr>
        <xdr:cNvPr id="259" name="n_2aveValue【公営住宅】&#10;有形固定資産減価償却率"/>
        <xdr:cNvSpPr txBox="1"/>
      </xdr:nvSpPr>
      <xdr:spPr>
        <a:xfrm>
          <a:off x="2705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73423</xdr:rowOff>
    </xdr:from>
    <xdr:ext cx="405111" cy="259045"/>
    <xdr:sp macro="" textlink="">
      <xdr:nvSpPr>
        <xdr:cNvPr id="260" name="n_1mainValue【公営住宅】&#10;有形固定資産減価償却率"/>
        <xdr:cNvSpPr txBox="1"/>
      </xdr:nvSpPr>
      <xdr:spPr>
        <a:xfrm>
          <a:off x="3582044" y="1396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112285</xdr:rowOff>
    </xdr:from>
    <xdr:ext cx="405111" cy="259045"/>
    <xdr:sp macro="" textlink="">
      <xdr:nvSpPr>
        <xdr:cNvPr id="261" name="n_2mainValue【公営住宅】&#10;有形固定資産減価償却率"/>
        <xdr:cNvSpPr txBox="1"/>
      </xdr:nvSpPr>
      <xdr:spPr>
        <a:xfrm>
          <a:off x="2705744"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2" name="直線コネクタ 27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3" name="テキスト ボックス 27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4" name="直線コネクタ 27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5" name="テキスト ボックス 27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6" name="直線コネクタ 27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7" name="テキスト ボックス 27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8" name="直線コネクタ 27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9" name="テキスト ボックス 27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0" name="直線コネクタ 27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1" name="テキスト ボックス 28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2" name="直線コネクタ 28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3" name="テキスト ボックス 28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109945</xdr:rowOff>
    </xdr:to>
    <xdr:cxnSp macro="">
      <xdr:nvCxnSpPr>
        <xdr:cNvPr id="287" name="直線コネクタ 286"/>
        <xdr:cNvCxnSpPr/>
      </xdr:nvCxnSpPr>
      <xdr:spPr>
        <a:xfrm flipV="1">
          <a:off x="10476865" y="13352418"/>
          <a:ext cx="0" cy="150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88"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89" name="直線コネクタ 288"/>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90" name="【公営住宅】&#10;一人当たり面積最大値テキスト"/>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91" name="直線コネクタ 290"/>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169834</xdr:rowOff>
    </xdr:from>
    <xdr:ext cx="469744" cy="259045"/>
    <xdr:sp macro="" textlink="">
      <xdr:nvSpPr>
        <xdr:cNvPr id="292" name="【公営住宅】&#10;一人当たり面積平均値テキスト"/>
        <xdr:cNvSpPr txBox="1"/>
      </xdr:nvSpPr>
      <xdr:spPr>
        <a:xfrm>
          <a:off x="10515600" y="1422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19957</xdr:rowOff>
    </xdr:from>
    <xdr:to>
      <xdr:col>55</xdr:col>
      <xdr:colOff>50800</xdr:colOff>
      <xdr:row>83</xdr:row>
      <xdr:rowOff>121557</xdr:rowOff>
    </xdr:to>
    <xdr:sp macro="" textlink="">
      <xdr:nvSpPr>
        <xdr:cNvPr id="293" name="フローチャート: 判断 292"/>
        <xdr:cNvSpPr/>
      </xdr:nvSpPr>
      <xdr:spPr>
        <a:xfrm>
          <a:off x="104267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168548</xdr:rowOff>
    </xdr:from>
    <xdr:to>
      <xdr:col>50</xdr:col>
      <xdr:colOff>165100</xdr:colOff>
      <xdr:row>83</xdr:row>
      <xdr:rowOff>98698</xdr:rowOff>
    </xdr:to>
    <xdr:sp macro="" textlink="">
      <xdr:nvSpPr>
        <xdr:cNvPr id="294" name="フローチャート: 判断 293"/>
        <xdr:cNvSpPr/>
      </xdr:nvSpPr>
      <xdr:spPr>
        <a:xfrm>
          <a:off x="9588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295" name="フローチャート: 判断 294"/>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99968</xdr:rowOff>
    </xdr:from>
    <xdr:to>
      <xdr:col>55</xdr:col>
      <xdr:colOff>50800</xdr:colOff>
      <xdr:row>78</xdr:row>
      <xdr:rowOff>30118</xdr:rowOff>
    </xdr:to>
    <xdr:sp macro="" textlink="">
      <xdr:nvSpPr>
        <xdr:cNvPr id="301" name="楕円 300"/>
        <xdr:cNvSpPr/>
      </xdr:nvSpPr>
      <xdr:spPr>
        <a:xfrm>
          <a:off x="10426700" y="133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52995</xdr:rowOff>
    </xdr:from>
    <xdr:ext cx="469744" cy="259045"/>
    <xdr:sp macro="" textlink="">
      <xdr:nvSpPr>
        <xdr:cNvPr id="302" name="【公営住宅】&#10;一人当たり面積該当値テキスト"/>
        <xdr:cNvSpPr txBox="1"/>
      </xdr:nvSpPr>
      <xdr:spPr>
        <a:xfrm>
          <a:off x="10515600" y="132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77107</xdr:rowOff>
    </xdr:from>
    <xdr:to>
      <xdr:col>50</xdr:col>
      <xdr:colOff>165100</xdr:colOff>
      <xdr:row>78</xdr:row>
      <xdr:rowOff>7257</xdr:rowOff>
    </xdr:to>
    <xdr:sp macro="" textlink="">
      <xdr:nvSpPr>
        <xdr:cNvPr id="303" name="楕円 302"/>
        <xdr:cNvSpPr/>
      </xdr:nvSpPr>
      <xdr:spPr>
        <a:xfrm>
          <a:off x="9588500" y="132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127907</xdr:rowOff>
    </xdr:from>
    <xdr:to>
      <xdr:col>55</xdr:col>
      <xdr:colOff>0</xdr:colOff>
      <xdr:row>77</xdr:row>
      <xdr:rowOff>150768</xdr:rowOff>
    </xdr:to>
    <xdr:cxnSp macro="">
      <xdr:nvCxnSpPr>
        <xdr:cNvPr id="304" name="直線コネクタ 303"/>
        <xdr:cNvCxnSpPr/>
      </xdr:nvCxnSpPr>
      <xdr:spPr>
        <a:xfrm>
          <a:off x="9639300" y="1332955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78739</xdr:rowOff>
    </xdr:from>
    <xdr:to>
      <xdr:col>46</xdr:col>
      <xdr:colOff>38100</xdr:colOff>
      <xdr:row>78</xdr:row>
      <xdr:rowOff>8889</xdr:rowOff>
    </xdr:to>
    <xdr:sp macro="" textlink="">
      <xdr:nvSpPr>
        <xdr:cNvPr id="305" name="楕円 304"/>
        <xdr:cNvSpPr/>
      </xdr:nvSpPr>
      <xdr:spPr>
        <a:xfrm>
          <a:off x="8699500" y="132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127907</xdr:rowOff>
    </xdr:from>
    <xdr:to>
      <xdr:col>50</xdr:col>
      <xdr:colOff>114300</xdr:colOff>
      <xdr:row>77</xdr:row>
      <xdr:rowOff>129539</xdr:rowOff>
    </xdr:to>
    <xdr:cxnSp macro="">
      <xdr:nvCxnSpPr>
        <xdr:cNvPr id="306" name="直線コネクタ 305"/>
        <xdr:cNvCxnSpPr/>
      </xdr:nvCxnSpPr>
      <xdr:spPr>
        <a:xfrm flipV="1">
          <a:off x="8750300" y="1332955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89825</xdr:rowOff>
    </xdr:from>
    <xdr:ext cx="469744" cy="259045"/>
    <xdr:sp macro="" textlink="">
      <xdr:nvSpPr>
        <xdr:cNvPr id="307" name="n_1aveValue【公営住宅】&#10;一人当たり面積"/>
        <xdr:cNvSpPr txBox="1"/>
      </xdr:nvSpPr>
      <xdr:spPr>
        <a:xfrm>
          <a:off x="93917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08" name="n_2aveValue【公営住宅】&#10;一人当たり面積"/>
        <xdr:cNvSpPr txBox="1"/>
      </xdr:nvSpPr>
      <xdr:spPr>
        <a:xfrm>
          <a:off x="851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23784</xdr:rowOff>
    </xdr:from>
    <xdr:ext cx="469744" cy="259045"/>
    <xdr:sp macro="" textlink="">
      <xdr:nvSpPr>
        <xdr:cNvPr id="309" name="n_1mainValue【公営住宅】&#10;一人当たり面積"/>
        <xdr:cNvSpPr txBox="1"/>
      </xdr:nvSpPr>
      <xdr:spPr>
        <a:xfrm>
          <a:off x="9391727" y="1305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25416</xdr:rowOff>
    </xdr:from>
    <xdr:ext cx="469744" cy="259045"/>
    <xdr:sp macro="" textlink="">
      <xdr:nvSpPr>
        <xdr:cNvPr id="310" name="n_2mainValue【公営住宅】&#10;一人当たり面積"/>
        <xdr:cNvSpPr txBox="1"/>
      </xdr:nvSpPr>
      <xdr:spPr>
        <a:xfrm>
          <a:off x="8515427" y="1305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37" name="テキスト ボックス 33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38" name="直線コネクタ 337"/>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39" name="テキスト ボックス 338"/>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40" name="直線コネクタ 339"/>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41" name="テキスト ボックス 340"/>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42" name="直線コネクタ 341"/>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43" name="テキスト ボックス 342"/>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4" name="直線コネクタ 34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5" name="テキスト ボックス 34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46" name="直線コネクタ 345"/>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47" name="テキスト ボックス 346"/>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48" name="直線コネクタ 347"/>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49" name="テキスト ボックス 348"/>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50" name="直線コネクタ 349"/>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51" name="テキスト ボックス 350"/>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164782</xdr:rowOff>
    </xdr:to>
    <xdr:cxnSp macro="">
      <xdr:nvCxnSpPr>
        <xdr:cNvPr id="355" name="直線コネクタ 354"/>
        <xdr:cNvCxnSpPr/>
      </xdr:nvCxnSpPr>
      <xdr:spPr>
        <a:xfrm flipV="1">
          <a:off x="16318864" y="5808345"/>
          <a:ext cx="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168609</xdr:rowOff>
    </xdr:from>
    <xdr:ext cx="405111" cy="259045"/>
    <xdr:sp macro="" textlink="">
      <xdr:nvSpPr>
        <xdr:cNvPr id="356" name="【認定こども園・幼稚園・保育所】&#10;有形固定資産減価償却率最小値テキスト"/>
        <xdr:cNvSpPr txBox="1"/>
      </xdr:nvSpPr>
      <xdr:spPr>
        <a:xfrm>
          <a:off x="16357600" y="719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164782</xdr:rowOff>
    </xdr:from>
    <xdr:to>
      <xdr:col>86</xdr:col>
      <xdr:colOff>25400</xdr:colOff>
      <xdr:row>41</xdr:row>
      <xdr:rowOff>164782</xdr:rowOff>
    </xdr:to>
    <xdr:cxnSp macro="">
      <xdr:nvCxnSpPr>
        <xdr:cNvPr id="357" name="直線コネクタ 356"/>
        <xdr:cNvCxnSpPr/>
      </xdr:nvCxnSpPr>
      <xdr:spPr>
        <a:xfrm>
          <a:off x="16230600" y="71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58" name="【認定こども園・幼稚園・保育所】&#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59" name="直線コネクタ 358"/>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2557</xdr:rowOff>
    </xdr:from>
    <xdr:ext cx="405111" cy="259045"/>
    <xdr:sp macro="" textlink="">
      <xdr:nvSpPr>
        <xdr:cNvPr id="360" name="【認定こども園・幼稚園・保育所】&#10;有形固定資産減価償却率平均値テキスト"/>
        <xdr:cNvSpPr txBox="1"/>
      </xdr:nvSpPr>
      <xdr:spPr>
        <a:xfrm>
          <a:off x="16357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61" name="フローチャート: 判断 360"/>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119697</xdr:rowOff>
    </xdr:from>
    <xdr:to>
      <xdr:col>81</xdr:col>
      <xdr:colOff>101600</xdr:colOff>
      <xdr:row>38</xdr:row>
      <xdr:rowOff>49847</xdr:rowOff>
    </xdr:to>
    <xdr:sp macro="" textlink="">
      <xdr:nvSpPr>
        <xdr:cNvPr id="362" name="フローチャート: 判断 361"/>
        <xdr:cNvSpPr/>
      </xdr:nvSpPr>
      <xdr:spPr>
        <a:xfrm>
          <a:off x="15430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xdr:rowOff>
    </xdr:from>
    <xdr:to>
      <xdr:col>76</xdr:col>
      <xdr:colOff>165100</xdr:colOff>
      <xdr:row>38</xdr:row>
      <xdr:rowOff>106997</xdr:rowOff>
    </xdr:to>
    <xdr:sp macro="" textlink="">
      <xdr:nvSpPr>
        <xdr:cNvPr id="363" name="フローチャート: 判断 362"/>
        <xdr:cNvSpPr/>
      </xdr:nvSpPr>
      <xdr:spPr>
        <a:xfrm>
          <a:off x="14541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119697</xdr:rowOff>
    </xdr:from>
    <xdr:to>
      <xdr:col>85</xdr:col>
      <xdr:colOff>177800</xdr:colOff>
      <xdr:row>40</xdr:row>
      <xdr:rowOff>49847</xdr:rowOff>
    </xdr:to>
    <xdr:sp macro="" textlink="">
      <xdr:nvSpPr>
        <xdr:cNvPr id="369" name="楕円 368"/>
        <xdr:cNvSpPr/>
      </xdr:nvSpPr>
      <xdr:spPr>
        <a:xfrm>
          <a:off x="16268700" y="680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98124</xdr:rowOff>
    </xdr:from>
    <xdr:ext cx="405111" cy="259045"/>
    <xdr:sp macro="" textlink="">
      <xdr:nvSpPr>
        <xdr:cNvPr id="370" name="【認定こども園・幼稚園・保育所】&#10;有形固定資産減価償却率該当値テキスト"/>
        <xdr:cNvSpPr txBox="1"/>
      </xdr:nvSpPr>
      <xdr:spPr>
        <a:xfrm>
          <a:off x="16357600" y="6784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45403</xdr:rowOff>
    </xdr:from>
    <xdr:to>
      <xdr:col>81</xdr:col>
      <xdr:colOff>101600</xdr:colOff>
      <xdr:row>40</xdr:row>
      <xdr:rowOff>147003</xdr:rowOff>
    </xdr:to>
    <xdr:sp macro="" textlink="">
      <xdr:nvSpPr>
        <xdr:cNvPr id="371" name="楕円 370"/>
        <xdr:cNvSpPr/>
      </xdr:nvSpPr>
      <xdr:spPr>
        <a:xfrm>
          <a:off x="15430500" y="690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170497</xdr:rowOff>
    </xdr:from>
    <xdr:to>
      <xdr:col>85</xdr:col>
      <xdr:colOff>127000</xdr:colOff>
      <xdr:row>40</xdr:row>
      <xdr:rowOff>96203</xdr:rowOff>
    </xdr:to>
    <xdr:cxnSp macro="">
      <xdr:nvCxnSpPr>
        <xdr:cNvPr id="372" name="直線コネクタ 371"/>
        <xdr:cNvCxnSpPr/>
      </xdr:nvCxnSpPr>
      <xdr:spPr>
        <a:xfrm flipV="1">
          <a:off x="15481300" y="6857047"/>
          <a:ext cx="8382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25400</xdr:rowOff>
    </xdr:from>
    <xdr:to>
      <xdr:col>76</xdr:col>
      <xdr:colOff>165100</xdr:colOff>
      <xdr:row>35</xdr:row>
      <xdr:rowOff>127000</xdr:rowOff>
    </xdr:to>
    <xdr:sp macro="" textlink="">
      <xdr:nvSpPr>
        <xdr:cNvPr id="373" name="楕円 372"/>
        <xdr:cNvSpPr/>
      </xdr:nvSpPr>
      <xdr:spPr>
        <a:xfrm>
          <a:off x="14541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76200</xdr:rowOff>
    </xdr:from>
    <xdr:to>
      <xdr:col>81</xdr:col>
      <xdr:colOff>50800</xdr:colOff>
      <xdr:row>40</xdr:row>
      <xdr:rowOff>96203</xdr:rowOff>
    </xdr:to>
    <xdr:cxnSp macro="">
      <xdr:nvCxnSpPr>
        <xdr:cNvPr id="374" name="直線コネクタ 373"/>
        <xdr:cNvCxnSpPr/>
      </xdr:nvCxnSpPr>
      <xdr:spPr>
        <a:xfrm>
          <a:off x="14592300" y="6076950"/>
          <a:ext cx="889000" cy="87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66374</xdr:rowOff>
    </xdr:from>
    <xdr:ext cx="405111" cy="259045"/>
    <xdr:sp macro="" textlink="">
      <xdr:nvSpPr>
        <xdr:cNvPr id="375" name="n_1aveValue【認定こども園・幼稚園・保育所】&#10;有形固定資産減価償却率"/>
        <xdr:cNvSpPr txBox="1"/>
      </xdr:nvSpPr>
      <xdr:spPr>
        <a:xfrm>
          <a:off x="15266044" y="6238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98124</xdr:rowOff>
    </xdr:from>
    <xdr:ext cx="405111" cy="259045"/>
    <xdr:sp macro="" textlink="">
      <xdr:nvSpPr>
        <xdr:cNvPr id="376" name="n_2aveValue【認定こども園・幼稚園・保育所】&#10;有形固定資産減価償却率"/>
        <xdr:cNvSpPr txBox="1"/>
      </xdr:nvSpPr>
      <xdr:spPr>
        <a:xfrm>
          <a:off x="14389744" y="661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138130</xdr:rowOff>
    </xdr:from>
    <xdr:ext cx="405111" cy="259045"/>
    <xdr:sp macro="" textlink="">
      <xdr:nvSpPr>
        <xdr:cNvPr id="377" name="n_1mainValue【認定こども園・幼稚園・保育所】&#10;有形固定資産減価償却率"/>
        <xdr:cNvSpPr txBox="1"/>
      </xdr:nvSpPr>
      <xdr:spPr>
        <a:xfrm>
          <a:off x="15266044" y="6996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143527</xdr:rowOff>
    </xdr:from>
    <xdr:ext cx="405111" cy="259045"/>
    <xdr:sp macro="" textlink="">
      <xdr:nvSpPr>
        <xdr:cNvPr id="378" name="n_2mainValue【認定こども園・幼稚園・保育所】&#10;有形固定資産減価償却率"/>
        <xdr:cNvSpPr txBox="1"/>
      </xdr:nvSpPr>
      <xdr:spPr>
        <a:xfrm>
          <a:off x="143897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9" name="直線コネクタ 38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0" name="テキスト ボックス 38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1" name="直線コネクタ 39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2" name="テキスト ボックス 39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3" name="直線コネクタ 39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4" name="テキスト ボックス 39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5" name="直線コネクタ 39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6" name="テキスト ボックス 39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7" name="直線コネクタ 39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8" name="テキスト ボックス 39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118110</xdr:rowOff>
    </xdr:from>
    <xdr:to>
      <xdr:col>116</xdr:col>
      <xdr:colOff>62864</xdr:colOff>
      <xdr:row>41</xdr:row>
      <xdr:rowOff>87630</xdr:rowOff>
    </xdr:to>
    <xdr:cxnSp macro="">
      <xdr:nvCxnSpPr>
        <xdr:cNvPr id="402" name="直線コネクタ 401"/>
        <xdr:cNvCxnSpPr/>
      </xdr:nvCxnSpPr>
      <xdr:spPr>
        <a:xfrm flipV="1">
          <a:off x="22160864" y="57759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03"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04" name="直線コネクタ 403"/>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64787</xdr:rowOff>
    </xdr:from>
    <xdr:ext cx="469744" cy="259045"/>
    <xdr:sp macro="" textlink="">
      <xdr:nvSpPr>
        <xdr:cNvPr id="405" name="【認定こども園・幼稚園・保育所】&#10;一人当たり面積最大値テキスト"/>
        <xdr:cNvSpPr txBox="1"/>
      </xdr:nvSpPr>
      <xdr:spPr>
        <a:xfrm>
          <a:off x="22199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118110</xdr:rowOff>
    </xdr:from>
    <xdr:to>
      <xdr:col>116</xdr:col>
      <xdr:colOff>152400</xdr:colOff>
      <xdr:row>33</xdr:row>
      <xdr:rowOff>118110</xdr:rowOff>
    </xdr:to>
    <xdr:cxnSp macro="">
      <xdr:nvCxnSpPr>
        <xdr:cNvPr id="406" name="直線コネクタ 405"/>
        <xdr:cNvCxnSpPr/>
      </xdr:nvCxnSpPr>
      <xdr:spPr>
        <a:xfrm>
          <a:off x="22072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63517</xdr:rowOff>
    </xdr:from>
    <xdr:ext cx="469744" cy="259045"/>
    <xdr:sp macro="" textlink="">
      <xdr:nvSpPr>
        <xdr:cNvPr id="407" name="【認定こども園・幼稚園・保育所】&#10;一人当たり面積平均値テキスト"/>
        <xdr:cNvSpPr txBox="1"/>
      </xdr:nvSpPr>
      <xdr:spPr>
        <a:xfrm>
          <a:off x="22199600" y="6407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408" name="フローチャート: 判断 407"/>
        <xdr:cNvSpPr/>
      </xdr:nvSpPr>
      <xdr:spPr>
        <a:xfrm>
          <a:off x="22110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55880</xdr:rowOff>
    </xdr:from>
    <xdr:to>
      <xdr:col>112</xdr:col>
      <xdr:colOff>38100</xdr:colOff>
      <xdr:row>38</xdr:row>
      <xdr:rowOff>157480</xdr:rowOff>
    </xdr:to>
    <xdr:sp macro="" textlink="">
      <xdr:nvSpPr>
        <xdr:cNvPr id="409" name="フローチャート: 判断 408"/>
        <xdr:cNvSpPr/>
      </xdr:nvSpPr>
      <xdr:spPr>
        <a:xfrm>
          <a:off x="2127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xdr:rowOff>
    </xdr:from>
    <xdr:to>
      <xdr:col>107</xdr:col>
      <xdr:colOff>101600</xdr:colOff>
      <xdr:row>38</xdr:row>
      <xdr:rowOff>111760</xdr:rowOff>
    </xdr:to>
    <xdr:sp macro="" textlink="">
      <xdr:nvSpPr>
        <xdr:cNvPr id="410" name="フローチャート: 判断 409"/>
        <xdr:cNvSpPr/>
      </xdr:nvSpPr>
      <xdr:spPr>
        <a:xfrm>
          <a:off x="20383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147320</xdr:rowOff>
    </xdr:from>
    <xdr:to>
      <xdr:col>116</xdr:col>
      <xdr:colOff>114300</xdr:colOff>
      <xdr:row>41</xdr:row>
      <xdr:rowOff>77470</xdr:rowOff>
    </xdr:to>
    <xdr:sp macro="" textlink="">
      <xdr:nvSpPr>
        <xdr:cNvPr id="416" name="楕円 415"/>
        <xdr:cNvSpPr/>
      </xdr:nvSpPr>
      <xdr:spPr>
        <a:xfrm>
          <a:off x="221107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62247</xdr:rowOff>
    </xdr:from>
    <xdr:ext cx="469744" cy="259045"/>
    <xdr:sp macro="" textlink="">
      <xdr:nvSpPr>
        <xdr:cNvPr id="417" name="【認定こども園・幼稚園・保育所】&#10;一人当たり面積該当値テキスト"/>
        <xdr:cNvSpPr txBox="1"/>
      </xdr:nvSpPr>
      <xdr:spPr>
        <a:xfrm>
          <a:off x="22199600" y="69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147320</xdr:rowOff>
    </xdr:from>
    <xdr:to>
      <xdr:col>112</xdr:col>
      <xdr:colOff>38100</xdr:colOff>
      <xdr:row>41</xdr:row>
      <xdr:rowOff>77470</xdr:rowOff>
    </xdr:to>
    <xdr:sp macro="" textlink="">
      <xdr:nvSpPr>
        <xdr:cNvPr id="418" name="楕円 417"/>
        <xdr:cNvSpPr/>
      </xdr:nvSpPr>
      <xdr:spPr>
        <a:xfrm>
          <a:off x="21272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26670</xdr:rowOff>
    </xdr:from>
    <xdr:to>
      <xdr:col>116</xdr:col>
      <xdr:colOff>63500</xdr:colOff>
      <xdr:row>41</xdr:row>
      <xdr:rowOff>26670</xdr:rowOff>
    </xdr:to>
    <xdr:cxnSp macro="">
      <xdr:nvCxnSpPr>
        <xdr:cNvPr id="419" name="直線コネクタ 418"/>
        <xdr:cNvCxnSpPr/>
      </xdr:nvCxnSpPr>
      <xdr:spPr>
        <a:xfrm>
          <a:off x="21323300" y="705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124460</xdr:rowOff>
    </xdr:from>
    <xdr:to>
      <xdr:col>107</xdr:col>
      <xdr:colOff>101600</xdr:colOff>
      <xdr:row>41</xdr:row>
      <xdr:rowOff>54610</xdr:rowOff>
    </xdr:to>
    <xdr:sp macro="" textlink="">
      <xdr:nvSpPr>
        <xdr:cNvPr id="420" name="楕円 419"/>
        <xdr:cNvSpPr/>
      </xdr:nvSpPr>
      <xdr:spPr>
        <a:xfrm>
          <a:off x="20383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3810</xdr:rowOff>
    </xdr:from>
    <xdr:to>
      <xdr:col>111</xdr:col>
      <xdr:colOff>177800</xdr:colOff>
      <xdr:row>41</xdr:row>
      <xdr:rowOff>26670</xdr:rowOff>
    </xdr:to>
    <xdr:cxnSp macro="">
      <xdr:nvCxnSpPr>
        <xdr:cNvPr id="421" name="直線コネクタ 420"/>
        <xdr:cNvCxnSpPr/>
      </xdr:nvCxnSpPr>
      <xdr:spPr>
        <a:xfrm>
          <a:off x="20434300" y="7033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2557</xdr:rowOff>
    </xdr:from>
    <xdr:ext cx="469744" cy="259045"/>
    <xdr:sp macro="" textlink="">
      <xdr:nvSpPr>
        <xdr:cNvPr id="422" name="n_1aveValue【認定こども園・幼稚園・保育所】&#10;一人当たり面積"/>
        <xdr:cNvSpPr txBox="1"/>
      </xdr:nvSpPr>
      <xdr:spPr>
        <a:xfrm>
          <a:off x="210757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128287</xdr:rowOff>
    </xdr:from>
    <xdr:ext cx="469744" cy="259045"/>
    <xdr:sp macro="" textlink="">
      <xdr:nvSpPr>
        <xdr:cNvPr id="423" name="n_2aveValue【認定こども園・幼稚園・保育所】&#10;一人当たり面積"/>
        <xdr:cNvSpPr txBox="1"/>
      </xdr:nvSpPr>
      <xdr:spPr>
        <a:xfrm>
          <a:off x="20199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68597</xdr:rowOff>
    </xdr:from>
    <xdr:ext cx="469744" cy="259045"/>
    <xdr:sp macro="" textlink="">
      <xdr:nvSpPr>
        <xdr:cNvPr id="424" name="n_1mainValue【認定こども園・幼稚園・保育所】&#10;一人当たり面積"/>
        <xdr:cNvSpPr txBox="1"/>
      </xdr:nvSpPr>
      <xdr:spPr>
        <a:xfrm>
          <a:off x="210757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45737</xdr:rowOff>
    </xdr:from>
    <xdr:ext cx="469744" cy="259045"/>
    <xdr:sp macro="" textlink="">
      <xdr:nvSpPr>
        <xdr:cNvPr id="425" name="n_2mainValue【認定こども園・幼稚園・保育所】&#10;一人当たり面積"/>
        <xdr:cNvSpPr txBox="1"/>
      </xdr:nvSpPr>
      <xdr:spPr>
        <a:xfrm>
          <a:off x="20199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6" name="テキスト ボックス 43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6" name="テキスト ボックス 44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8" name="テキスト ボックス 44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63</xdr:row>
      <xdr:rowOff>87630</xdr:rowOff>
    </xdr:to>
    <xdr:cxnSp macro="">
      <xdr:nvCxnSpPr>
        <xdr:cNvPr id="450" name="直線コネクタ 449"/>
        <xdr:cNvCxnSpPr/>
      </xdr:nvCxnSpPr>
      <xdr:spPr>
        <a:xfrm flipV="1">
          <a:off x="16318864" y="94945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451" name="【学校施設】&#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452" name="直線コネクタ 451"/>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53"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54" name="直線コネクタ 453"/>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82567</xdr:rowOff>
    </xdr:from>
    <xdr:ext cx="405111" cy="259045"/>
    <xdr:sp macro="" textlink="">
      <xdr:nvSpPr>
        <xdr:cNvPr id="455" name="【学校施設】&#10;有形固定資産減価償却率平均値テキスト"/>
        <xdr:cNvSpPr txBox="1"/>
      </xdr:nvSpPr>
      <xdr:spPr>
        <a:xfrm>
          <a:off x="16357600" y="1002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456" name="フローチャート: 判断 455"/>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457" name="フローチャート: 判断 456"/>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458" name="フローチャート: 判断 457"/>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59690</xdr:rowOff>
    </xdr:from>
    <xdr:to>
      <xdr:col>85</xdr:col>
      <xdr:colOff>177800</xdr:colOff>
      <xdr:row>60</xdr:row>
      <xdr:rowOff>161290</xdr:rowOff>
    </xdr:to>
    <xdr:sp macro="" textlink="">
      <xdr:nvSpPr>
        <xdr:cNvPr id="464" name="楕円 463"/>
        <xdr:cNvSpPr/>
      </xdr:nvSpPr>
      <xdr:spPr>
        <a:xfrm>
          <a:off x="16268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38117</xdr:rowOff>
    </xdr:from>
    <xdr:ext cx="405111" cy="259045"/>
    <xdr:sp macro="" textlink="">
      <xdr:nvSpPr>
        <xdr:cNvPr id="465" name="【学校施設】&#10;有形固定資産減価償却率該当値テキスト"/>
        <xdr:cNvSpPr txBox="1"/>
      </xdr:nvSpPr>
      <xdr:spPr>
        <a:xfrm>
          <a:off x="16357600"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93980</xdr:rowOff>
    </xdr:from>
    <xdr:to>
      <xdr:col>81</xdr:col>
      <xdr:colOff>101600</xdr:colOff>
      <xdr:row>61</xdr:row>
      <xdr:rowOff>24130</xdr:rowOff>
    </xdr:to>
    <xdr:sp macro="" textlink="">
      <xdr:nvSpPr>
        <xdr:cNvPr id="466" name="楕円 465"/>
        <xdr:cNvSpPr/>
      </xdr:nvSpPr>
      <xdr:spPr>
        <a:xfrm>
          <a:off x="15430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110490</xdr:rowOff>
    </xdr:from>
    <xdr:to>
      <xdr:col>85</xdr:col>
      <xdr:colOff>127000</xdr:colOff>
      <xdr:row>60</xdr:row>
      <xdr:rowOff>144780</xdr:rowOff>
    </xdr:to>
    <xdr:cxnSp macro="">
      <xdr:nvCxnSpPr>
        <xdr:cNvPr id="467" name="直線コネクタ 466"/>
        <xdr:cNvCxnSpPr/>
      </xdr:nvCxnSpPr>
      <xdr:spPr>
        <a:xfrm flipV="1">
          <a:off x="15481300" y="103974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29210</xdr:rowOff>
    </xdr:from>
    <xdr:to>
      <xdr:col>76</xdr:col>
      <xdr:colOff>165100</xdr:colOff>
      <xdr:row>61</xdr:row>
      <xdr:rowOff>130810</xdr:rowOff>
    </xdr:to>
    <xdr:sp macro="" textlink="">
      <xdr:nvSpPr>
        <xdr:cNvPr id="468" name="楕円 467"/>
        <xdr:cNvSpPr/>
      </xdr:nvSpPr>
      <xdr:spPr>
        <a:xfrm>
          <a:off x="14541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144780</xdr:rowOff>
    </xdr:from>
    <xdr:to>
      <xdr:col>81</xdr:col>
      <xdr:colOff>50800</xdr:colOff>
      <xdr:row>61</xdr:row>
      <xdr:rowOff>80010</xdr:rowOff>
    </xdr:to>
    <xdr:cxnSp macro="">
      <xdr:nvCxnSpPr>
        <xdr:cNvPr id="469" name="直線コネクタ 468"/>
        <xdr:cNvCxnSpPr/>
      </xdr:nvCxnSpPr>
      <xdr:spPr>
        <a:xfrm flipV="1">
          <a:off x="14592300" y="10431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116857</xdr:rowOff>
    </xdr:from>
    <xdr:ext cx="405111" cy="259045"/>
    <xdr:sp macro="" textlink="">
      <xdr:nvSpPr>
        <xdr:cNvPr id="470" name="n_1aveValue【学校施設】&#10;有形固定資産減価償却率"/>
        <xdr:cNvSpPr txBox="1"/>
      </xdr:nvSpPr>
      <xdr:spPr>
        <a:xfrm>
          <a:off x="15266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471" name="n_2aveValue【学校施設】&#10;有形固定資産減価償却率"/>
        <xdr:cNvSpPr txBox="1"/>
      </xdr:nvSpPr>
      <xdr:spPr>
        <a:xfrm>
          <a:off x="14389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15257</xdr:rowOff>
    </xdr:from>
    <xdr:ext cx="405111" cy="259045"/>
    <xdr:sp macro="" textlink="">
      <xdr:nvSpPr>
        <xdr:cNvPr id="472" name="n_1mainValue【学校施設】&#10;有形固定資産減価償却率"/>
        <xdr:cNvSpPr txBox="1"/>
      </xdr:nvSpPr>
      <xdr:spPr>
        <a:xfrm>
          <a:off x="152660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121937</xdr:rowOff>
    </xdr:from>
    <xdr:ext cx="405111" cy="259045"/>
    <xdr:sp macro="" textlink="">
      <xdr:nvSpPr>
        <xdr:cNvPr id="473" name="n_2mainValue【学校施設】&#10;有形固定資産減価償却率"/>
        <xdr:cNvSpPr txBox="1"/>
      </xdr:nvSpPr>
      <xdr:spPr>
        <a:xfrm>
          <a:off x="14389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4" name="テキスト ボックス 4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5" name="直線コネクタ 4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6" name="テキスト ボックス 4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7" name="直線コネクタ 4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8" name="テキスト ボックス 4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9" name="直線コネクタ 4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0" name="テキスト ボックス 4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1" name="直線コネクタ 4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2" name="テキスト ボックス 4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3" name="直線コネクタ 4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4" name="テキスト ボックス 4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5" name="直線コネクタ 4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6" name="テキスト ボックス 4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1633</xdr:rowOff>
    </xdr:from>
    <xdr:to>
      <xdr:col>116</xdr:col>
      <xdr:colOff>62864</xdr:colOff>
      <xdr:row>64</xdr:row>
      <xdr:rowOff>151856</xdr:rowOff>
    </xdr:to>
    <xdr:cxnSp macro="">
      <xdr:nvCxnSpPr>
        <xdr:cNvPr id="500" name="直線コネクタ 499"/>
        <xdr:cNvCxnSpPr/>
      </xdr:nvCxnSpPr>
      <xdr:spPr>
        <a:xfrm flipV="1">
          <a:off x="22160864" y="9602833"/>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155683</xdr:rowOff>
    </xdr:from>
    <xdr:ext cx="469744" cy="259045"/>
    <xdr:sp macro="" textlink="">
      <xdr:nvSpPr>
        <xdr:cNvPr id="501" name="【学校施設】&#10;一人当たり面積最小値テキスト"/>
        <xdr:cNvSpPr txBox="1"/>
      </xdr:nvSpPr>
      <xdr:spPr>
        <a:xfrm>
          <a:off x="22199600" y="1112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151856</xdr:rowOff>
    </xdr:from>
    <xdr:to>
      <xdr:col>116</xdr:col>
      <xdr:colOff>152400</xdr:colOff>
      <xdr:row>64</xdr:row>
      <xdr:rowOff>151856</xdr:rowOff>
    </xdr:to>
    <xdr:cxnSp macro="">
      <xdr:nvCxnSpPr>
        <xdr:cNvPr id="502" name="直線コネクタ 501"/>
        <xdr:cNvCxnSpPr/>
      </xdr:nvCxnSpPr>
      <xdr:spPr>
        <a:xfrm>
          <a:off x="22072600" y="111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119760</xdr:rowOff>
    </xdr:from>
    <xdr:ext cx="469744" cy="259045"/>
    <xdr:sp macro="" textlink="">
      <xdr:nvSpPr>
        <xdr:cNvPr id="503" name="【学校施設】&#10;一人当たり面積最大値テキスト"/>
        <xdr:cNvSpPr txBox="1"/>
      </xdr:nvSpPr>
      <xdr:spPr>
        <a:xfrm>
          <a:off x="22199600" y="93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1633</xdr:rowOff>
    </xdr:from>
    <xdr:to>
      <xdr:col>116</xdr:col>
      <xdr:colOff>152400</xdr:colOff>
      <xdr:row>56</xdr:row>
      <xdr:rowOff>1633</xdr:rowOff>
    </xdr:to>
    <xdr:cxnSp macro="">
      <xdr:nvCxnSpPr>
        <xdr:cNvPr id="504" name="直線コネクタ 503"/>
        <xdr:cNvCxnSpPr/>
      </xdr:nvCxnSpPr>
      <xdr:spPr>
        <a:xfrm>
          <a:off x="22072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505" name="【学校施設】&#10;一人当たり面積平均値テキスト"/>
        <xdr:cNvSpPr txBox="1"/>
      </xdr:nvSpPr>
      <xdr:spPr>
        <a:xfrm>
          <a:off x="22199600" y="10591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506" name="フローチャート: 判断 505"/>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150041</xdr:rowOff>
    </xdr:from>
    <xdr:to>
      <xdr:col>112</xdr:col>
      <xdr:colOff>38100</xdr:colOff>
      <xdr:row>62</xdr:row>
      <xdr:rowOff>80191</xdr:rowOff>
    </xdr:to>
    <xdr:sp macro="" textlink="">
      <xdr:nvSpPr>
        <xdr:cNvPr id="507" name="フローチャート: 判断 506"/>
        <xdr:cNvSpPr/>
      </xdr:nvSpPr>
      <xdr:spPr>
        <a:xfrm>
          <a:off x="212725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08" name="フローチャート: 判断 507"/>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128815</xdr:rowOff>
    </xdr:from>
    <xdr:to>
      <xdr:col>116</xdr:col>
      <xdr:colOff>114300</xdr:colOff>
      <xdr:row>60</xdr:row>
      <xdr:rowOff>58965</xdr:rowOff>
    </xdr:to>
    <xdr:sp macro="" textlink="">
      <xdr:nvSpPr>
        <xdr:cNvPr id="514" name="楕円 513"/>
        <xdr:cNvSpPr/>
      </xdr:nvSpPr>
      <xdr:spPr>
        <a:xfrm>
          <a:off x="221107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151692</xdr:rowOff>
    </xdr:from>
    <xdr:ext cx="469744" cy="259045"/>
    <xdr:sp macro="" textlink="">
      <xdr:nvSpPr>
        <xdr:cNvPr id="515" name="【学校施設】&#10;一人当たり面積該当値テキスト"/>
        <xdr:cNvSpPr txBox="1"/>
      </xdr:nvSpPr>
      <xdr:spPr>
        <a:xfrm>
          <a:off x="22199600" y="1009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65133</xdr:rowOff>
    </xdr:from>
    <xdr:to>
      <xdr:col>112</xdr:col>
      <xdr:colOff>38100</xdr:colOff>
      <xdr:row>60</xdr:row>
      <xdr:rowOff>166733</xdr:rowOff>
    </xdr:to>
    <xdr:sp macro="" textlink="">
      <xdr:nvSpPr>
        <xdr:cNvPr id="516" name="楕円 515"/>
        <xdr:cNvSpPr/>
      </xdr:nvSpPr>
      <xdr:spPr>
        <a:xfrm>
          <a:off x="21272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8165</xdr:rowOff>
    </xdr:from>
    <xdr:to>
      <xdr:col>116</xdr:col>
      <xdr:colOff>63500</xdr:colOff>
      <xdr:row>60</xdr:row>
      <xdr:rowOff>115933</xdr:rowOff>
    </xdr:to>
    <xdr:cxnSp macro="">
      <xdr:nvCxnSpPr>
        <xdr:cNvPr id="517" name="直線コネクタ 516"/>
        <xdr:cNvCxnSpPr/>
      </xdr:nvCxnSpPr>
      <xdr:spPr>
        <a:xfrm flipV="1">
          <a:off x="21323300" y="10295165"/>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114119</xdr:rowOff>
    </xdr:from>
    <xdr:to>
      <xdr:col>107</xdr:col>
      <xdr:colOff>101600</xdr:colOff>
      <xdr:row>60</xdr:row>
      <xdr:rowOff>44269</xdr:rowOff>
    </xdr:to>
    <xdr:sp macro="" textlink="">
      <xdr:nvSpPr>
        <xdr:cNvPr id="518" name="楕円 517"/>
        <xdr:cNvSpPr/>
      </xdr:nvSpPr>
      <xdr:spPr>
        <a:xfrm>
          <a:off x="20383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164919</xdr:rowOff>
    </xdr:from>
    <xdr:to>
      <xdr:col>111</xdr:col>
      <xdr:colOff>177800</xdr:colOff>
      <xdr:row>60</xdr:row>
      <xdr:rowOff>115933</xdr:rowOff>
    </xdr:to>
    <xdr:cxnSp macro="">
      <xdr:nvCxnSpPr>
        <xdr:cNvPr id="519" name="直線コネクタ 518"/>
        <xdr:cNvCxnSpPr/>
      </xdr:nvCxnSpPr>
      <xdr:spPr>
        <a:xfrm>
          <a:off x="20434300" y="10280469"/>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71318</xdr:rowOff>
    </xdr:from>
    <xdr:ext cx="469744" cy="259045"/>
    <xdr:sp macro="" textlink="">
      <xdr:nvSpPr>
        <xdr:cNvPr id="520" name="n_1aveValue【学校施設】&#10;一人当たり面積"/>
        <xdr:cNvSpPr txBox="1"/>
      </xdr:nvSpPr>
      <xdr:spPr>
        <a:xfrm>
          <a:off x="21075727" y="1070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61521</xdr:rowOff>
    </xdr:from>
    <xdr:ext cx="469744" cy="259045"/>
    <xdr:sp macro="" textlink="">
      <xdr:nvSpPr>
        <xdr:cNvPr id="521" name="n_2aveValue【学校施設】&#10;一人当たり面積"/>
        <xdr:cNvSpPr txBox="1"/>
      </xdr:nvSpPr>
      <xdr:spPr>
        <a:xfrm>
          <a:off x="201994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11810</xdr:rowOff>
    </xdr:from>
    <xdr:ext cx="469744" cy="259045"/>
    <xdr:sp macro="" textlink="">
      <xdr:nvSpPr>
        <xdr:cNvPr id="522" name="n_1mainValue【学校施設】&#10;一人当たり面積"/>
        <xdr:cNvSpPr txBox="1"/>
      </xdr:nvSpPr>
      <xdr:spPr>
        <a:xfrm>
          <a:off x="21075727" y="1012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60796</xdr:rowOff>
    </xdr:from>
    <xdr:ext cx="469744" cy="259045"/>
    <xdr:sp macro="" textlink="">
      <xdr:nvSpPr>
        <xdr:cNvPr id="523" name="n_2mainValue【学校施設】&#10;一人当たり面積"/>
        <xdr:cNvSpPr txBox="1"/>
      </xdr:nvSpPr>
      <xdr:spPr>
        <a:xfrm>
          <a:off x="20199427" y="1000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4" name="テキスト ボックス 53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6" name="テキスト ボックス 53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4" name="テキスト ボックス 54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86</xdr:row>
      <xdr:rowOff>108586</xdr:rowOff>
    </xdr:to>
    <xdr:cxnSp macro="">
      <xdr:nvCxnSpPr>
        <xdr:cNvPr id="548" name="直線コネクタ 547"/>
        <xdr:cNvCxnSpPr/>
      </xdr:nvCxnSpPr>
      <xdr:spPr>
        <a:xfrm flipV="1">
          <a:off x="16318864" y="13456920"/>
          <a:ext cx="0" cy="1396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49"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50" name="直線コネクタ 549"/>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51" name="【児童館】&#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52" name="直線コネクタ 551"/>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553" name="【児童館】&#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54" name="フローチャート: 判断 553"/>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555" name="フローチャート: 判断 554"/>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xdr:rowOff>
    </xdr:from>
    <xdr:to>
      <xdr:col>76</xdr:col>
      <xdr:colOff>165100</xdr:colOff>
      <xdr:row>83</xdr:row>
      <xdr:rowOff>106045</xdr:rowOff>
    </xdr:to>
    <xdr:sp macro="" textlink="">
      <xdr:nvSpPr>
        <xdr:cNvPr id="556" name="フローチャート: 判断 555"/>
        <xdr:cNvSpPr/>
      </xdr:nvSpPr>
      <xdr:spPr>
        <a:xfrm>
          <a:off x="14541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562" name="楕円 561"/>
        <xdr:cNvSpPr/>
      </xdr:nvSpPr>
      <xdr:spPr>
        <a:xfrm>
          <a:off x="162687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128288</xdr:rowOff>
    </xdr:from>
    <xdr:ext cx="405111" cy="259045"/>
    <xdr:sp macro="" textlink="">
      <xdr:nvSpPr>
        <xdr:cNvPr id="563" name="【児童館】&#10;有形固定資産減価償却率該当値テキスト"/>
        <xdr:cNvSpPr txBox="1"/>
      </xdr:nvSpPr>
      <xdr:spPr>
        <a:xfrm>
          <a:off x="16357600"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124461</xdr:rowOff>
    </xdr:from>
    <xdr:to>
      <xdr:col>81</xdr:col>
      <xdr:colOff>101600</xdr:colOff>
      <xdr:row>82</xdr:row>
      <xdr:rowOff>54611</xdr:rowOff>
    </xdr:to>
    <xdr:sp macro="" textlink="">
      <xdr:nvSpPr>
        <xdr:cNvPr id="564" name="楕円 563"/>
        <xdr:cNvSpPr/>
      </xdr:nvSpPr>
      <xdr:spPr>
        <a:xfrm>
          <a:off x="15430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156211</xdr:rowOff>
    </xdr:from>
    <xdr:to>
      <xdr:col>85</xdr:col>
      <xdr:colOff>127000</xdr:colOff>
      <xdr:row>82</xdr:row>
      <xdr:rowOff>3811</xdr:rowOff>
    </xdr:to>
    <xdr:cxnSp macro="">
      <xdr:nvCxnSpPr>
        <xdr:cNvPr id="565" name="直線コネクタ 564"/>
        <xdr:cNvCxnSpPr/>
      </xdr:nvCxnSpPr>
      <xdr:spPr>
        <a:xfrm flipV="1">
          <a:off x="15481300" y="140436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69214</xdr:rowOff>
    </xdr:from>
    <xdr:to>
      <xdr:col>76</xdr:col>
      <xdr:colOff>165100</xdr:colOff>
      <xdr:row>82</xdr:row>
      <xdr:rowOff>170814</xdr:rowOff>
    </xdr:to>
    <xdr:sp macro="" textlink="">
      <xdr:nvSpPr>
        <xdr:cNvPr id="566" name="楕円 565"/>
        <xdr:cNvSpPr/>
      </xdr:nvSpPr>
      <xdr:spPr>
        <a:xfrm>
          <a:off x="14541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3811</xdr:rowOff>
    </xdr:from>
    <xdr:to>
      <xdr:col>81</xdr:col>
      <xdr:colOff>50800</xdr:colOff>
      <xdr:row>82</xdr:row>
      <xdr:rowOff>120014</xdr:rowOff>
    </xdr:to>
    <xdr:cxnSp macro="">
      <xdr:nvCxnSpPr>
        <xdr:cNvPr id="567" name="直線コネクタ 566"/>
        <xdr:cNvCxnSpPr/>
      </xdr:nvCxnSpPr>
      <xdr:spPr>
        <a:xfrm flipV="1">
          <a:off x="14592300" y="14062711"/>
          <a:ext cx="889000" cy="11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30497</xdr:rowOff>
    </xdr:from>
    <xdr:ext cx="405111" cy="259045"/>
    <xdr:sp macro="" textlink="">
      <xdr:nvSpPr>
        <xdr:cNvPr id="568" name="n_1aveValue【児童館】&#10;有形固定資産減価償却率"/>
        <xdr:cNvSpPr txBox="1"/>
      </xdr:nvSpPr>
      <xdr:spPr>
        <a:xfrm>
          <a:off x="15266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97172</xdr:rowOff>
    </xdr:from>
    <xdr:ext cx="405111" cy="259045"/>
    <xdr:sp macro="" textlink="">
      <xdr:nvSpPr>
        <xdr:cNvPr id="569" name="n_2aveValue【児童館】&#10;有形固定資産減価償却率"/>
        <xdr:cNvSpPr txBox="1"/>
      </xdr:nvSpPr>
      <xdr:spPr>
        <a:xfrm>
          <a:off x="14389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71138</xdr:rowOff>
    </xdr:from>
    <xdr:ext cx="405111" cy="259045"/>
    <xdr:sp macro="" textlink="">
      <xdr:nvSpPr>
        <xdr:cNvPr id="570" name="n_1mainValue【児童館】&#10;有形固定資産減価償却率"/>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15891</xdr:rowOff>
    </xdr:from>
    <xdr:ext cx="405111" cy="259045"/>
    <xdr:sp macro="" textlink="">
      <xdr:nvSpPr>
        <xdr:cNvPr id="571" name="n_2mainValue【児童館】&#10;有形固定資産減価償却率"/>
        <xdr:cNvSpPr txBox="1"/>
      </xdr:nvSpPr>
      <xdr:spPr>
        <a:xfrm>
          <a:off x="14389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595" name="直線コネクタ 594"/>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96"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97" name="直線コネクタ 59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98"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99" name="直線コネクタ 598"/>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600" name="【児童館】&#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01" name="フローチャート: 判断 600"/>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02" name="フローチャート: 判断 60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03" name="フローチャート: 判断 602"/>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63500</xdr:rowOff>
    </xdr:from>
    <xdr:to>
      <xdr:col>116</xdr:col>
      <xdr:colOff>114300</xdr:colOff>
      <xdr:row>80</xdr:row>
      <xdr:rowOff>165100</xdr:rowOff>
    </xdr:to>
    <xdr:sp macro="" textlink="">
      <xdr:nvSpPr>
        <xdr:cNvPr id="609" name="楕円 608"/>
        <xdr:cNvSpPr/>
      </xdr:nvSpPr>
      <xdr:spPr>
        <a:xfrm>
          <a:off x="22110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86377</xdr:rowOff>
    </xdr:from>
    <xdr:ext cx="469744" cy="259045"/>
    <xdr:sp macro="" textlink="">
      <xdr:nvSpPr>
        <xdr:cNvPr id="610" name="【児童館】&#10;一人当たり面積該当値テキスト"/>
        <xdr:cNvSpPr txBox="1"/>
      </xdr:nvSpPr>
      <xdr:spPr>
        <a:xfrm>
          <a:off x="22199600"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63500</xdr:rowOff>
    </xdr:from>
    <xdr:to>
      <xdr:col>112</xdr:col>
      <xdr:colOff>38100</xdr:colOff>
      <xdr:row>80</xdr:row>
      <xdr:rowOff>165100</xdr:rowOff>
    </xdr:to>
    <xdr:sp macro="" textlink="">
      <xdr:nvSpPr>
        <xdr:cNvPr id="611" name="楕円 610"/>
        <xdr:cNvSpPr/>
      </xdr:nvSpPr>
      <xdr:spPr>
        <a:xfrm>
          <a:off x="2127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114300</xdr:rowOff>
    </xdr:from>
    <xdr:to>
      <xdr:col>116</xdr:col>
      <xdr:colOff>63500</xdr:colOff>
      <xdr:row>80</xdr:row>
      <xdr:rowOff>114300</xdr:rowOff>
    </xdr:to>
    <xdr:cxnSp macro="">
      <xdr:nvCxnSpPr>
        <xdr:cNvPr id="612" name="直線コネクタ 611"/>
        <xdr:cNvCxnSpPr/>
      </xdr:nvCxnSpPr>
      <xdr:spPr>
        <a:xfrm>
          <a:off x="21323300" y="13830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63500</xdr:rowOff>
    </xdr:from>
    <xdr:to>
      <xdr:col>107</xdr:col>
      <xdr:colOff>101600</xdr:colOff>
      <xdr:row>80</xdr:row>
      <xdr:rowOff>165100</xdr:rowOff>
    </xdr:to>
    <xdr:sp macro="" textlink="">
      <xdr:nvSpPr>
        <xdr:cNvPr id="613" name="楕円 612"/>
        <xdr:cNvSpPr/>
      </xdr:nvSpPr>
      <xdr:spPr>
        <a:xfrm>
          <a:off x="20383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114300</xdr:rowOff>
    </xdr:from>
    <xdr:to>
      <xdr:col>111</xdr:col>
      <xdr:colOff>177800</xdr:colOff>
      <xdr:row>80</xdr:row>
      <xdr:rowOff>114300</xdr:rowOff>
    </xdr:to>
    <xdr:cxnSp macro="">
      <xdr:nvCxnSpPr>
        <xdr:cNvPr id="614" name="直線コネクタ 613"/>
        <xdr:cNvCxnSpPr/>
      </xdr:nvCxnSpPr>
      <xdr:spPr>
        <a:xfrm>
          <a:off x="20434300" y="1383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15"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616" name="n_2aveValue【児童館】&#10;一人当たり面積"/>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10177</xdr:rowOff>
    </xdr:from>
    <xdr:ext cx="469744" cy="259045"/>
    <xdr:sp macro="" textlink="">
      <xdr:nvSpPr>
        <xdr:cNvPr id="617" name="n_1mainValue【児童館】&#10;一人当たり面積"/>
        <xdr:cNvSpPr txBox="1"/>
      </xdr:nvSpPr>
      <xdr:spPr>
        <a:xfrm>
          <a:off x="210757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10177</xdr:rowOff>
    </xdr:from>
    <xdr:ext cx="469744" cy="259045"/>
    <xdr:sp macro="" textlink="">
      <xdr:nvSpPr>
        <xdr:cNvPr id="618" name="n_2mainValue【児童館】&#10;一人当たり面積"/>
        <xdr:cNvSpPr txBox="1"/>
      </xdr:nvSpPr>
      <xdr:spPr>
        <a:xfrm>
          <a:off x="20199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9" name="テキスト ボックス 62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0" name="直線コネクタ 6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631" name="テキスト ボックス 63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2" name="直線コネクタ 6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3" name="テキスト ボックス 6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4" name="直線コネクタ 6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5" name="テキスト ボックス 6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6" name="直線コネクタ 6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7" name="テキスト ボックス 6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8" name="直線コネクタ 6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9" name="テキスト ボックス 6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0" name="直線コネクタ 6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41" name="テキスト ボックス 64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3" name="テキスト ボックス 64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108</xdr:row>
      <xdr:rowOff>72934</xdr:rowOff>
    </xdr:to>
    <xdr:cxnSp macro="">
      <xdr:nvCxnSpPr>
        <xdr:cNvPr id="645" name="直線コネクタ 644"/>
        <xdr:cNvCxnSpPr/>
      </xdr:nvCxnSpPr>
      <xdr:spPr>
        <a:xfrm flipV="1">
          <a:off x="16318864" y="17155886"/>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76761</xdr:rowOff>
    </xdr:from>
    <xdr:ext cx="405111" cy="259045"/>
    <xdr:sp macro="" textlink="">
      <xdr:nvSpPr>
        <xdr:cNvPr id="646" name="【公民館】&#10;有形固定資産減価償却率最小値テキスト"/>
        <xdr:cNvSpPr txBox="1"/>
      </xdr:nvSpPr>
      <xdr:spPr>
        <a:xfrm>
          <a:off x="16357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72934</xdr:rowOff>
    </xdr:from>
    <xdr:to>
      <xdr:col>86</xdr:col>
      <xdr:colOff>25400</xdr:colOff>
      <xdr:row>108</xdr:row>
      <xdr:rowOff>72934</xdr:rowOff>
    </xdr:to>
    <xdr:cxnSp macro="">
      <xdr:nvCxnSpPr>
        <xdr:cNvPr id="647" name="直線コネクタ 646"/>
        <xdr:cNvCxnSpPr/>
      </xdr:nvCxnSpPr>
      <xdr:spPr>
        <a:xfrm>
          <a:off x="16230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405111" cy="259045"/>
    <xdr:sp macro="" textlink="">
      <xdr:nvSpPr>
        <xdr:cNvPr id="648" name="【公民館】&#10;有形固定資産減価償却率最大値テキスト"/>
        <xdr:cNvSpPr txBox="1"/>
      </xdr:nvSpPr>
      <xdr:spPr>
        <a:xfrm>
          <a:off x="16357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49" name="直線コネクタ 64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121756</xdr:rowOff>
    </xdr:from>
    <xdr:ext cx="405111" cy="259045"/>
    <xdr:sp macro="" textlink="">
      <xdr:nvSpPr>
        <xdr:cNvPr id="650" name="【公民館】&#10;有形固定資産減価償却率平均値テキスト"/>
        <xdr:cNvSpPr txBox="1"/>
      </xdr:nvSpPr>
      <xdr:spPr>
        <a:xfrm>
          <a:off x="16357600" y="17952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651" name="フローチャート: 判断 650"/>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49893</xdr:rowOff>
    </xdr:from>
    <xdr:to>
      <xdr:col>81</xdr:col>
      <xdr:colOff>101600</xdr:colOff>
      <xdr:row>105</xdr:row>
      <xdr:rowOff>151493</xdr:rowOff>
    </xdr:to>
    <xdr:sp macro="" textlink="">
      <xdr:nvSpPr>
        <xdr:cNvPr id="652" name="フローチャート: 判断 651"/>
        <xdr:cNvSpPr/>
      </xdr:nvSpPr>
      <xdr:spPr>
        <a:xfrm>
          <a:off x="15430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653" name="フローチャート: 判断 652"/>
        <xdr:cNvSpPr/>
      </xdr:nvSpPr>
      <xdr:spPr>
        <a:xfrm>
          <a:off x="14541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133169</xdr:rowOff>
    </xdr:from>
    <xdr:to>
      <xdr:col>85</xdr:col>
      <xdr:colOff>177800</xdr:colOff>
      <xdr:row>107</xdr:row>
      <xdr:rowOff>63319</xdr:rowOff>
    </xdr:to>
    <xdr:sp macro="" textlink="">
      <xdr:nvSpPr>
        <xdr:cNvPr id="659" name="楕円 658"/>
        <xdr:cNvSpPr/>
      </xdr:nvSpPr>
      <xdr:spPr>
        <a:xfrm>
          <a:off x="162687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111596</xdr:rowOff>
    </xdr:from>
    <xdr:ext cx="405111" cy="259045"/>
    <xdr:sp macro="" textlink="">
      <xdr:nvSpPr>
        <xdr:cNvPr id="660" name="【公民館】&#10;有形固定資産減価償却率該当値テキスト"/>
        <xdr:cNvSpPr txBox="1"/>
      </xdr:nvSpPr>
      <xdr:spPr>
        <a:xfrm>
          <a:off x="16357600"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66221</xdr:rowOff>
    </xdr:from>
    <xdr:to>
      <xdr:col>81</xdr:col>
      <xdr:colOff>101600</xdr:colOff>
      <xdr:row>107</xdr:row>
      <xdr:rowOff>167821</xdr:rowOff>
    </xdr:to>
    <xdr:sp macro="" textlink="">
      <xdr:nvSpPr>
        <xdr:cNvPr id="661" name="楕円 660"/>
        <xdr:cNvSpPr/>
      </xdr:nvSpPr>
      <xdr:spPr>
        <a:xfrm>
          <a:off x="15430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12519</xdr:rowOff>
    </xdr:from>
    <xdr:to>
      <xdr:col>85</xdr:col>
      <xdr:colOff>127000</xdr:colOff>
      <xdr:row>107</xdr:row>
      <xdr:rowOff>117021</xdr:rowOff>
    </xdr:to>
    <xdr:cxnSp macro="">
      <xdr:nvCxnSpPr>
        <xdr:cNvPr id="662" name="直線コネクタ 661"/>
        <xdr:cNvCxnSpPr/>
      </xdr:nvCxnSpPr>
      <xdr:spPr>
        <a:xfrm flipV="1">
          <a:off x="15481300" y="18357669"/>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33564</xdr:rowOff>
    </xdr:from>
    <xdr:to>
      <xdr:col>76</xdr:col>
      <xdr:colOff>165100</xdr:colOff>
      <xdr:row>107</xdr:row>
      <xdr:rowOff>135164</xdr:rowOff>
    </xdr:to>
    <xdr:sp macro="" textlink="">
      <xdr:nvSpPr>
        <xdr:cNvPr id="663" name="楕円 662"/>
        <xdr:cNvSpPr/>
      </xdr:nvSpPr>
      <xdr:spPr>
        <a:xfrm>
          <a:off x="14541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84364</xdr:rowOff>
    </xdr:from>
    <xdr:to>
      <xdr:col>81</xdr:col>
      <xdr:colOff>50800</xdr:colOff>
      <xdr:row>107</xdr:row>
      <xdr:rowOff>117021</xdr:rowOff>
    </xdr:to>
    <xdr:cxnSp macro="">
      <xdr:nvCxnSpPr>
        <xdr:cNvPr id="664" name="直線コネクタ 663"/>
        <xdr:cNvCxnSpPr/>
      </xdr:nvCxnSpPr>
      <xdr:spPr>
        <a:xfrm>
          <a:off x="14592300" y="184295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168020</xdr:rowOff>
    </xdr:from>
    <xdr:ext cx="405111" cy="259045"/>
    <xdr:sp macro="" textlink="">
      <xdr:nvSpPr>
        <xdr:cNvPr id="665" name="n_1aveValue【公民館】&#10;有形固定資産減価償却率"/>
        <xdr:cNvSpPr txBox="1"/>
      </xdr:nvSpPr>
      <xdr:spPr>
        <a:xfrm>
          <a:off x="15266044" y="1782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81478</xdr:rowOff>
    </xdr:from>
    <xdr:ext cx="405111" cy="259045"/>
    <xdr:sp macro="" textlink="">
      <xdr:nvSpPr>
        <xdr:cNvPr id="666" name="n_2aveValue【公民館】&#10;有形固定資産減価償却率"/>
        <xdr:cNvSpPr txBox="1"/>
      </xdr:nvSpPr>
      <xdr:spPr>
        <a:xfrm>
          <a:off x="14389744" y="1791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158948</xdr:rowOff>
    </xdr:from>
    <xdr:ext cx="405111" cy="259045"/>
    <xdr:sp macro="" textlink="">
      <xdr:nvSpPr>
        <xdr:cNvPr id="667" name="n_1mainValue【公民館】&#10;有形固定資産減価償却率"/>
        <xdr:cNvSpPr txBox="1"/>
      </xdr:nvSpPr>
      <xdr:spPr>
        <a:xfrm>
          <a:off x="152660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126291</xdr:rowOff>
    </xdr:from>
    <xdr:ext cx="405111" cy="259045"/>
    <xdr:sp macro="" textlink="">
      <xdr:nvSpPr>
        <xdr:cNvPr id="668" name="n_2mainValue【公民館】&#10;有形固定資産減価償却率"/>
        <xdr:cNvSpPr txBox="1"/>
      </xdr:nvSpPr>
      <xdr:spPr>
        <a:xfrm>
          <a:off x="14389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9" name="直線コネクタ 6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0" name="テキスト ボックス 6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1" name="直線コネクタ 6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2" name="テキスト ボックス 6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3" name="直線コネクタ 6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4" name="テキスト ボックス 6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5" name="直線コネクタ 6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6" name="テキスト ボックス 6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7" name="直線コネクタ 6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8" name="テキスト ボックス 6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45720</xdr:rowOff>
    </xdr:to>
    <xdr:cxnSp macro="">
      <xdr:nvCxnSpPr>
        <xdr:cNvPr id="692" name="直線コネクタ 691"/>
        <xdr:cNvCxnSpPr/>
      </xdr:nvCxnSpPr>
      <xdr:spPr>
        <a:xfrm flipV="1">
          <a:off x="22160864" y="1712976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93"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94" name="直線コネクタ 693"/>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695" name="【公民館】&#10;一人当たり面積最大値テキスト"/>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696" name="直線コネクタ 695"/>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697" name="【公民館】&#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98" name="フローチャート: 判断 697"/>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99" name="フローチャート: 判断 698"/>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700" name="フローチャート: 判断 699"/>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113030</xdr:rowOff>
    </xdr:from>
    <xdr:to>
      <xdr:col>116</xdr:col>
      <xdr:colOff>114300</xdr:colOff>
      <xdr:row>104</xdr:row>
      <xdr:rowOff>43180</xdr:rowOff>
    </xdr:to>
    <xdr:sp macro="" textlink="">
      <xdr:nvSpPr>
        <xdr:cNvPr id="706" name="楕円 705"/>
        <xdr:cNvSpPr/>
      </xdr:nvSpPr>
      <xdr:spPr>
        <a:xfrm>
          <a:off x="221107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135907</xdr:rowOff>
    </xdr:from>
    <xdr:ext cx="469744" cy="259045"/>
    <xdr:sp macro="" textlink="">
      <xdr:nvSpPr>
        <xdr:cNvPr id="707" name="【公民館】&#10;一人当たり面積該当値テキスト"/>
        <xdr:cNvSpPr txBox="1"/>
      </xdr:nvSpPr>
      <xdr:spPr>
        <a:xfrm>
          <a:off x="22199600"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105411</xdr:rowOff>
    </xdr:from>
    <xdr:to>
      <xdr:col>112</xdr:col>
      <xdr:colOff>38100</xdr:colOff>
      <xdr:row>104</xdr:row>
      <xdr:rowOff>35561</xdr:rowOff>
    </xdr:to>
    <xdr:sp macro="" textlink="">
      <xdr:nvSpPr>
        <xdr:cNvPr id="708" name="楕円 707"/>
        <xdr:cNvSpPr/>
      </xdr:nvSpPr>
      <xdr:spPr>
        <a:xfrm>
          <a:off x="21272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156211</xdr:rowOff>
    </xdr:from>
    <xdr:to>
      <xdr:col>116</xdr:col>
      <xdr:colOff>63500</xdr:colOff>
      <xdr:row>103</xdr:row>
      <xdr:rowOff>163830</xdr:rowOff>
    </xdr:to>
    <xdr:cxnSp macro="">
      <xdr:nvCxnSpPr>
        <xdr:cNvPr id="709" name="直線コネクタ 708"/>
        <xdr:cNvCxnSpPr/>
      </xdr:nvCxnSpPr>
      <xdr:spPr>
        <a:xfrm>
          <a:off x="21323300" y="178155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101600</xdr:rowOff>
    </xdr:from>
    <xdr:to>
      <xdr:col>107</xdr:col>
      <xdr:colOff>101600</xdr:colOff>
      <xdr:row>103</xdr:row>
      <xdr:rowOff>31750</xdr:rowOff>
    </xdr:to>
    <xdr:sp macro="" textlink="">
      <xdr:nvSpPr>
        <xdr:cNvPr id="710" name="楕円 709"/>
        <xdr:cNvSpPr/>
      </xdr:nvSpPr>
      <xdr:spPr>
        <a:xfrm>
          <a:off x="20383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152400</xdr:rowOff>
    </xdr:from>
    <xdr:to>
      <xdr:col>111</xdr:col>
      <xdr:colOff>177800</xdr:colOff>
      <xdr:row>103</xdr:row>
      <xdr:rowOff>156211</xdr:rowOff>
    </xdr:to>
    <xdr:cxnSp macro="">
      <xdr:nvCxnSpPr>
        <xdr:cNvPr id="711" name="直線コネクタ 710"/>
        <xdr:cNvCxnSpPr/>
      </xdr:nvCxnSpPr>
      <xdr:spPr>
        <a:xfrm>
          <a:off x="20434300" y="1764030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712" name="n_1aveValue【公民館】&#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7638</xdr:rowOff>
    </xdr:from>
    <xdr:ext cx="469744" cy="259045"/>
    <xdr:sp macro="" textlink="">
      <xdr:nvSpPr>
        <xdr:cNvPr id="713" name="n_2aveValue【公民館】&#10;一人当たり面積"/>
        <xdr:cNvSpPr txBox="1"/>
      </xdr:nvSpPr>
      <xdr:spPr>
        <a:xfrm>
          <a:off x="20199427" y="180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52088</xdr:rowOff>
    </xdr:from>
    <xdr:ext cx="469744" cy="259045"/>
    <xdr:sp macro="" textlink="">
      <xdr:nvSpPr>
        <xdr:cNvPr id="714" name="n_1mainValue【公民館】&#10;一人当たり面積"/>
        <xdr:cNvSpPr txBox="1"/>
      </xdr:nvSpPr>
      <xdr:spPr>
        <a:xfrm>
          <a:off x="210757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48277</xdr:rowOff>
    </xdr:from>
    <xdr:ext cx="469744" cy="259045"/>
    <xdr:sp macro="" textlink="">
      <xdr:nvSpPr>
        <xdr:cNvPr id="715" name="n_2mainValue【公民館】&#10;一人当たり面積"/>
        <xdr:cNvSpPr txBox="1"/>
      </xdr:nvSpPr>
      <xdr:spPr>
        <a:xfrm>
          <a:off x="201994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有形固定資産減価償却率が高くなっている施設は、橋りょう・トンネル、公営住宅、児童館であり、特に低くなっている施設は認定こども園・児童館・保育所、学校施設、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橋りょう・トンネルについては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に有形固定資産減価償却率、一人当たり有形固定資産（償却資産）額ともに大幅に上昇したが、これは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の固定資産台帳更新時に精査を行った結果である。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H31</a:t>
          </a:r>
          <a:r>
            <a:rPr kumimoji="1" lang="ja-JP" altLang="en-US" sz="1300">
              <a:latin typeface="ＭＳ Ｐゴシック" panose="020B0600070205080204" pitchFamily="50" charset="-128"/>
              <a:ea typeface="ＭＳ Ｐゴシック" panose="020B0600070205080204" pitchFamily="50" charset="-128"/>
            </a:rPr>
            <a:t>で鳥之郷市営住宅の建替え事業を行っている。同事業では高層棟から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階建てにするなど、施設規模を縮小しているため、有形固定資産減価償却率及び一人当たり面積が低下する見込みである。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認定こども園・幼稚園・保育所については、藪塚本町認定こども園の建設、新田第一保育園の民間移譲により</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から有形固定資産減価償却率が大きく低下している。今後も児童館と併せて、継続的な維持補修を行うほか民営化を含めた効率的な施設運営の検討を行う。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224,574
214,006
175.54
80,607,300
77,619,422
2,465,828
50,798,981
68,790,240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90896</xdr:rowOff>
    </xdr:from>
    <xdr:to>
      <xdr:col>24</xdr:col>
      <xdr:colOff>62865</xdr:colOff>
      <xdr:row>41</xdr:row>
      <xdr:rowOff>74567</xdr:rowOff>
    </xdr:to>
    <xdr:cxnSp macro="">
      <xdr:nvCxnSpPr>
        <xdr:cNvPr id="57" name="直線コネクタ 56"/>
        <xdr:cNvCxnSpPr/>
      </xdr:nvCxnSpPr>
      <xdr:spPr>
        <a:xfrm flipV="1">
          <a:off x="4634865" y="574874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78394</xdr:rowOff>
    </xdr:from>
    <xdr:ext cx="405111" cy="259045"/>
    <xdr:sp macro="" textlink="">
      <xdr:nvSpPr>
        <xdr:cNvPr id="58" name="【図書館】&#10;有形固定資産減価償却率最小値テキスト"/>
        <xdr:cNvSpPr txBox="1"/>
      </xdr:nvSpPr>
      <xdr:spPr>
        <a:xfrm>
          <a:off x="46736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74567</xdr:rowOff>
    </xdr:from>
    <xdr:to>
      <xdr:col>24</xdr:col>
      <xdr:colOff>152400</xdr:colOff>
      <xdr:row>41</xdr:row>
      <xdr:rowOff>74567</xdr:rowOff>
    </xdr:to>
    <xdr:cxnSp macro="">
      <xdr:nvCxnSpPr>
        <xdr:cNvPr id="59" name="直線コネクタ 58"/>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37573</xdr:rowOff>
    </xdr:from>
    <xdr:ext cx="405111" cy="259045"/>
    <xdr:sp macro="" textlink="">
      <xdr:nvSpPr>
        <xdr:cNvPr id="60" name="【図書館】&#10;有形固定資産減価償却率最大値テキスト"/>
        <xdr:cNvSpPr txBox="1"/>
      </xdr:nvSpPr>
      <xdr:spPr>
        <a:xfrm>
          <a:off x="4673600" y="552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90896</xdr:rowOff>
    </xdr:from>
    <xdr:to>
      <xdr:col>24</xdr:col>
      <xdr:colOff>152400</xdr:colOff>
      <xdr:row>33</xdr:row>
      <xdr:rowOff>90896</xdr:rowOff>
    </xdr:to>
    <xdr:cxnSp macro="">
      <xdr:nvCxnSpPr>
        <xdr:cNvPr id="61" name="直線コネクタ 60"/>
        <xdr:cNvCxnSpPr/>
      </xdr:nvCxnSpPr>
      <xdr:spPr>
        <a:xfrm>
          <a:off x="4546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7093</xdr:rowOff>
    </xdr:from>
    <xdr:ext cx="405111" cy="259045"/>
    <xdr:sp macro="" textlink="">
      <xdr:nvSpPr>
        <xdr:cNvPr id="62" name="【図書館】&#10;有形固定資産減価償却率平均値テキスト"/>
        <xdr:cNvSpPr txBox="1"/>
      </xdr:nvSpPr>
      <xdr:spPr>
        <a:xfrm>
          <a:off x="4673600" y="652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12337</xdr:rowOff>
    </xdr:from>
    <xdr:to>
      <xdr:col>24</xdr:col>
      <xdr:colOff>114300</xdr:colOff>
      <xdr:row>38</xdr:row>
      <xdr:rowOff>113937</xdr:rowOff>
    </xdr:to>
    <xdr:sp macro="" textlink="">
      <xdr:nvSpPr>
        <xdr:cNvPr id="71" name="楕円 70"/>
        <xdr:cNvSpPr/>
      </xdr:nvSpPr>
      <xdr:spPr>
        <a:xfrm>
          <a:off x="45847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35214</xdr:rowOff>
    </xdr:from>
    <xdr:ext cx="405111" cy="259045"/>
    <xdr:sp macro="" textlink="">
      <xdr:nvSpPr>
        <xdr:cNvPr id="72" name="【図書館】&#10;有形固定資産減価償却率該当値テキスト"/>
        <xdr:cNvSpPr txBox="1"/>
      </xdr:nvSpPr>
      <xdr:spPr>
        <a:xfrm>
          <a:off x="4673600" y="637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51526</xdr:rowOff>
    </xdr:from>
    <xdr:to>
      <xdr:col>20</xdr:col>
      <xdr:colOff>38100</xdr:colOff>
      <xdr:row>38</xdr:row>
      <xdr:rowOff>153126</xdr:rowOff>
    </xdr:to>
    <xdr:sp macro="" textlink="">
      <xdr:nvSpPr>
        <xdr:cNvPr id="73" name="楕円 72"/>
        <xdr:cNvSpPr/>
      </xdr:nvSpPr>
      <xdr:spPr>
        <a:xfrm>
          <a:off x="3746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63137</xdr:rowOff>
    </xdr:from>
    <xdr:to>
      <xdr:col>24</xdr:col>
      <xdr:colOff>63500</xdr:colOff>
      <xdr:row>38</xdr:row>
      <xdr:rowOff>102326</xdr:rowOff>
    </xdr:to>
    <xdr:cxnSp macro="">
      <xdr:nvCxnSpPr>
        <xdr:cNvPr id="74" name="直線コネクタ 73"/>
        <xdr:cNvCxnSpPr/>
      </xdr:nvCxnSpPr>
      <xdr:spPr>
        <a:xfrm flipV="1">
          <a:off x="3797300" y="657823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36830</xdr:rowOff>
    </xdr:from>
    <xdr:to>
      <xdr:col>15</xdr:col>
      <xdr:colOff>101600</xdr:colOff>
      <xdr:row>37</xdr:row>
      <xdr:rowOff>138430</xdr:rowOff>
    </xdr:to>
    <xdr:sp macro="" textlink="">
      <xdr:nvSpPr>
        <xdr:cNvPr id="75" name="楕円 74"/>
        <xdr:cNvSpPr/>
      </xdr:nvSpPr>
      <xdr:spPr>
        <a:xfrm>
          <a:off x="2857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38</xdr:row>
      <xdr:rowOff>102326</xdr:rowOff>
    </xdr:to>
    <xdr:cxnSp macro="">
      <xdr:nvCxnSpPr>
        <xdr:cNvPr id="76" name="直線コネクタ 75"/>
        <xdr:cNvCxnSpPr/>
      </xdr:nvCxnSpPr>
      <xdr:spPr>
        <a:xfrm>
          <a:off x="2908300" y="6431280"/>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161488</xdr:rowOff>
    </xdr:from>
    <xdr:ext cx="405111" cy="259045"/>
    <xdr:sp macro="" textlink="">
      <xdr:nvSpPr>
        <xdr:cNvPr id="77" name="n_1aveValue【図書館】&#10;有形固定資産減価償却率"/>
        <xdr:cNvSpPr txBox="1"/>
      </xdr:nvSpPr>
      <xdr:spPr>
        <a:xfrm>
          <a:off x="3582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78" name="n_2aveValue【図書館】&#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144253</xdr:rowOff>
    </xdr:from>
    <xdr:ext cx="405111" cy="259045"/>
    <xdr:sp macro="" textlink="">
      <xdr:nvSpPr>
        <xdr:cNvPr id="79" name="n_1mainValue【図書館】&#10;有形固定資産減価償却率"/>
        <xdr:cNvSpPr txBox="1"/>
      </xdr:nvSpPr>
      <xdr:spPr>
        <a:xfrm>
          <a:off x="35820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0" name="n_2mainValue【図書館】&#10;有形固定資産減価償却率"/>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110490</xdr:rowOff>
    </xdr:from>
    <xdr:to>
      <xdr:col>54</xdr:col>
      <xdr:colOff>189865</xdr:colOff>
      <xdr:row>41</xdr:row>
      <xdr:rowOff>19050</xdr:rowOff>
    </xdr:to>
    <xdr:cxnSp macro="">
      <xdr:nvCxnSpPr>
        <xdr:cNvPr id="102" name="直線コネクタ 101"/>
        <xdr:cNvCxnSpPr/>
      </xdr:nvCxnSpPr>
      <xdr:spPr>
        <a:xfrm flipV="1">
          <a:off x="10476865" y="5768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3"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4" name="直線コネクタ 103"/>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57167</xdr:rowOff>
    </xdr:from>
    <xdr:ext cx="469744" cy="259045"/>
    <xdr:sp macro="" textlink="">
      <xdr:nvSpPr>
        <xdr:cNvPr id="105" name="【図書館】&#10;一人当たり面積最大値テキスト"/>
        <xdr:cNvSpPr txBox="1"/>
      </xdr:nvSpPr>
      <xdr:spPr>
        <a:xfrm>
          <a:off x="10515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110490</xdr:rowOff>
    </xdr:from>
    <xdr:to>
      <xdr:col>55</xdr:col>
      <xdr:colOff>88900</xdr:colOff>
      <xdr:row>33</xdr:row>
      <xdr:rowOff>110490</xdr:rowOff>
    </xdr:to>
    <xdr:cxnSp macro="">
      <xdr:nvCxnSpPr>
        <xdr:cNvPr id="106" name="直線コネクタ 105"/>
        <xdr:cNvCxnSpPr/>
      </xdr:nvCxnSpPr>
      <xdr:spPr>
        <a:xfrm>
          <a:off x="10388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07"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8" name="フローチャート: 判断 10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151130</xdr:rowOff>
    </xdr:from>
    <xdr:to>
      <xdr:col>50</xdr:col>
      <xdr:colOff>165100</xdr:colOff>
      <xdr:row>38</xdr:row>
      <xdr:rowOff>81280</xdr:rowOff>
    </xdr:to>
    <xdr:sp macro="" textlink="">
      <xdr:nvSpPr>
        <xdr:cNvPr id="109" name="フローチャート: 判断 108"/>
        <xdr:cNvSpPr/>
      </xdr:nvSpPr>
      <xdr:spPr>
        <a:xfrm>
          <a:off x="958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0" name="フローチャート: 判断 10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71120</xdr:rowOff>
    </xdr:from>
    <xdr:to>
      <xdr:col>55</xdr:col>
      <xdr:colOff>50800</xdr:colOff>
      <xdr:row>37</xdr:row>
      <xdr:rowOff>1270</xdr:rowOff>
    </xdr:to>
    <xdr:sp macro="" textlink="">
      <xdr:nvSpPr>
        <xdr:cNvPr id="116" name="楕円 115"/>
        <xdr:cNvSpPr/>
      </xdr:nvSpPr>
      <xdr:spPr>
        <a:xfrm>
          <a:off x="10426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93997</xdr:rowOff>
    </xdr:from>
    <xdr:ext cx="469744" cy="259045"/>
    <xdr:sp macro="" textlink="">
      <xdr:nvSpPr>
        <xdr:cNvPr id="117" name="【図書館】&#10;一人当たり面積該当値テキスト"/>
        <xdr:cNvSpPr txBox="1"/>
      </xdr:nvSpPr>
      <xdr:spPr>
        <a:xfrm>
          <a:off x="10515600"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71120</xdr:rowOff>
    </xdr:from>
    <xdr:to>
      <xdr:col>50</xdr:col>
      <xdr:colOff>165100</xdr:colOff>
      <xdr:row>37</xdr:row>
      <xdr:rowOff>1270</xdr:rowOff>
    </xdr:to>
    <xdr:sp macro="" textlink="">
      <xdr:nvSpPr>
        <xdr:cNvPr id="118" name="楕円 117"/>
        <xdr:cNvSpPr/>
      </xdr:nvSpPr>
      <xdr:spPr>
        <a:xfrm>
          <a:off x="958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121920</xdr:rowOff>
    </xdr:from>
    <xdr:to>
      <xdr:col>55</xdr:col>
      <xdr:colOff>0</xdr:colOff>
      <xdr:row>36</xdr:row>
      <xdr:rowOff>121920</xdr:rowOff>
    </xdr:to>
    <xdr:cxnSp macro="">
      <xdr:nvCxnSpPr>
        <xdr:cNvPr id="119" name="直線コネクタ 118"/>
        <xdr:cNvCxnSpPr/>
      </xdr:nvCxnSpPr>
      <xdr:spPr>
        <a:xfrm>
          <a:off x="9639300" y="629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71120</xdr:rowOff>
    </xdr:from>
    <xdr:to>
      <xdr:col>46</xdr:col>
      <xdr:colOff>38100</xdr:colOff>
      <xdr:row>37</xdr:row>
      <xdr:rowOff>1270</xdr:rowOff>
    </xdr:to>
    <xdr:sp macro="" textlink="">
      <xdr:nvSpPr>
        <xdr:cNvPr id="120" name="楕円 119"/>
        <xdr:cNvSpPr/>
      </xdr:nvSpPr>
      <xdr:spPr>
        <a:xfrm>
          <a:off x="869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121920</xdr:rowOff>
    </xdr:from>
    <xdr:to>
      <xdr:col>50</xdr:col>
      <xdr:colOff>114300</xdr:colOff>
      <xdr:row>36</xdr:row>
      <xdr:rowOff>121920</xdr:rowOff>
    </xdr:to>
    <xdr:cxnSp macro="">
      <xdr:nvCxnSpPr>
        <xdr:cNvPr id="121" name="直線コネクタ 120"/>
        <xdr:cNvCxnSpPr/>
      </xdr:nvCxnSpPr>
      <xdr:spPr>
        <a:xfrm>
          <a:off x="8750300" y="629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72407</xdr:rowOff>
    </xdr:from>
    <xdr:ext cx="469744" cy="259045"/>
    <xdr:sp macro="" textlink="">
      <xdr:nvSpPr>
        <xdr:cNvPr id="122" name="n_1aveValue【図書館】&#10;一人当たり面積"/>
        <xdr:cNvSpPr txBox="1"/>
      </xdr:nvSpPr>
      <xdr:spPr>
        <a:xfrm>
          <a:off x="93917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23"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17797</xdr:rowOff>
    </xdr:from>
    <xdr:ext cx="469744" cy="259045"/>
    <xdr:sp macro="" textlink="">
      <xdr:nvSpPr>
        <xdr:cNvPr id="124" name="n_1mainValue【図書館】&#10;一人当たり面積"/>
        <xdr:cNvSpPr txBox="1"/>
      </xdr:nvSpPr>
      <xdr:spPr>
        <a:xfrm>
          <a:off x="93917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17797</xdr:rowOff>
    </xdr:from>
    <xdr:ext cx="469744" cy="259045"/>
    <xdr:sp macro="" textlink="">
      <xdr:nvSpPr>
        <xdr:cNvPr id="125" name="n_2mainValue【図書館】&#10;一人当たり面積"/>
        <xdr:cNvSpPr txBox="1"/>
      </xdr:nvSpPr>
      <xdr:spPr>
        <a:xfrm>
          <a:off x="8515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7" name="直線コネクタ 13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8" name="テキスト ボックス 13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9" name="直線コネクタ 13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0" name="テキスト ボックス 13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1" name="直線コネクタ 14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2" name="テキスト ボックス 14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3" name="直線コネクタ 14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4" name="テキスト ボックス 14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62</xdr:row>
      <xdr:rowOff>162306</xdr:rowOff>
    </xdr:to>
    <xdr:cxnSp macro="">
      <xdr:nvCxnSpPr>
        <xdr:cNvPr id="148" name="直線コネクタ 147"/>
        <xdr:cNvCxnSpPr/>
      </xdr:nvCxnSpPr>
      <xdr:spPr>
        <a:xfrm flipV="1">
          <a:off x="4634865" y="946861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166133</xdr:rowOff>
    </xdr:from>
    <xdr:ext cx="405111" cy="259045"/>
    <xdr:sp macro="" textlink="">
      <xdr:nvSpPr>
        <xdr:cNvPr id="149" name="【体育館・プール】&#10;有形固定資産減価償却率最小値テキスト"/>
        <xdr:cNvSpPr txBox="1"/>
      </xdr:nvSpPr>
      <xdr:spPr>
        <a:xfrm>
          <a:off x="4673600" y="107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162306</xdr:rowOff>
    </xdr:from>
    <xdr:to>
      <xdr:col>24</xdr:col>
      <xdr:colOff>152400</xdr:colOff>
      <xdr:row>62</xdr:row>
      <xdr:rowOff>162306</xdr:rowOff>
    </xdr:to>
    <xdr:cxnSp macro="">
      <xdr:nvCxnSpPr>
        <xdr:cNvPr id="150" name="直線コネクタ 149"/>
        <xdr:cNvCxnSpPr/>
      </xdr:nvCxnSpPr>
      <xdr:spPr>
        <a:xfrm>
          <a:off x="4546600" y="1079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51" name="【体育館・プール】&#10;有形固定資産減価償却率最大値テキスト"/>
        <xdr:cNvSpPr txBox="1"/>
      </xdr:nvSpPr>
      <xdr:spPr>
        <a:xfrm>
          <a:off x="46736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52" name="直線コネクタ 151"/>
        <xdr:cNvCxnSpPr/>
      </xdr:nvCxnSpPr>
      <xdr:spPr>
        <a:xfrm>
          <a:off x="4546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67073</xdr:rowOff>
    </xdr:from>
    <xdr:ext cx="405111" cy="259045"/>
    <xdr:sp macro="" textlink="">
      <xdr:nvSpPr>
        <xdr:cNvPr id="153" name="【体育館・プール】&#10;有形固定資産減価償却率平均値テキスト"/>
        <xdr:cNvSpPr txBox="1"/>
      </xdr:nvSpPr>
      <xdr:spPr>
        <a:xfrm>
          <a:off x="4673600" y="10182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54" name="フローチャート: 判断 153"/>
        <xdr:cNvSpPr/>
      </xdr:nvSpPr>
      <xdr:spPr>
        <a:xfrm>
          <a:off x="4584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88646</xdr:rowOff>
    </xdr:from>
    <xdr:to>
      <xdr:col>20</xdr:col>
      <xdr:colOff>38100</xdr:colOff>
      <xdr:row>60</xdr:row>
      <xdr:rowOff>18796</xdr:rowOff>
    </xdr:to>
    <xdr:sp macro="" textlink="">
      <xdr:nvSpPr>
        <xdr:cNvPr id="155" name="フローチャート: 判断 154"/>
        <xdr:cNvSpPr/>
      </xdr:nvSpPr>
      <xdr:spPr>
        <a:xfrm>
          <a:off x="3746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132080</xdr:rowOff>
    </xdr:from>
    <xdr:to>
      <xdr:col>15</xdr:col>
      <xdr:colOff>101600</xdr:colOff>
      <xdr:row>60</xdr:row>
      <xdr:rowOff>62230</xdr:rowOff>
    </xdr:to>
    <xdr:sp macro="" textlink="">
      <xdr:nvSpPr>
        <xdr:cNvPr id="156" name="フローチャート: 判断 155"/>
        <xdr:cNvSpPr/>
      </xdr:nvSpPr>
      <xdr:spPr>
        <a:xfrm>
          <a:off x="2857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56642</xdr:rowOff>
    </xdr:from>
    <xdr:to>
      <xdr:col>24</xdr:col>
      <xdr:colOff>114300</xdr:colOff>
      <xdr:row>57</xdr:row>
      <xdr:rowOff>158242</xdr:rowOff>
    </xdr:to>
    <xdr:sp macro="" textlink="">
      <xdr:nvSpPr>
        <xdr:cNvPr id="162" name="楕円 161"/>
        <xdr:cNvSpPr/>
      </xdr:nvSpPr>
      <xdr:spPr>
        <a:xfrm>
          <a:off x="4584700" y="982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79519</xdr:rowOff>
    </xdr:from>
    <xdr:ext cx="405111" cy="259045"/>
    <xdr:sp macro="" textlink="">
      <xdr:nvSpPr>
        <xdr:cNvPr id="163" name="【体育館・プール】&#10;有形固定資産減価償却率該当値テキスト"/>
        <xdr:cNvSpPr txBox="1"/>
      </xdr:nvSpPr>
      <xdr:spPr>
        <a:xfrm>
          <a:off x="4673600" y="968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109220</xdr:rowOff>
    </xdr:from>
    <xdr:to>
      <xdr:col>20</xdr:col>
      <xdr:colOff>38100</xdr:colOff>
      <xdr:row>58</xdr:row>
      <xdr:rowOff>39370</xdr:rowOff>
    </xdr:to>
    <xdr:sp macro="" textlink="">
      <xdr:nvSpPr>
        <xdr:cNvPr id="164" name="楕円 163"/>
        <xdr:cNvSpPr/>
      </xdr:nvSpPr>
      <xdr:spPr>
        <a:xfrm>
          <a:off x="3746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107442</xdr:rowOff>
    </xdr:from>
    <xdr:to>
      <xdr:col>24</xdr:col>
      <xdr:colOff>63500</xdr:colOff>
      <xdr:row>57</xdr:row>
      <xdr:rowOff>160020</xdr:rowOff>
    </xdr:to>
    <xdr:cxnSp macro="">
      <xdr:nvCxnSpPr>
        <xdr:cNvPr id="165" name="直線コネクタ 164"/>
        <xdr:cNvCxnSpPr/>
      </xdr:nvCxnSpPr>
      <xdr:spPr>
        <a:xfrm flipV="1">
          <a:off x="3797300" y="988009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150368</xdr:rowOff>
    </xdr:from>
    <xdr:to>
      <xdr:col>15</xdr:col>
      <xdr:colOff>101600</xdr:colOff>
      <xdr:row>58</xdr:row>
      <xdr:rowOff>80518</xdr:rowOff>
    </xdr:to>
    <xdr:sp macro="" textlink="">
      <xdr:nvSpPr>
        <xdr:cNvPr id="166" name="楕円 165"/>
        <xdr:cNvSpPr/>
      </xdr:nvSpPr>
      <xdr:spPr>
        <a:xfrm>
          <a:off x="2857500" y="99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160020</xdr:rowOff>
    </xdr:from>
    <xdr:to>
      <xdr:col>19</xdr:col>
      <xdr:colOff>177800</xdr:colOff>
      <xdr:row>58</xdr:row>
      <xdr:rowOff>29718</xdr:rowOff>
    </xdr:to>
    <xdr:cxnSp macro="">
      <xdr:nvCxnSpPr>
        <xdr:cNvPr id="167" name="直線コネクタ 166"/>
        <xdr:cNvCxnSpPr/>
      </xdr:nvCxnSpPr>
      <xdr:spPr>
        <a:xfrm flipV="1">
          <a:off x="2908300" y="993267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9923</xdr:rowOff>
    </xdr:from>
    <xdr:ext cx="405111" cy="259045"/>
    <xdr:sp macro="" textlink="">
      <xdr:nvSpPr>
        <xdr:cNvPr id="168" name="n_1aveValue【体育館・プール】&#10;有形固定資産減価償却率"/>
        <xdr:cNvSpPr txBox="1"/>
      </xdr:nvSpPr>
      <xdr:spPr>
        <a:xfrm>
          <a:off x="35820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53357</xdr:rowOff>
    </xdr:from>
    <xdr:ext cx="405111" cy="259045"/>
    <xdr:sp macro="" textlink="">
      <xdr:nvSpPr>
        <xdr:cNvPr id="169" name="n_2aveValue【体育館・プール】&#10;有形固定資産減価償却率"/>
        <xdr:cNvSpPr txBox="1"/>
      </xdr:nvSpPr>
      <xdr:spPr>
        <a:xfrm>
          <a:off x="2705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55897</xdr:rowOff>
    </xdr:from>
    <xdr:ext cx="405111" cy="259045"/>
    <xdr:sp macro="" textlink="">
      <xdr:nvSpPr>
        <xdr:cNvPr id="170" name="n_1mainValue【体育館・プール】&#10;有形固定資産減価償却率"/>
        <xdr:cNvSpPr txBox="1"/>
      </xdr:nvSpPr>
      <xdr:spPr>
        <a:xfrm>
          <a:off x="3582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97045</xdr:rowOff>
    </xdr:from>
    <xdr:ext cx="405111" cy="259045"/>
    <xdr:sp macro="" textlink="">
      <xdr:nvSpPr>
        <xdr:cNvPr id="171" name="n_2mainValue【体育館・プール】&#10;有形固定資産減価償却率"/>
        <xdr:cNvSpPr txBox="1"/>
      </xdr:nvSpPr>
      <xdr:spPr>
        <a:xfrm>
          <a:off x="2705744" y="969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64</xdr:row>
      <xdr:rowOff>53340</xdr:rowOff>
    </xdr:to>
    <xdr:cxnSp macro="">
      <xdr:nvCxnSpPr>
        <xdr:cNvPr id="195" name="直線コネクタ 194"/>
        <xdr:cNvCxnSpPr/>
      </xdr:nvCxnSpPr>
      <xdr:spPr>
        <a:xfrm flipV="1">
          <a:off x="10476865" y="96240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6"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97" name="直線コネクタ 196"/>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198"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199" name="直線コネクタ 198"/>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128287</xdr:rowOff>
    </xdr:from>
    <xdr:ext cx="469744" cy="259045"/>
    <xdr:sp macro="" textlink="">
      <xdr:nvSpPr>
        <xdr:cNvPr id="200" name="【体育館・プール】&#10;一人当たり面積平均値テキスト"/>
        <xdr:cNvSpPr txBox="1"/>
      </xdr:nvSpPr>
      <xdr:spPr>
        <a:xfrm>
          <a:off x="10515600" y="1041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201" name="フローチャート: 判断 200"/>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202" name="フローチャート: 判断 201"/>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03" name="フローチャート: 判断 202"/>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52070</xdr:rowOff>
    </xdr:from>
    <xdr:to>
      <xdr:col>55</xdr:col>
      <xdr:colOff>50800</xdr:colOff>
      <xdr:row>63</xdr:row>
      <xdr:rowOff>153670</xdr:rowOff>
    </xdr:to>
    <xdr:sp macro="" textlink="">
      <xdr:nvSpPr>
        <xdr:cNvPr id="209" name="楕円 208"/>
        <xdr:cNvSpPr/>
      </xdr:nvSpPr>
      <xdr:spPr>
        <a:xfrm>
          <a:off x="10426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138447</xdr:rowOff>
    </xdr:from>
    <xdr:ext cx="469744" cy="259045"/>
    <xdr:sp macro="" textlink="">
      <xdr:nvSpPr>
        <xdr:cNvPr id="210" name="【体育館・プール】&#10;一人当たり面積該当値テキスト"/>
        <xdr:cNvSpPr txBox="1"/>
      </xdr:nvSpPr>
      <xdr:spPr>
        <a:xfrm>
          <a:off x="10515600"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52070</xdr:rowOff>
    </xdr:from>
    <xdr:to>
      <xdr:col>50</xdr:col>
      <xdr:colOff>165100</xdr:colOff>
      <xdr:row>63</xdr:row>
      <xdr:rowOff>153670</xdr:rowOff>
    </xdr:to>
    <xdr:sp macro="" textlink="">
      <xdr:nvSpPr>
        <xdr:cNvPr id="211" name="楕円 210"/>
        <xdr:cNvSpPr/>
      </xdr:nvSpPr>
      <xdr:spPr>
        <a:xfrm>
          <a:off x="9588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102870</xdr:rowOff>
    </xdr:from>
    <xdr:to>
      <xdr:col>55</xdr:col>
      <xdr:colOff>0</xdr:colOff>
      <xdr:row>63</xdr:row>
      <xdr:rowOff>102870</xdr:rowOff>
    </xdr:to>
    <xdr:cxnSp macro="">
      <xdr:nvCxnSpPr>
        <xdr:cNvPr id="212" name="直線コネクタ 211"/>
        <xdr:cNvCxnSpPr/>
      </xdr:nvCxnSpPr>
      <xdr:spPr>
        <a:xfrm>
          <a:off x="9639300" y="1090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48260</xdr:rowOff>
    </xdr:from>
    <xdr:to>
      <xdr:col>46</xdr:col>
      <xdr:colOff>38100</xdr:colOff>
      <xdr:row>62</xdr:row>
      <xdr:rowOff>149860</xdr:rowOff>
    </xdr:to>
    <xdr:sp macro="" textlink="">
      <xdr:nvSpPr>
        <xdr:cNvPr id="213" name="楕円 212"/>
        <xdr:cNvSpPr/>
      </xdr:nvSpPr>
      <xdr:spPr>
        <a:xfrm>
          <a:off x="8699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99060</xdr:rowOff>
    </xdr:from>
    <xdr:to>
      <xdr:col>50</xdr:col>
      <xdr:colOff>114300</xdr:colOff>
      <xdr:row>63</xdr:row>
      <xdr:rowOff>102870</xdr:rowOff>
    </xdr:to>
    <xdr:cxnSp macro="">
      <xdr:nvCxnSpPr>
        <xdr:cNvPr id="214" name="直線コネクタ 213"/>
        <xdr:cNvCxnSpPr/>
      </xdr:nvCxnSpPr>
      <xdr:spPr>
        <a:xfrm>
          <a:off x="8750300" y="107289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33037</xdr:rowOff>
    </xdr:from>
    <xdr:ext cx="469744" cy="259045"/>
    <xdr:sp macro="" textlink="">
      <xdr:nvSpPr>
        <xdr:cNvPr id="215" name="n_1aveValue【体育館・プール】&#10;一人当たり面積"/>
        <xdr:cNvSpPr txBox="1"/>
      </xdr:nvSpPr>
      <xdr:spPr>
        <a:xfrm>
          <a:off x="9391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16"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144797</xdr:rowOff>
    </xdr:from>
    <xdr:ext cx="469744" cy="259045"/>
    <xdr:sp macro="" textlink="">
      <xdr:nvSpPr>
        <xdr:cNvPr id="217" name="n_1mainValue【体育館・プール】&#10;一人当たり面積"/>
        <xdr:cNvSpPr txBox="1"/>
      </xdr:nvSpPr>
      <xdr:spPr>
        <a:xfrm>
          <a:off x="9391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140987</xdr:rowOff>
    </xdr:from>
    <xdr:ext cx="469744" cy="259045"/>
    <xdr:sp macro="" textlink="">
      <xdr:nvSpPr>
        <xdr:cNvPr id="218" name="n_2mainValue【体育館・プール】&#10;一人当たり面積"/>
        <xdr:cNvSpPr txBox="1"/>
      </xdr:nvSpPr>
      <xdr:spPr>
        <a:xfrm>
          <a:off x="8515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85</xdr:row>
      <xdr:rowOff>129539</xdr:rowOff>
    </xdr:to>
    <xdr:cxnSp macro="">
      <xdr:nvCxnSpPr>
        <xdr:cNvPr id="243" name="直線コネクタ 242"/>
        <xdr:cNvCxnSpPr/>
      </xdr:nvCxnSpPr>
      <xdr:spPr>
        <a:xfrm flipV="1">
          <a:off x="4634865" y="13586461"/>
          <a:ext cx="0" cy="1116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44" name="【福祉施設】&#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45" name="直線コネクタ 244"/>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46" name="【福祉施設】&#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47" name="直線コネクタ 246"/>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36847</xdr:rowOff>
    </xdr:from>
    <xdr:ext cx="405111" cy="259045"/>
    <xdr:sp macro="" textlink="">
      <xdr:nvSpPr>
        <xdr:cNvPr id="248" name="【福祉施設】&#10;有形固定資産減価償却率平均値テキスト"/>
        <xdr:cNvSpPr txBox="1"/>
      </xdr:nvSpPr>
      <xdr:spPr>
        <a:xfrm>
          <a:off x="4673600" y="14095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49" name="フローチャート: 判断 248"/>
        <xdr:cNvSpPr/>
      </xdr:nvSpPr>
      <xdr:spPr>
        <a:xfrm>
          <a:off x="4584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46355</xdr:rowOff>
    </xdr:from>
    <xdr:to>
      <xdr:col>20</xdr:col>
      <xdr:colOff>38100</xdr:colOff>
      <xdr:row>83</xdr:row>
      <xdr:rowOff>147955</xdr:rowOff>
    </xdr:to>
    <xdr:sp macro="" textlink="">
      <xdr:nvSpPr>
        <xdr:cNvPr id="250" name="フローチャート: 判断 249"/>
        <xdr:cNvSpPr/>
      </xdr:nvSpPr>
      <xdr:spPr>
        <a:xfrm>
          <a:off x="3746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86361</xdr:rowOff>
    </xdr:from>
    <xdr:to>
      <xdr:col>15</xdr:col>
      <xdr:colOff>101600</xdr:colOff>
      <xdr:row>84</xdr:row>
      <xdr:rowOff>16511</xdr:rowOff>
    </xdr:to>
    <xdr:sp macro="" textlink="">
      <xdr:nvSpPr>
        <xdr:cNvPr id="251" name="フローチャート: 判断 250"/>
        <xdr:cNvSpPr/>
      </xdr:nvSpPr>
      <xdr:spPr>
        <a:xfrm>
          <a:off x="2857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107314</xdr:rowOff>
    </xdr:from>
    <xdr:to>
      <xdr:col>24</xdr:col>
      <xdr:colOff>114300</xdr:colOff>
      <xdr:row>84</xdr:row>
      <xdr:rowOff>37464</xdr:rowOff>
    </xdr:to>
    <xdr:sp macro="" textlink="">
      <xdr:nvSpPr>
        <xdr:cNvPr id="257" name="楕円 256"/>
        <xdr:cNvSpPr/>
      </xdr:nvSpPr>
      <xdr:spPr>
        <a:xfrm>
          <a:off x="45847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85741</xdr:rowOff>
    </xdr:from>
    <xdr:ext cx="405111" cy="259045"/>
    <xdr:sp macro="" textlink="">
      <xdr:nvSpPr>
        <xdr:cNvPr id="258" name="【福祉施設】&#10;有形固定資産減価償却率該当値テキスト"/>
        <xdr:cNvSpPr txBox="1"/>
      </xdr:nvSpPr>
      <xdr:spPr>
        <a:xfrm>
          <a:off x="4673600"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154939</xdr:rowOff>
    </xdr:from>
    <xdr:to>
      <xdr:col>20</xdr:col>
      <xdr:colOff>38100</xdr:colOff>
      <xdr:row>84</xdr:row>
      <xdr:rowOff>85089</xdr:rowOff>
    </xdr:to>
    <xdr:sp macro="" textlink="">
      <xdr:nvSpPr>
        <xdr:cNvPr id="259" name="楕円 258"/>
        <xdr:cNvSpPr/>
      </xdr:nvSpPr>
      <xdr:spPr>
        <a:xfrm>
          <a:off x="3746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158114</xdr:rowOff>
    </xdr:from>
    <xdr:to>
      <xdr:col>24</xdr:col>
      <xdr:colOff>63500</xdr:colOff>
      <xdr:row>84</xdr:row>
      <xdr:rowOff>34289</xdr:rowOff>
    </xdr:to>
    <xdr:cxnSp macro="">
      <xdr:nvCxnSpPr>
        <xdr:cNvPr id="260" name="直線コネクタ 259"/>
        <xdr:cNvCxnSpPr/>
      </xdr:nvCxnSpPr>
      <xdr:spPr>
        <a:xfrm flipV="1">
          <a:off x="3797300" y="14388464"/>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61595</xdr:rowOff>
    </xdr:from>
    <xdr:to>
      <xdr:col>15</xdr:col>
      <xdr:colOff>101600</xdr:colOff>
      <xdr:row>83</xdr:row>
      <xdr:rowOff>163195</xdr:rowOff>
    </xdr:to>
    <xdr:sp macro="" textlink="">
      <xdr:nvSpPr>
        <xdr:cNvPr id="261" name="楕円 260"/>
        <xdr:cNvSpPr/>
      </xdr:nvSpPr>
      <xdr:spPr>
        <a:xfrm>
          <a:off x="2857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112395</xdr:rowOff>
    </xdr:from>
    <xdr:to>
      <xdr:col>19</xdr:col>
      <xdr:colOff>177800</xdr:colOff>
      <xdr:row>84</xdr:row>
      <xdr:rowOff>34289</xdr:rowOff>
    </xdr:to>
    <xdr:cxnSp macro="">
      <xdr:nvCxnSpPr>
        <xdr:cNvPr id="262" name="直線コネクタ 261"/>
        <xdr:cNvCxnSpPr/>
      </xdr:nvCxnSpPr>
      <xdr:spPr>
        <a:xfrm>
          <a:off x="2908300" y="14342745"/>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164482</xdr:rowOff>
    </xdr:from>
    <xdr:ext cx="405111" cy="259045"/>
    <xdr:sp macro="" textlink="">
      <xdr:nvSpPr>
        <xdr:cNvPr id="263" name="n_1aveValue【福祉施設】&#10;有形固定資産減価償却率"/>
        <xdr:cNvSpPr txBox="1"/>
      </xdr:nvSpPr>
      <xdr:spPr>
        <a:xfrm>
          <a:off x="3582044"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7638</xdr:rowOff>
    </xdr:from>
    <xdr:ext cx="405111" cy="259045"/>
    <xdr:sp macro="" textlink="">
      <xdr:nvSpPr>
        <xdr:cNvPr id="264" name="n_2aveValue【福祉施設】&#10;有形固定資産減価償却率"/>
        <xdr:cNvSpPr txBox="1"/>
      </xdr:nvSpPr>
      <xdr:spPr>
        <a:xfrm>
          <a:off x="2705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76216</xdr:rowOff>
    </xdr:from>
    <xdr:ext cx="405111" cy="259045"/>
    <xdr:sp macro="" textlink="">
      <xdr:nvSpPr>
        <xdr:cNvPr id="265" name="n_1mainValue【福祉施設】&#10;有形固定資産減価償却率"/>
        <xdr:cNvSpPr txBox="1"/>
      </xdr:nvSpPr>
      <xdr:spPr>
        <a:xfrm>
          <a:off x="35820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8272</xdr:rowOff>
    </xdr:from>
    <xdr:ext cx="405111" cy="259045"/>
    <xdr:sp macro="" textlink="">
      <xdr:nvSpPr>
        <xdr:cNvPr id="266" name="n_2mainValue【福祉施設】&#10;有形固定資産減価償却率"/>
        <xdr:cNvSpPr txBox="1"/>
      </xdr:nvSpPr>
      <xdr:spPr>
        <a:xfrm>
          <a:off x="2705744" y="1406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6" name="テキスト ボックス 28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101600</xdr:rowOff>
    </xdr:to>
    <xdr:cxnSp macro="">
      <xdr:nvCxnSpPr>
        <xdr:cNvPr id="290" name="直線コネクタ 289"/>
        <xdr:cNvCxnSpPr/>
      </xdr:nvCxnSpPr>
      <xdr:spPr>
        <a:xfrm flipV="1">
          <a:off x="10476865" y="132461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291"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292" name="直線コネクタ 291"/>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293"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94" name="直線コネクタ 293"/>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118127</xdr:rowOff>
    </xdr:from>
    <xdr:ext cx="469744" cy="259045"/>
    <xdr:sp macro="" textlink="">
      <xdr:nvSpPr>
        <xdr:cNvPr id="295" name="【福祉施設】&#10;一人当たり面積平均値テキスト"/>
        <xdr:cNvSpPr txBox="1"/>
      </xdr:nvSpPr>
      <xdr:spPr>
        <a:xfrm>
          <a:off x="10515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296" name="フローチャート: 判断 295"/>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50800</xdr:rowOff>
    </xdr:from>
    <xdr:to>
      <xdr:col>50</xdr:col>
      <xdr:colOff>165100</xdr:colOff>
      <xdr:row>82</xdr:row>
      <xdr:rowOff>152400</xdr:rowOff>
    </xdr:to>
    <xdr:sp macro="" textlink="">
      <xdr:nvSpPr>
        <xdr:cNvPr id="297" name="フローチャート: 判断 296"/>
        <xdr:cNvSpPr/>
      </xdr:nvSpPr>
      <xdr:spPr>
        <a:xfrm>
          <a:off x="9588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31750</xdr:rowOff>
    </xdr:from>
    <xdr:to>
      <xdr:col>46</xdr:col>
      <xdr:colOff>38100</xdr:colOff>
      <xdr:row>83</xdr:row>
      <xdr:rowOff>133350</xdr:rowOff>
    </xdr:to>
    <xdr:sp macro="" textlink="">
      <xdr:nvSpPr>
        <xdr:cNvPr id="298" name="フローチャート: 判断 297"/>
        <xdr:cNvSpPr/>
      </xdr:nvSpPr>
      <xdr:spPr>
        <a:xfrm>
          <a:off x="8699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152400</xdr:rowOff>
    </xdr:from>
    <xdr:to>
      <xdr:col>55</xdr:col>
      <xdr:colOff>50800</xdr:colOff>
      <xdr:row>81</xdr:row>
      <xdr:rowOff>82550</xdr:rowOff>
    </xdr:to>
    <xdr:sp macro="" textlink="">
      <xdr:nvSpPr>
        <xdr:cNvPr id="304" name="楕円 303"/>
        <xdr:cNvSpPr/>
      </xdr:nvSpPr>
      <xdr:spPr>
        <a:xfrm>
          <a:off x="104267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3827</xdr:rowOff>
    </xdr:from>
    <xdr:ext cx="469744" cy="259045"/>
    <xdr:sp macro="" textlink="">
      <xdr:nvSpPr>
        <xdr:cNvPr id="305" name="【福祉施設】&#10;一人当たり面積該当値テキスト"/>
        <xdr:cNvSpPr txBox="1"/>
      </xdr:nvSpPr>
      <xdr:spPr>
        <a:xfrm>
          <a:off x="10515600"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152400</xdr:rowOff>
    </xdr:from>
    <xdr:to>
      <xdr:col>50</xdr:col>
      <xdr:colOff>165100</xdr:colOff>
      <xdr:row>81</xdr:row>
      <xdr:rowOff>82550</xdr:rowOff>
    </xdr:to>
    <xdr:sp macro="" textlink="">
      <xdr:nvSpPr>
        <xdr:cNvPr id="306" name="楕円 305"/>
        <xdr:cNvSpPr/>
      </xdr:nvSpPr>
      <xdr:spPr>
        <a:xfrm>
          <a:off x="95885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31750</xdr:rowOff>
    </xdr:from>
    <xdr:to>
      <xdr:col>55</xdr:col>
      <xdr:colOff>0</xdr:colOff>
      <xdr:row>81</xdr:row>
      <xdr:rowOff>31750</xdr:rowOff>
    </xdr:to>
    <xdr:cxnSp macro="">
      <xdr:nvCxnSpPr>
        <xdr:cNvPr id="307" name="直線コネクタ 306"/>
        <xdr:cNvCxnSpPr/>
      </xdr:nvCxnSpPr>
      <xdr:spPr>
        <a:xfrm>
          <a:off x="9639300" y="13919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08" name="楕円 307"/>
        <xdr:cNvSpPr/>
      </xdr:nvSpPr>
      <xdr:spPr>
        <a:xfrm>
          <a:off x="8699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31750</xdr:rowOff>
    </xdr:from>
    <xdr:to>
      <xdr:col>50</xdr:col>
      <xdr:colOff>114300</xdr:colOff>
      <xdr:row>83</xdr:row>
      <xdr:rowOff>31750</xdr:rowOff>
    </xdr:to>
    <xdr:cxnSp macro="">
      <xdr:nvCxnSpPr>
        <xdr:cNvPr id="309" name="直線コネクタ 308"/>
        <xdr:cNvCxnSpPr/>
      </xdr:nvCxnSpPr>
      <xdr:spPr>
        <a:xfrm flipV="1">
          <a:off x="8750300" y="139192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143527</xdr:rowOff>
    </xdr:from>
    <xdr:ext cx="469744" cy="259045"/>
    <xdr:sp macro="" textlink="">
      <xdr:nvSpPr>
        <xdr:cNvPr id="310" name="n_1aveValue【福祉施設】&#10;一人当たり面積"/>
        <xdr:cNvSpPr txBox="1"/>
      </xdr:nvSpPr>
      <xdr:spPr>
        <a:xfrm>
          <a:off x="9391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124477</xdr:rowOff>
    </xdr:from>
    <xdr:ext cx="469744" cy="259045"/>
    <xdr:sp macro="" textlink="">
      <xdr:nvSpPr>
        <xdr:cNvPr id="311" name="n_2aveValue【福祉施設】&#10;一人当たり面積"/>
        <xdr:cNvSpPr txBox="1"/>
      </xdr:nvSpPr>
      <xdr:spPr>
        <a:xfrm>
          <a:off x="8515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99077</xdr:rowOff>
    </xdr:from>
    <xdr:ext cx="469744" cy="259045"/>
    <xdr:sp macro="" textlink="">
      <xdr:nvSpPr>
        <xdr:cNvPr id="312" name="n_1mainValue【福祉施設】&#10;一人当たり面積"/>
        <xdr:cNvSpPr txBox="1"/>
      </xdr:nvSpPr>
      <xdr:spPr>
        <a:xfrm>
          <a:off x="9391727" y="136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99077</xdr:rowOff>
    </xdr:from>
    <xdr:ext cx="469744" cy="259045"/>
    <xdr:sp macro="" textlink="">
      <xdr:nvSpPr>
        <xdr:cNvPr id="313" name="n_2mainValue【福祉施設】&#10;一人当たり面積"/>
        <xdr:cNvSpPr txBox="1"/>
      </xdr:nvSpPr>
      <xdr:spPr>
        <a:xfrm>
          <a:off x="8515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4" name="テキスト ボックス 32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6" name="テキスト ボックス 32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4" name="テキスト ボックス 33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38" name="直線コネクタ 337"/>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39"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40" name="直線コネクタ 339"/>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2" name="直線コネクタ 34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12082</xdr:rowOff>
    </xdr:from>
    <xdr:ext cx="405111" cy="259045"/>
    <xdr:sp macro="" textlink="">
      <xdr:nvSpPr>
        <xdr:cNvPr id="343" name="【市民会館】&#10;有形固定資産減価償却率平均値テキスト"/>
        <xdr:cNvSpPr txBox="1"/>
      </xdr:nvSpPr>
      <xdr:spPr>
        <a:xfrm>
          <a:off x="4673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160655</xdr:rowOff>
    </xdr:from>
    <xdr:to>
      <xdr:col>24</xdr:col>
      <xdr:colOff>114300</xdr:colOff>
      <xdr:row>105</xdr:row>
      <xdr:rowOff>90805</xdr:rowOff>
    </xdr:to>
    <xdr:sp macro="" textlink="">
      <xdr:nvSpPr>
        <xdr:cNvPr id="344" name="フローチャート: 判断 343"/>
        <xdr:cNvSpPr/>
      </xdr:nvSpPr>
      <xdr:spPr>
        <a:xfrm>
          <a:off x="4584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164464</xdr:rowOff>
    </xdr:from>
    <xdr:to>
      <xdr:col>20</xdr:col>
      <xdr:colOff>38100</xdr:colOff>
      <xdr:row>105</xdr:row>
      <xdr:rowOff>94614</xdr:rowOff>
    </xdr:to>
    <xdr:sp macro="" textlink="">
      <xdr:nvSpPr>
        <xdr:cNvPr id="345" name="フローチャート: 判断 344"/>
        <xdr:cNvSpPr/>
      </xdr:nvSpPr>
      <xdr:spPr>
        <a:xfrm>
          <a:off x="3746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21589</xdr:rowOff>
    </xdr:from>
    <xdr:to>
      <xdr:col>15</xdr:col>
      <xdr:colOff>101600</xdr:colOff>
      <xdr:row>105</xdr:row>
      <xdr:rowOff>123189</xdr:rowOff>
    </xdr:to>
    <xdr:sp macro="" textlink="">
      <xdr:nvSpPr>
        <xdr:cNvPr id="346" name="フローチャート: 判断 345"/>
        <xdr:cNvSpPr/>
      </xdr:nvSpPr>
      <xdr:spPr>
        <a:xfrm>
          <a:off x="2857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31114</xdr:rowOff>
    </xdr:from>
    <xdr:to>
      <xdr:col>24</xdr:col>
      <xdr:colOff>114300</xdr:colOff>
      <xdr:row>108</xdr:row>
      <xdr:rowOff>132714</xdr:rowOff>
    </xdr:to>
    <xdr:sp macro="" textlink="">
      <xdr:nvSpPr>
        <xdr:cNvPr id="352" name="楕円 351"/>
        <xdr:cNvSpPr/>
      </xdr:nvSpPr>
      <xdr:spPr>
        <a:xfrm>
          <a:off x="4584700" y="185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117491</xdr:rowOff>
    </xdr:from>
    <xdr:ext cx="405111" cy="259045"/>
    <xdr:sp macro="" textlink="">
      <xdr:nvSpPr>
        <xdr:cNvPr id="353" name="【市民会館】&#10;有形固定資産減価償却率該当値テキスト"/>
        <xdr:cNvSpPr txBox="1"/>
      </xdr:nvSpPr>
      <xdr:spPr>
        <a:xfrm>
          <a:off x="4673600" y="18462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93980</xdr:rowOff>
    </xdr:from>
    <xdr:to>
      <xdr:col>20</xdr:col>
      <xdr:colOff>38100</xdr:colOff>
      <xdr:row>109</xdr:row>
      <xdr:rowOff>24130</xdr:rowOff>
    </xdr:to>
    <xdr:sp macro="" textlink="">
      <xdr:nvSpPr>
        <xdr:cNvPr id="354" name="楕円 353"/>
        <xdr:cNvSpPr/>
      </xdr:nvSpPr>
      <xdr:spPr>
        <a:xfrm>
          <a:off x="3746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81914</xdr:rowOff>
    </xdr:from>
    <xdr:to>
      <xdr:col>24</xdr:col>
      <xdr:colOff>63500</xdr:colOff>
      <xdr:row>108</xdr:row>
      <xdr:rowOff>144780</xdr:rowOff>
    </xdr:to>
    <xdr:cxnSp macro="">
      <xdr:nvCxnSpPr>
        <xdr:cNvPr id="355" name="直線コネクタ 354"/>
        <xdr:cNvCxnSpPr/>
      </xdr:nvCxnSpPr>
      <xdr:spPr>
        <a:xfrm flipV="1">
          <a:off x="3797300" y="18598514"/>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133986</xdr:rowOff>
    </xdr:from>
    <xdr:to>
      <xdr:col>15</xdr:col>
      <xdr:colOff>101600</xdr:colOff>
      <xdr:row>106</xdr:row>
      <xdr:rowOff>64136</xdr:rowOff>
    </xdr:to>
    <xdr:sp macro="" textlink="">
      <xdr:nvSpPr>
        <xdr:cNvPr id="356" name="楕円 355"/>
        <xdr:cNvSpPr/>
      </xdr:nvSpPr>
      <xdr:spPr>
        <a:xfrm>
          <a:off x="2857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13336</xdr:rowOff>
    </xdr:from>
    <xdr:to>
      <xdr:col>19</xdr:col>
      <xdr:colOff>177800</xdr:colOff>
      <xdr:row>108</xdr:row>
      <xdr:rowOff>144780</xdr:rowOff>
    </xdr:to>
    <xdr:cxnSp macro="">
      <xdr:nvCxnSpPr>
        <xdr:cNvPr id="357" name="直線コネクタ 356"/>
        <xdr:cNvCxnSpPr/>
      </xdr:nvCxnSpPr>
      <xdr:spPr>
        <a:xfrm>
          <a:off x="2908300" y="18187036"/>
          <a:ext cx="889000" cy="47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111141</xdr:rowOff>
    </xdr:from>
    <xdr:ext cx="405111" cy="259045"/>
    <xdr:sp macro="" textlink="">
      <xdr:nvSpPr>
        <xdr:cNvPr id="358" name="n_1aveValue【市民会館】&#10;有形固定資産減価償却率"/>
        <xdr:cNvSpPr txBox="1"/>
      </xdr:nvSpPr>
      <xdr:spPr>
        <a:xfrm>
          <a:off x="35820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139716</xdr:rowOff>
    </xdr:from>
    <xdr:ext cx="405111" cy="259045"/>
    <xdr:sp macro="" textlink="">
      <xdr:nvSpPr>
        <xdr:cNvPr id="359" name="n_2aveValue【市民会館】&#10;有形固定資産減価償却率"/>
        <xdr:cNvSpPr txBox="1"/>
      </xdr:nvSpPr>
      <xdr:spPr>
        <a:xfrm>
          <a:off x="2705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15257</xdr:rowOff>
    </xdr:from>
    <xdr:ext cx="405111" cy="259045"/>
    <xdr:sp macro="" textlink="">
      <xdr:nvSpPr>
        <xdr:cNvPr id="360" name="n_1mainValue【市民会館】&#10;有形固定資産減価償却率"/>
        <xdr:cNvSpPr txBox="1"/>
      </xdr:nvSpPr>
      <xdr:spPr>
        <a:xfrm>
          <a:off x="3582044"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55263</xdr:rowOff>
    </xdr:from>
    <xdr:ext cx="405111" cy="259045"/>
    <xdr:sp macro="" textlink="">
      <xdr:nvSpPr>
        <xdr:cNvPr id="361" name="n_2mainValue【市民会館】&#10;有形固定資産減価償却率"/>
        <xdr:cNvSpPr txBox="1"/>
      </xdr:nvSpPr>
      <xdr:spPr>
        <a:xfrm>
          <a:off x="2705744" y="1822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2" name="直線コネクタ 37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3" name="テキスト ボックス 37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4" name="直線コネクタ 37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5" name="テキスト ボックス 37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6" name="直線コネクタ 37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7" name="テキスト ボックス 37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8" name="直線コネクタ 37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9" name="テキスト ボックス 37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0" name="直線コネクタ 37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1" name="テキスト ボックス 38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3" name="テキスト ボックス 38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7620</xdr:rowOff>
    </xdr:to>
    <xdr:cxnSp macro="">
      <xdr:nvCxnSpPr>
        <xdr:cNvPr id="385" name="直線コネクタ 384"/>
        <xdr:cNvCxnSpPr/>
      </xdr:nvCxnSpPr>
      <xdr:spPr>
        <a:xfrm flipV="1">
          <a:off x="10476865" y="1724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11447</xdr:rowOff>
    </xdr:from>
    <xdr:ext cx="469744" cy="259045"/>
    <xdr:sp macro="" textlink="">
      <xdr:nvSpPr>
        <xdr:cNvPr id="386" name="【市民会館】&#10;一人当たり面積最小値テキスト"/>
        <xdr:cNvSpPr txBox="1"/>
      </xdr:nvSpPr>
      <xdr:spPr>
        <a:xfrm>
          <a:off x="10515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xdr:rowOff>
    </xdr:from>
    <xdr:to>
      <xdr:col>55</xdr:col>
      <xdr:colOff>88900</xdr:colOff>
      <xdr:row>108</xdr:row>
      <xdr:rowOff>7620</xdr:rowOff>
    </xdr:to>
    <xdr:cxnSp macro="">
      <xdr:nvCxnSpPr>
        <xdr:cNvPr id="387" name="直線コネクタ 386"/>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88" name="【市民会館】&#10;一人当たり面積最大値テキスト"/>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89" name="直線コネクタ 388"/>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156227</xdr:rowOff>
    </xdr:from>
    <xdr:ext cx="469744" cy="259045"/>
    <xdr:sp macro="" textlink="">
      <xdr:nvSpPr>
        <xdr:cNvPr id="390" name="【市民会館】&#10;一人当たり面積平均値テキスト"/>
        <xdr:cNvSpPr txBox="1"/>
      </xdr:nvSpPr>
      <xdr:spPr>
        <a:xfrm>
          <a:off x="105156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391" name="フローチャート: 判断 390"/>
        <xdr:cNvSpPr/>
      </xdr:nvSpPr>
      <xdr:spPr>
        <a:xfrm>
          <a:off x="10426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92" name="フローチャート: 判断 391"/>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393" name="フローチャート: 判断 392"/>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71120</xdr:rowOff>
    </xdr:from>
    <xdr:to>
      <xdr:col>55</xdr:col>
      <xdr:colOff>50800</xdr:colOff>
      <xdr:row>105</xdr:row>
      <xdr:rowOff>1270</xdr:rowOff>
    </xdr:to>
    <xdr:sp macro="" textlink="">
      <xdr:nvSpPr>
        <xdr:cNvPr id="399" name="楕円 398"/>
        <xdr:cNvSpPr/>
      </xdr:nvSpPr>
      <xdr:spPr>
        <a:xfrm>
          <a:off x="10426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93997</xdr:rowOff>
    </xdr:from>
    <xdr:ext cx="469744" cy="259045"/>
    <xdr:sp macro="" textlink="">
      <xdr:nvSpPr>
        <xdr:cNvPr id="400" name="【市民会館】&#10;一人当たり面積該当値テキスト"/>
        <xdr:cNvSpPr txBox="1"/>
      </xdr:nvSpPr>
      <xdr:spPr>
        <a:xfrm>
          <a:off x="10515600"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71120</xdr:rowOff>
    </xdr:from>
    <xdr:to>
      <xdr:col>50</xdr:col>
      <xdr:colOff>165100</xdr:colOff>
      <xdr:row>105</xdr:row>
      <xdr:rowOff>1270</xdr:rowOff>
    </xdr:to>
    <xdr:sp macro="" textlink="">
      <xdr:nvSpPr>
        <xdr:cNvPr id="401" name="楕円 400"/>
        <xdr:cNvSpPr/>
      </xdr:nvSpPr>
      <xdr:spPr>
        <a:xfrm>
          <a:off x="9588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121920</xdr:rowOff>
    </xdr:from>
    <xdr:to>
      <xdr:col>55</xdr:col>
      <xdr:colOff>0</xdr:colOff>
      <xdr:row>104</xdr:row>
      <xdr:rowOff>121920</xdr:rowOff>
    </xdr:to>
    <xdr:cxnSp macro="">
      <xdr:nvCxnSpPr>
        <xdr:cNvPr id="402" name="直線コネクタ 401"/>
        <xdr:cNvCxnSpPr/>
      </xdr:nvCxnSpPr>
      <xdr:spPr>
        <a:xfrm>
          <a:off x="9639300" y="17952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33020</xdr:rowOff>
    </xdr:from>
    <xdr:to>
      <xdr:col>46</xdr:col>
      <xdr:colOff>38100</xdr:colOff>
      <xdr:row>106</xdr:row>
      <xdr:rowOff>134620</xdr:rowOff>
    </xdr:to>
    <xdr:sp macro="" textlink="">
      <xdr:nvSpPr>
        <xdr:cNvPr id="403" name="楕円 402"/>
        <xdr:cNvSpPr/>
      </xdr:nvSpPr>
      <xdr:spPr>
        <a:xfrm>
          <a:off x="8699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121920</xdr:rowOff>
    </xdr:from>
    <xdr:to>
      <xdr:col>50</xdr:col>
      <xdr:colOff>114300</xdr:colOff>
      <xdr:row>106</xdr:row>
      <xdr:rowOff>83820</xdr:rowOff>
    </xdr:to>
    <xdr:cxnSp macro="">
      <xdr:nvCxnSpPr>
        <xdr:cNvPr id="404" name="直線コネクタ 403"/>
        <xdr:cNvCxnSpPr/>
      </xdr:nvCxnSpPr>
      <xdr:spPr>
        <a:xfrm flipV="1">
          <a:off x="8750300" y="1795272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137177</xdr:rowOff>
    </xdr:from>
    <xdr:ext cx="469744" cy="259045"/>
    <xdr:sp macro="" textlink="">
      <xdr:nvSpPr>
        <xdr:cNvPr id="405" name="n_1aveValue【市民会館】&#10;一人当たり面積"/>
        <xdr:cNvSpPr txBox="1"/>
      </xdr:nvSpPr>
      <xdr:spPr>
        <a:xfrm>
          <a:off x="9391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13988</xdr:rowOff>
    </xdr:from>
    <xdr:ext cx="469744" cy="259045"/>
    <xdr:sp macro="" textlink="">
      <xdr:nvSpPr>
        <xdr:cNvPr id="406" name="n_2aveValue【市民会館】&#10;一人当たり面積"/>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17797</xdr:rowOff>
    </xdr:from>
    <xdr:ext cx="469744" cy="259045"/>
    <xdr:sp macro="" textlink="">
      <xdr:nvSpPr>
        <xdr:cNvPr id="407" name="n_1mainValue【市民会館】&#10;一人当たり面積"/>
        <xdr:cNvSpPr txBox="1"/>
      </xdr:nvSpPr>
      <xdr:spPr>
        <a:xfrm>
          <a:off x="93917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125747</xdr:rowOff>
    </xdr:from>
    <xdr:ext cx="469744" cy="259045"/>
    <xdr:sp macro="" textlink="">
      <xdr:nvSpPr>
        <xdr:cNvPr id="408" name="n_2mainValue【市民会館】&#10;一人当たり面積"/>
        <xdr:cNvSpPr txBox="1"/>
      </xdr:nvSpPr>
      <xdr:spPr>
        <a:xfrm>
          <a:off x="8515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9" name="テキスト ボックス 41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20" name="直線コネクタ 41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21" name="テキスト ボックス 42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2" name="直線コネクタ 42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3" name="テキスト ボックス 42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4" name="直線コネクタ 42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5" name="テキスト ボックス 42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6" name="直線コネクタ 42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7" name="テキスト ボックス 42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46482</xdr:rowOff>
    </xdr:from>
    <xdr:to>
      <xdr:col>85</xdr:col>
      <xdr:colOff>126364</xdr:colOff>
      <xdr:row>41</xdr:row>
      <xdr:rowOff>44196</xdr:rowOff>
    </xdr:to>
    <xdr:cxnSp macro="">
      <xdr:nvCxnSpPr>
        <xdr:cNvPr id="431" name="直線コネクタ 430"/>
        <xdr:cNvCxnSpPr/>
      </xdr:nvCxnSpPr>
      <xdr:spPr>
        <a:xfrm flipV="1">
          <a:off x="16318864" y="570433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48023</xdr:rowOff>
    </xdr:from>
    <xdr:ext cx="405111" cy="259045"/>
    <xdr:sp macro="" textlink="">
      <xdr:nvSpPr>
        <xdr:cNvPr id="432" name="【一般廃棄物処理施設】&#10;有形固定資産減価償却率最小値テキスト"/>
        <xdr:cNvSpPr txBox="1"/>
      </xdr:nvSpPr>
      <xdr:spPr>
        <a:xfrm>
          <a:off x="16357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44196</xdr:rowOff>
    </xdr:from>
    <xdr:to>
      <xdr:col>86</xdr:col>
      <xdr:colOff>25400</xdr:colOff>
      <xdr:row>41</xdr:row>
      <xdr:rowOff>44196</xdr:rowOff>
    </xdr:to>
    <xdr:cxnSp macro="">
      <xdr:nvCxnSpPr>
        <xdr:cNvPr id="433" name="直線コネクタ 432"/>
        <xdr:cNvCxnSpPr/>
      </xdr:nvCxnSpPr>
      <xdr:spPr>
        <a:xfrm>
          <a:off x="16230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164609</xdr:rowOff>
    </xdr:from>
    <xdr:ext cx="405111" cy="259045"/>
    <xdr:sp macro="" textlink="">
      <xdr:nvSpPr>
        <xdr:cNvPr id="434" name="【一般廃棄物処理施設】&#10;有形固定資産減価償却率最大値テキスト"/>
        <xdr:cNvSpPr txBox="1"/>
      </xdr:nvSpPr>
      <xdr:spPr>
        <a:xfrm>
          <a:off x="16357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46482</xdr:rowOff>
    </xdr:from>
    <xdr:to>
      <xdr:col>86</xdr:col>
      <xdr:colOff>25400</xdr:colOff>
      <xdr:row>33</xdr:row>
      <xdr:rowOff>46482</xdr:rowOff>
    </xdr:to>
    <xdr:cxnSp macro="">
      <xdr:nvCxnSpPr>
        <xdr:cNvPr id="435" name="直線コネクタ 434"/>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436" name="【一般廃棄物処理施設】&#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37" name="フローチャート: 判断 436"/>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8" name="フローチャート: 判断 437"/>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39" name="フローチャート: 判断 438"/>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45974</xdr:rowOff>
    </xdr:from>
    <xdr:to>
      <xdr:col>85</xdr:col>
      <xdr:colOff>177800</xdr:colOff>
      <xdr:row>36</xdr:row>
      <xdr:rowOff>147574</xdr:rowOff>
    </xdr:to>
    <xdr:sp macro="" textlink="">
      <xdr:nvSpPr>
        <xdr:cNvPr id="445" name="楕円 444"/>
        <xdr:cNvSpPr/>
      </xdr:nvSpPr>
      <xdr:spPr>
        <a:xfrm>
          <a:off x="16268700" y="621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68851</xdr:rowOff>
    </xdr:from>
    <xdr:ext cx="405111" cy="259045"/>
    <xdr:sp macro="" textlink="">
      <xdr:nvSpPr>
        <xdr:cNvPr id="446" name="【一般廃棄物処理施設】&#10;有形固定資産減価償却率該当値テキスト"/>
        <xdr:cNvSpPr txBox="1"/>
      </xdr:nvSpPr>
      <xdr:spPr>
        <a:xfrm>
          <a:off x="16357600" y="606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114554</xdr:rowOff>
    </xdr:from>
    <xdr:to>
      <xdr:col>81</xdr:col>
      <xdr:colOff>101600</xdr:colOff>
      <xdr:row>37</xdr:row>
      <xdr:rowOff>44704</xdr:rowOff>
    </xdr:to>
    <xdr:sp macro="" textlink="">
      <xdr:nvSpPr>
        <xdr:cNvPr id="447" name="楕円 446"/>
        <xdr:cNvSpPr/>
      </xdr:nvSpPr>
      <xdr:spPr>
        <a:xfrm>
          <a:off x="154305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96774</xdr:rowOff>
    </xdr:from>
    <xdr:to>
      <xdr:col>85</xdr:col>
      <xdr:colOff>127000</xdr:colOff>
      <xdr:row>36</xdr:row>
      <xdr:rowOff>165354</xdr:rowOff>
    </xdr:to>
    <xdr:cxnSp macro="">
      <xdr:nvCxnSpPr>
        <xdr:cNvPr id="448" name="直線コネクタ 447"/>
        <xdr:cNvCxnSpPr/>
      </xdr:nvCxnSpPr>
      <xdr:spPr>
        <a:xfrm flipV="1">
          <a:off x="15481300" y="626897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39116</xdr:rowOff>
    </xdr:from>
    <xdr:to>
      <xdr:col>76</xdr:col>
      <xdr:colOff>165100</xdr:colOff>
      <xdr:row>36</xdr:row>
      <xdr:rowOff>140716</xdr:rowOff>
    </xdr:to>
    <xdr:sp macro="" textlink="">
      <xdr:nvSpPr>
        <xdr:cNvPr id="449" name="楕円 448"/>
        <xdr:cNvSpPr/>
      </xdr:nvSpPr>
      <xdr:spPr>
        <a:xfrm>
          <a:off x="14541500" y="62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89916</xdr:rowOff>
    </xdr:from>
    <xdr:to>
      <xdr:col>81</xdr:col>
      <xdr:colOff>50800</xdr:colOff>
      <xdr:row>36</xdr:row>
      <xdr:rowOff>165354</xdr:rowOff>
    </xdr:to>
    <xdr:cxnSp macro="">
      <xdr:nvCxnSpPr>
        <xdr:cNvPr id="450" name="直線コネクタ 449"/>
        <xdr:cNvCxnSpPr/>
      </xdr:nvCxnSpPr>
      <xdr:spPr>
        <a:xfrm>
          <a:off x="14592300" y="6262116"/>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51" name="n_1aveValue【一般廃棄物処理施設】&#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26687</xdr:rowOff>
    </xdr:from>
    <xdr:ext cx="405111" cy="259045"/>
    <xdr:sp macro="" textlink="">
      <xdr:nvSpPr>
        <xdr:cNvPr id="452" name="n_2aveValue【一般廃棄物処理施設】&#10;有形固定資産減価償却率"/>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35831</xdr:rowOff>
    </xdr:from>
    <xdr:ext cx="405111" cy="259045"/>
    <xdr:sp macro="" textlink="">
      <xdr:nvSpPr>
        <xdr:cNvPr id="453" name="n_1mainValue【一般廃棄物処理施設】&#10;有形固定資産減価償却率"/>
        <xdr:cNvSpPr txBox="1"/>
      </xdr:nvSpPr>
      <xdr:spPr>
        <a:xfrm>
          <a:off x="15266044" y="637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157243</xdr:rowOff>
    </xdr:from>
    <xdr:ext cx="405111" cy="259045"/>
    <xdr:sp macro="" textlink="">
      <xdr:nvSpPr>
        <xdr:cNvPr id="454" name="n_2mainValue【一般廃棄物処理施設】&#10;有形固定資産減価償却率"/>
        <xdr:cNvSpPr txBox="1"/>
      </xdr:nvSpPr>
      <xdr:spPr>
        <a:xfrm>
          <a:off x="14389744" y="59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8" name="テキスト ボックス 4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70" name="テキスト ボックス 46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72" name="テキスト ボックス 47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4" name="テキスト ボックス 4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65951</xdr:rowOff>
    </xdr:from>
    <xdr:to>
      <xdr:col>116</xdr:col>
      <xdr:colOff>62864</xdr:colOff>
      <xdr:row>42</xdr:row>
      <xdr:rowOff>6528</xdr:rowOff>
    </xdr:to>
    <xdr:cxnSp macro="">
      <xdr:nvCxnSpPr>
        <xdr:cNvPr id="478" name="直線コネクタ 477"/>
        <xdr:cNvCxnSpPr/>
      </xdr:nvCxnSpPr>
      <xdr:spPr>
        <a:xfrm flipV="1">
          <a:off x="22160864" y="5723801"/>
          <a:ext cx="0" cy="14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10355</xdr:rowOff>
    </xdr:from>
    <xdr:ext cx="469744" cy="259045"/>
    <xdr:sp macro="" textlink="">
      <xdr:nvSpPr>
        <xdr:cNvPr id="479" name="【一般廃棄物処理施設】&#10;一人当たり有形固定資産（償却資産）額最小値テキスト"/>
        <xdr:cNvSpPr txBox="1"/>
      </xdr:nvSpPr>
      <xdr:spPr>
        <a:xfrm>
          <a:off x="22199600" y="72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6528</xdr:rowOff>
    </xdr:from>
    <xdr:to>
      <xdr:col>116</xdr:col>
      <xdr:colOff>152400</xdr:colOff>
      <xdr:row>42</xdr:row>
      <xdr:rowOff>6528</xdr:rowOff>
    </xdr:to>
    <xdr:cxnSp macro="">
      <xdr:nvCxnSpPr>
        <xdr:cNvPr id="480" name="直線コネクタ 479"/>
        <xdr:cNvCxnSpPr/>
      </xdr:nvCxnSpPr>
      <xdr:spPr>
        <a:xfrm>
          <a:off x="22072600" y="720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12628</xdr:rowOff>
    </xdr:from>
    <xdr:ext cx="599010" cy="259045"/>
    <xdr:sp macro="" textlink="">
      <xdr:nvSpPr>
        <xdr:cNvPr id="481" name="【一般廃棄物処理施設】&#10;一人当たり有形固定資産（償却資産）額最大値テキスト"/>
        <xdr:cNvSpPr txBox="1"/>
      </xdr:nvSpPr>
      <xdr:spPr>
        <a:xfrm>
          <a:off x="22199600" y="549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65951</xdr:rowOff>
    </xdr:from>
    <xdr:to>
      <xdr:col>116</xdr:col>
      <xdr:colOff>152400</xdr:colOff>
      <xdr:row>33</xdr:row>
      <xdr:rowOff>65951</xdr:rowOff>
    </xdr:to>
    <xdr:cxnSp macro="">
      <xdr:nvCxnSpPr>
        <xdr:cNvPr id="482" name="直線コネクタ 481"/>
        <xdr:cNvCxnSpPr/>
      </xdr:nvCxnSpPr>
      <xdr:spPr>
        <a:xfrm>
          <a:off x="22072600" y="572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59059</xdr:rowOff>
    </xdr:from>
    <xdr:ext cx="534377" cy="259045"/>
    <xdr:sp macro="" textlink="">
      <xdr:nvSpPr>
        <xdr:cNvPr id="483" name="【一般廃棄物処理施設】&#10;一人当たり有形固定資産（償却資産）額平均値テキスト"/>
        <xdr:cNvSpPr txBox="1"/>
      </xdr:nvSpPr>
      <xdr:spPr>
        <a:xfrm>
          <a:off x="22199600" y="640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36182</xdr:rowOff>
    </xdr:from>
    <xdr:to>
      <xdr:col>116</xdr:col>
      <xdr:colOff>114300</xdr:colOff>
      <xdr:row>38</xdr:row>
      <xdr:rowOff>137782</xdr:rowOff>
    </xdr:to>
    <xdr:sp macro="" textlink="">
      <xdr:nvSpPr>
        <xdr:cNvPr id="484" name="フローチャート: 判断 483"/>
        <xdr:cNvSpPr/>
      </xdr:nvSpPr>
      <xdr:spPr>
        <a:xfrm>
          <a:off x="22110700" y="65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25603</xdr:rowOff>
    </xdr:from>
    <xdr:to>
      <xdr:col>112</xdr:col>
      <xdr:colOff>38100</xdr:colOff>
      <xdr:row>38</xdr:row>
      <xdr:rowOff>127203</xdr:rowOff>
    </xdr:to>
    <xdr:sp macro="" textlink="">
      <xdr:nvSpPr>
        <xdr:cNvPr id="485" name="フローチャート: 判断 484"/>
        <xdr:cNvSpPr/>
      </xdr:nvSpPr>
      <xdr:spPr>
        <a:xfrm>
          <a:off x="21272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49784</xdr:rowOff>
    </xdr:from>
    <xdr:to>
      <xdr:col>107</xdr:col>
      <xdr:colOff>101600</xdr:colOff>
      <xdr:row>38</xdr:row>
      <xdr:rowOff>151384</xdr:rowOff>
    </xdr:to>
    <xdr:sp macro="" textlink="">
      <xdr:nvSpPr>
        <xdr:cNvPr id="486" name="フローチャート: 判断 485"/>
        <xdr:cNvSpPr/>
      </xdr:nvSpPr>
      <xdr:spPr>
        <a:xfrm>
          <a:off x="20383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89433</xdr:rowOff>
    </xdr:from>
    <xdr:to>
      <xdr:col>116</xdr:col>
      <xdr:colOff>114300</xdr:colOff>
      <xdr:row>40</xdr:row>
      <xdr:rowOff>19583</xdr:rowOff>
    </xdr:to>
    <xdr:sp macro="" textlink="">
      <xdr:nvSpPr>
        <xdr:cNvPr id="492" name="楕円 491"/>
        <xdr:cNvSpPr/>
      </xdr:nvSpPr>
      <xdr:spPr>
        <a:xfrm>
          <a:off x="22110700" y="677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67860</xdr:rowOff>
    </xdr:from>
    <xdr:ext cx="534377" cy="259045"/>
    <xdr:sp macro="" textlink="">
      <xdr:nvSpPr>
        <xdr:cNvPr id="493" name="【一般廃棄物処理施設】&#10;一人当たり有形固定資産（償却資産）額該当値テキスト"/>
        <xdr:cNvSpPr txBox="1"/>
      </xdr:nvSpPr>
      <xdr:spPr>
        <a:xfrm>
          <a:off x="22199600" y="675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63424</xdr:rowOff>
    </xdr:from>
    <xdr:to>
      <xdr:col>112</xdr:col>
      <xdr:colOff>38100</xdr:colOff>
      <xdr:row>39</xdr:row>
      <xdr:rowOff>165024</xdr:rowOff>
    </xdr:to>
    <xdr:sp macro="" textlink="">
      <xdr:nvSpPr>
        <xdr:cNvPr id="494" name="楕円 493"/>
        <xdr:cNvSpPr/>
      </xdr:nvSpPr>
      <xdr:spPr>
        <a:xfrm>
          <a:off x="21272500" y="67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114224</xdr:rowOff>
    </xdr:from>
    <xdr:to>
      <xdr:col>116</xdr:col>
      <xdr:colOff>63500</xdr:colOff>
      <xdr:row>39</xdr:row>
      <xdr:rowOff>140233</xdr:rowOff>
    </xdr:to>
    <xdr:cxnSp macro="">
      <xdr:nvCxnSpPr>
        <xdr:cNvPr id="495" name="直線コネクタ 494"/>
        <xdr:cNvCxnSpPr/>
      </xdr:nvCxnSpPr>
      <xdr:spPr>
        <a:xfrm>
          <a:off x="21323300" y="6800774"/>
          <a:ext cx="838200" cy="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94514</xdr:rowOff>
    </xdr:from>
    <xdr:to>
      <xdr:col>107</xdr:col>
      <xdr:colOff>101600</xdr:colOff>
      <xdr:row>40</xdr:row>
      <xdr:rowOff>24664</xdr:rowOff>
    </xdr:to>
    <xdr:sp macro="" textlink="">
      <xdr:nvSpPr>
        <xdr:cNvPr id="496" name="楕円 495"/>
        <xdr:cNvSpPr/>
      </xdr:nvSpPr>
      <xdr:spPr>
        <a:xfrm>
          <a:off x="20383500" y="67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114224</xdr:rowOff>
    </xdr:from>
    <xdr:to>
      <xdr:col>111</xdr:col>
      <xdr:colOff>177800</xdr:colOff>
      <xdr:row>39</xdr:row>
      <xdr:rowOff>145314</xdr:rowOff>
    </xdr:to>
    <xdr:cxnSp macro="">
      <xdr:nvCxnSpPr>
        <xdr:cNvPr id="497" name="直線コネクタ 496"/>
        <xdr:cNvCxnSpPr/>
      </xdr:nvCxnSpPr>
      <xdr:spPr>
        <a:xfrm flipV="1">
          <a:off x="20434300" y="6800774"/>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143730</xdr:rowOff>
    </xdr:from>
    <xdr:ext cx="534377" cy="259045"/>
    <xdr:sp macro="" textlink="">
      <xdr:nvSpPr>
        <xdr:cNvPr id="498" name="n_1aveValue【一般廃棄物処理施設】&#10;一人当たり有形固定資産（償却資産）額"/>
        <xdr:cNvSpPr txBox="1"/>
      </xdr:nvSpPr>
      <xdr:spPr>
        <a:xfrm>
          <a:off x="210434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167911</xdr:rowOff>
    </xdr:from>
    <xdr:ext cx="534377" cy="259045"/>
    <xdr:sp macro="" textlink="">
      <xdr:nvSpPr>
        <xdr:cNvPr id="499" name="n_2aveValue【一般廃棄物処理施設】&#10;一人当たり有形固定資産（償却資産）額"/>
        <xdr:cNvSpPr txBox="1"/>
      </xdr:nvSpPr>
      <xdr:spPr>
        <a:xfrm>
          <a:off x="20167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156151</xdr:rowOff>
    </xdr:from>
    <xdr:ext cx="534377" cy="259045"/>
    <xdr:sp macro="" textlink="">
      <xdr:nvSpPr>
        <xdr:cNvPr id="500" name="n_1mainValue【一般廃棄物処理施設】&#10;一人当たり有形固定資産（償却資産）額"/>
        <xdr:cNvSpPr txBox="1"/>
      </xdr:nvSpPr>
      <xdr:spPr>
        <a:xfrm>
          <a:off x="21043411" y="684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15791</xdr:rowOff>
    </xdr:from>
    <xdr:ext cx="534377" cy="259045"/>
    <xdr:sp macro="" textlink="">
      <xdr:nvSpPr>
        <xdr:cNvPr id="501" name="n_2mainValue【一般廃棄物処理施設】&#10;一人当たり有形固定資産（償却資産）額"/>
        <xdr:cNvSpPr txBox="1"/>
      </xdr:nvSpPr>
      <xdr:spPr>
        <a:xfrm>
          <a:off x="20167111" y="687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13" name="テキスト ボックス 51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3" name="テキスト ボックス 5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24765</xdr:rowOff>
    </xdr:from>
    <xdr:to>
      <xdr:col>85</xdr:col>
      <xdr:colOff>126364</xdr:colOff>
      <xdr:row>63</xdr:row>
      <xdr:rowOff>28575</xdr:rowOff>
    </xdr:to>
    <xdr:cxnSp macro="">
      <xdr:nvCxnSpPr>
        <xdr:cNvPr id="525" name="直線コネクタ 524"/>
        <xdr:cNvCxnSpPr/>
      </xdr:nvCxnSpPr>
      <xdr:spPr>
        <a:xfrm flipV="1">
          <a:off x="16318864" y="94545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32402</xdr:rowOff>
    </xdr:from>
    <xdr:ext cx="405111" cy="259045"/>
    <xdr:sp macro="" textlink="">
      <xdr:nvSpPr>
        <xdr:cNvPr id="526" name="【保健センター・保健所】&#10;有形固定資産減価償却率最小値テキスト"/>
        <xdr:cNvSpPr txBox="1"/>
      </xdr:nvSpPr>
      <xdr:spPr>
        <a:xfrm>
          <a:off x="16357600"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28575</xdr:rowOff>
    </xdr:from>
    <xdr:to>
      <xdr:col>86</xdr:col>
      <xdr:colOff>25400</xdr:colOff>
      <xdr:row>63</xdr:row>
      <xdr:rowOff>28575</xdr:rowOff>
    </xdr:to>
    <xdr:cxnSp macro="">
      <xdr:nvCxnSpPr>
        <xdr:cNvPr id="527" name="直線コネクタ 526"/>
        <xdr:cNvCxnSpPr/>
      </xdr:nvCxnSpPr>
      <xdr:spPr>
        <a:xfrm>
          <a:off x="16230600" y="108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142892</xdr:rowOff>
    </xdr:from>
    <xdr:ext cx="405111" cy="259045"/>
    <xdr:sp macro="" textlink="">
      <xdr:nvSpPr>
        <xdr:cNvPr id="528" name="【保健センター・保健所】&#10;有形固定資産減価償却率最大値テキスト"/>
        <xdr:cNvSpPr txBox="1"/>
      </xdr:nvSpPr>
      <xdr:spPr>
        <a:xfrm>
          <a:off x="16357600" y="922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24765</xdr:rowOff>
    </xdr:from>
    <xdr:to>
      <xdr:col>86</xdr:col>
      <xdr:colOff>25400</xdr:colOff>
      <xdr:row>55</xdr:row>
      <xdr:rowOff>24765</xdr:rowOff>
    </xdr:to>
    <xdr:cxnSp macro="">
      <xdr:nvCxnSpPr>
        <xdr:cNvPr id="529" name="直線コネクタ 528"/>
        <xdr:cNvCxnSpPr/>
      </xdr:nvCxnSpPr>
      <xdr:spPr>
        <a:xfrm>
          <a:off x="16230600" y="945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74947</xdr:rowOff>
    </xdr:from>
    <xdr:ext cx="405111" cy="259045"/>
    <xdr:sp macro="" textlink="">
      <xdr:nvSpPr>
        <xdr:cNvPr id="530" name="【保健センター・保健所】&#10;有形固定資産減価償却率平均値テキスト"/>
        <xdr:cNvSpPr txBox="1"/>
      </xdr:nvSpPr>
      <xdr:spPr>
        <a:xfrm>
          <a:off x="16357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31" name="フローチャート: 判断 530"/>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71120</xdr:rowOff>
    </xdr:from>
    <xdr:to>
      <xdr:col>81</xdr:col>
      <xdr:colOff>101600</xdr:colOff>
      <xdr:row>60</xdr:row>
      <xdr:rowOff>1270</xdr:rowOff>
    </xdr:to>
    <xdr:sp macro="" textlink="">
      <xdr:nvSpPr>
        <xdr:cNvPr id="532" name="フローチャート: 判断 531"/>
        <xdr:cNvSpPr/>
      </xdr:nvSpPr>
      <xdr:spPr>
        <a:xfrm>
          <a:off x="15430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99695</xdr:rowOff>
    </xdr:from>
    <xdr:to>
      <xdr:col>76</xdr:col>
      <xdr:colOff>165100</xdr:colOff>
      <xdr:row>60</xdr:row>
      <xdr:rowOff>29845</xdr:rowOff>
    </xdr:to>
    <xdr:sp macro="" textlink="">
      <xdr:nvSpPr>
        <xdr:cNvPr id="533" name="フローチャート: 判断 532"/>
        <xdr:cNvSpPr/>
      </xdr:nvSpPr>
      <xdr:spPr>
        <a:xfrm>
          <a:off x="1454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29210</xdr:rowOff>
    </xdr:from>
    <xdr:to>
      <xdr:col>85</xdr:col>
      <xdr:colOff>177800</xdr:colOff>
      <xdr:row>61</xdr:row>
      <xdr:rowOff>130810</xdr:rowOff>
    </xdr:to>
    <xdr:sp macro="" textlink="">
      <xdr:nvSpPr>
        <xdr:cNvPr id="539" name="楕円 538"/>
        <xdr:cNvSpPr/>
      </xdr:nvSpPr>
      <xdr:spPr>
        <a:xfrm>
          <a:off x="16268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7637</xdr:rowOff>
    </xdr:from>
    <xdr:ext cx="405111" cy="259045"/>
    <xdr:sp macro="" textlink="">
      <xdr:nvSpPr>
        <xdr:cNvPr id="540" name="【保健センター・保健所】&#10;有形固定資産減価償却率該当値テキスト"/>
        <xdr:cNvSpPr txBox="1"/>
      </xdr:nvSpPr>
      <xdr:spPr>
        <a:xfrm>
          <a:off x="16357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76835</xdr:rowOff>
    </xdr:from>
    <xdr:to>
      <xdr:col>81</xdr:col>
      <xdr:colOff>101600</xdr:colOff>
      <xdr:row>62</xdr:row>
      <xdr:rowOff>6985</xdr:rowOff>
    </xdr:to>
    <xdr:sp macro="" textlink="">
      <xdr:nvSpPr>
        <xdr:cNvPr id="541" name="楕円 540"/>
        <xdr:cNvSpPr/>
      </xdr:nvSpPr>
      <xdr:spPr>
        <a:xfrm>
          <a:off x="15430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80010</xdr:rowOff>
    </xdr:from>
    <xdr:to>
      <xdr:col>85</xdr:col>
      <xdr:colOff>127000</xdr:colOff>
      <xdr:row>61</xdr:row>
      <xdr:rowOff>127635</xdr:rowOff>
    </xdr:to>
    <xdr:cxnSp macro="">
      <xdr:nvCxnSpPr>
        <xdr:cNvPr id="542" name="直線コネクタ 541"/>
        <xdr:cNvCxnSpPr/>
      </xdr:nvCxnSpPr>
      <xdr:spPr>
        <a:xfrm flipV="1">
          <a:off x="15481300" y="1053846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126365</xdr:rowOff>
    </xdr:from>
    <xdr:to>
      <xdr:col>76</xdr:col>
      <xdr:colOff>165100</xdr:colOff>
      <xdr:row>62</xdr:row>
      <xdr:rowOff>56515</xdr:rowOff>
    </xdr:to>
    <xdr:sp macro="" textlink="">
      <xdr:nvSpPr>
        <xdr:cNvPr id="543" name="楕円 542"/>
        <xdr:cNvSpPr/>
      </xdr:nvSpPr>
      <xdr:spPr>
        <a:xfrm>
          <a:off x="14541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127635</xdr:rowOff>
    </xdr:from>
    <xdr:to>
      <xdr:col>81</xdr:col>
      <xdr:colOff>50800</xdr:colOff>
      <xdr:row>62</xdr:row>
      <xdr:rowOff>5715</xdr:rowOff>
    </xdr:to>
    <xdr:cxnSp macro="">
      <xdr:nvCxnSpPr>
        <xdr:cNvPr id="544" name="直線コネクタ 543"/>
        <xdr:cNvCxnSpPr/>
      </xdr:nvCxnSpPr>
      <xdr:spPr>
        <a:xfrm flipV="1">
          <a:off x="14592300" y="1058608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17797</xdr:rowOff>
    </xdr:from>
    <xdr:ext cx="405111" cy="259045"/>
    <xdr:sp macro="" textlink="">
      <xdr:nvSpPr>
        <xdr:cNvPr id="545" name="n_1aveValue【保健センター・保健所】&#10;有形固定資産減価償却率"/>
        <xdr:cNvSpPr txBox="1"/>
      </xdr:nvSpPr>
      <xdr:spPr>
        <a:xfrm>
          <a:off x="15266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46372</xdr:rowOff>
    </xdr:from>
    <xdr:ext cx="405111" cy="259045"/>
    <xdr:sp macro="" textlink="">
      <xdr:nvSpPr>
        <xdr:cNvPr id="546" name="n_2aveValue【保健センター・保健所】&#10;有形固定資産減価償却率"/>
        <xdr:cNvSpPr txBox="1"/>
      </xdr:nvSpPr>
      <xdr:spPr>
        <a:xfrm>
          <a:off x="14389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169562</xdr:rowOff>
    </xdr:from>
    <xdr:ext cx="405111" cy="259045"/>
    <xdr:sp macro="" textlink="">
      <xdr:nvSpPr>
        <xdr:cNvPr id="547" name="n_1mainValue【保健センター・保健所】&#10;有形固定資産減価償却率"/>
        <xdr:cNvSpPr txBox="1"/>
      </xdr:nvSpPr>
      <xdr:spPr>
        <a:xfrm>
          <a:off x="152660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47642</xdr:rowOff>
    </xdr:from>
    <xdr:ext cx="405111" cy="259045"/>
    <xdr:sp macro="" textlink="">
      <xdr:nvSpPr>
        <xdr:cNvPr id="548" name="n_2mainValue【保健センター・保健所】&#10;有形固定資産減価償却率"/>
        <xdr:cNvSpPr txBox="1"/>
      </xdr:nvSpPr>
      <xdr:spPr>
        <a:xfrm>
          <a:off x="14389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9" name="正方形/長方形 5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0" name="正方形/長方形 5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1" name="正方形/長方形 5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2" name="正方形/長方形 5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3" name="正方形/長方形 5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4" name="正方形/長方形 5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5" name="正方形/長方形 5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6" name="正方形/長方形 5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7" name="テキスト ボックス 5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8" name="直線コネクタ 5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9" name="直線コネクタ 55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0" name="テキスト ボックス 55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1" name="直線コネクタ 56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2" name="テキスト ボックス 56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3" name="直線コネクタ 56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4" name="テキスト ボックス 56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5" name="直線コネクタ 56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6" name="テキスト ボックス 56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125730</xdr:rowOff>
    </xdr:to>
    <xdr:cxnSp macro="">
      <xdr:nvCxnSpPr>
        <xdr:cNvPr id="570" name="直線コネクタ 569"/>
        <xdr:cNvCxnSpPr/>
      </xdr:nvCxnSpPr>
      <xdr:spPr>
        <a:xfrm flipV="1">
          <a:off x="22160864" y="95326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71"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72" name="直線コネクタ 571"/>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73"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74" name="直線コネクタ 573"/>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575" name="【保健センター・保健所】&#10;一人当たり面積平均値テキスト"/>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76" name="フローチャート: 判断 575"/>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77" name="フローチャート: 判断 576"/>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52070</xdr:rowOff>
    </xdr:from>
    <xdr:to>
      <xdr:col>107</xdr:col>
      <xdr:colOff>101600</xdr:colOff>
      <xdr:row>61</xdr:row>
      <xdr:rowOff>153670</xdr:rowOff>
    </xdr:to>
    <xdr:sp macro="" textlink="">
      <xdr:nvSpPr>
        <xdr:cNvPr id="578" name="フローチャート: 判断 577"/>
        <xdr:cNvSpPr/>
      </xdr:nvSpPr>
      <xdr:spPr>
        <a:xfrm>
          <a:off x="20383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166370</xdr:rowOff>
    </xdr:from>
    <xdr:to>
      <xdr:col>116</xdr:col>
      <xdr:colOff>114300</xdr:colOff>
      <xdr:row>60</xdr:row>
      <xdr:rowOff>96520</xdr:rowOff>
    </xdr:to>
    <xdr:sp macro="" textlink="">
      <xdr:nvSpPr>
        <xdr:cNvPr id="584" name="楕円 583"/>
        <xdr:cNvSpPr/>
      </xdr:nvSpPr>
      <xdr:spPr>
        <a:xfrm>
          <a:off x="22110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17797</xdr:rowOff>
    </xdr:from>
    <xdr:ext cx="469744" cy="259045"/>
    <xdr:sp macro="" textlink="">
      <xdr:nvSpPr>
        <xdr:cNvPr id="585" name="【保健センター・保健所】&#10;一人当たり面積該当値テキスト"/>
        <xdr:cNvSpPr txBox="1"/>
      </xdr:nvSpPr>
      <xdr:spPr>
        <a:xfrm>
          <a:off x="22199600"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166370</xdr:rowOff>
    </xdr:from>
    <xdr:to>
      <xdr:col>112</xdr:col>
      <xdr:colOff>38100</xdr:colOff>
      <xdr:row>60</xdr:row>
      <xdr:rowOff>96520</xdr:rowOff>
    </xdr:to>
    <xdr:sp macro="" textlink="">
      <xdr:nvSpPr>
        <xdr:cNvPr id="586" name="楕円 585"/>
        <xdr:cNvSpPr/>
      </xdr:nvSpPr>
      <xdr:spPr>
        <a:xfrm>
          <a:off x="2127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45720</xdr:rowOff>
    </xdr:from>
    <xdr:to>
      <xdr:col>116</xdr:col>
      <xdr:colOff>63500</xdr:colOff>
      <xdr:row>60</xdr:row>
      <xdr:rowOff>45720</xdr:rowOff>
    </xdr:to>
    <xdr:cxnSp macro="">
      <xdr:nvCxnSpPr>
        <xdr:cNvPr id="587" name="直線コネクタ 586"/>
        <xdr:cNvCxnSpPr/>
      </xdr:nvCxnSpPr>
      <xdr:spPr>
        <a:xfrm>
          <a:off x="21323300" y="10332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166370</xdr:rowOff>
    </xdr:from>
    <xdr:to>
      <xdr:col>107</xdr:col>
      <xdr:colOff>101600</xdr:colOff>
      <xdr:row>60</xdr:row>
      <xdr:rowOff>96520</xdr:rowOff>
    </xdr:to>
    <xdr:sp macro="" textlink="">
      <xdr:nvSpPr>
        <xdr:cNvPr id="588" name="楕円 587"/>
        <xdr:cNvSpPr/>
      </xdr:nvSpPr>
      <xdr:spPr>
        <a:xfrm>
          <a:off x="20383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45720</xdr:rowOff>
    </xdr:from>
    <xdr:to>
      <xdr:col>111</xdr:col>
      <xdr:colOff>177800</xdr:colOff>
      <xdr:row>60</xdr:row>
      <xdr:rowOff>45720</xdr:rowOff>
    </xdr:to>
    <xdr:cxnSp macro="">
      <xdr:nvCxnSpPr>
        <xdr:cNvPr id="589" name="直線コネクタ 588"/>
        <xdr:cNvCxnSpPr/>
      </xdr:nvCxnSpPr>
      <xdr:spPr>
        <a:xfrm>
          <a:off x="20434300" y="1033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590"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144797</xdr:rowOff>
    </xdr:from>
    <xdr:ext cx="469744" cy="259045"/>
    <xdr:sp macro="" textlink="">
      <xdr:nvSpPr>
        <xdr:cNvPr id="591" name="n_2aveValue【保健センター・保健所】&#10;一人当たり面積"/>
        <xdr:cNvSpPr txBox="1"/>
      </xdr:nvSpPr>
      <xdr:spPr>
        <a:xfrm>
          <a:off x="20199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113047</xdr:rowOff>
    </xdr:from>
    <xdr:ext cx="469744" cy="259045"/>
    <xdr:sp macro="" textlink="">
      <xdr:nvSpPr>
        <xdr:cNvPr id="592" name="n_1main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593" name="n_2mainValue【保健センター・保健所】&#10;一人当たり面積"/>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4" name="テキスト ボックス 6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5" name="直線コネクタ 60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06" name="テキスト ボックス 60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7" name="直線コネクタ 60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08" name="テキスト ボックス 60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09" name="直線コネクタ 60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0" name="テキスト ボックス 60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1" name="直線コネクタ 61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2" name="テキスト ボックス 61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4" name="テキスト ボックス 6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97537</xdr:rowOff>
    </xdr:from>
    <xdr:to>
      <xdr:col>85</xdr:col>
      <xdr:colOff>126364</xdr:colOff>
      <xdr:row>84</xdr:row>
      <xdr:rowOff>88392</xdr:rowOff>
    </xdr:to>
    <xdr:cxnSp macro="">
      <xdr:nvCxnSpPr>
        <xdr:cNvPr id="616" name="直線コネクタ 615"/>
        <xdr:cNvCxnSpPr/>
      </xdr:nvCxnSpPr>
      <xdr:spPr>
        <a:xfrm flipV="1">
          <a:off x="16318864" y="13299187"/>
          <a:ext cx="0" cy="119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92219</xdr:rowOff>
    </xdr:from>
    <xdr:ext cx="405111" cy="259045"/>
    <xdr:sp macro="" textlink="">
      <xdr:nvSpPr>
        <xdr:cNvPr id="617" name="【消防施設】&#10;有形固定資産減価償却率最小値テキスト"/>
        <xdr:cNvSpPr txBox="1"/>
      </xdr:nvSpPr>
      <xdr:spPr>
        <a:xfrm>
          <a:off x="16357600" y="1449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88392</xdr:rowOff>
    </xdr:from>
    <xdr:to>
      <xdr:col>86</xdr:col>
      <xdr:colOff>25400</xdr:colOff>
      <xdr:row>84</xdr:row>
      <xdr:rowOff>88392</xdr:rowOff>
    </xdr:to>
    <xdr:cxnSp macro="">
      <xdr:nvCxnSpPr>
        <xdr:cNvPr id="618" name="直線コネクタ 617"/>
        <xdr:cNvCxnSpPr/>
      </xdr:nvCxnSpPr>
      <xdr:spPr>
        <a:xfrm>
          <a:off x="16230600" y="14490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44214</xdr:rowOff>
    </xdr:from>
    <xdr:ext cx="405111" cy="259045"/>
    <xdr:sp macro="" textlink="">
      <xdr:nvSpPr>
        <xdr:cNvPr id="619" name="【消防施設】&#10;有形固定資産減価償却率最大値テキスト"/>
        <xdr:cNvSpPr txBox="1"/>
      </xdr:nvSpPr>
      <xdr:spPr>
        <a:xfrm>
          <a:off x="16357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97537</xdr:rowOff>
    </xdr:from>
    <xdr:to>
      <xdr:col>86</xdr:col>
      <xdr:colOff>25400</xdr:colOff>
      <xdr:row>77</xdr:row>
      <xdr:rowOff>97537</xdr:rowOff>
    </xdr:to>
    <xdr:cxnSp macro="">
      <xdr:nvCxnSpPr>
        <xdr:cNvPr id="620" name="直線コネクタ 619"/>
        <xdr:cNvCxnSpPr/>
      </xdr:nvCxnSpPr>
      <xdr:spPr>
        <a:xfrm>
          <a:off x="16230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158766</xdr:rowOff>
    </xdr:from>
    <xdr:ext cx="405111" cy="259045"/>
    <xdr:sp macro="" textlink="">
      <xdr:nvSpPr>
        <xdr:cNvPr id="621" name="【消防施設】&#10;有形固定資産減価償却率平均値テキスト"/>
        <xdr:cNvSpPr txBox="1"/>
      </xdr:nvSpPr>
      <xdr:spPr>
        <a:xfrm>
          <a:off x="16357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622" name="フローチャート: 判断 621"/>
        <xdr:cNvSpPr/>
      </xdr:nvSpPr>
      <xdr:spPr>
        <a:xfrm>
          <a:off x="16268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163322</xdr:rowOff>
    </xdr:from>
    <xdr:to>
      <xdr:col>81</xdr:col>
      <xdr:colOff>101600</xdr:colOff>
      <xdr:row>81</xdr:row>
      <xdr:rowOff>93472</xdr:rowOff>
    </xdr:to>
    <xdr:sp macro="" textlink="">
      <xdr:nvSpPr>
        <xdr:cNvPr id="623" name="フローチャート: 判断 622"/>
        <xdr:cNvSpPr/>
      </xdr:nvSpPr>
      <xdr:spPr>
        <a:xfrm>
          <a:off x="15430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167894</xdr:rowOff>
    </xdr:from>
    <xdr:to>
      <xdr:col>76</xdr:col>
      <xdr:colOff>165100</xdr:colOff>
      <xdr:row>81</xdr:row>
      <xdr:rowOff>98044</xdr:rowOff>
    </xdr:to>
    <xdr:sp macro="" textlink="">
      <xdr:nvSpPr>
        <xdr:cNvPr id="624" name="フローチャート: 判断 623"/>
        <xdr:cNvSpPr/>
      </xdr:nvSpPr>
      <xdr:spPr>
        <a:xfrm>
          <a:off x="14541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xdr:rowOff>
    </xdr:from>
    <xdr:to>
      <xdr:col>85</xdr:col>
      <xdr:colOff>177800</xdr:colOff>
      <xdr:row>82</xdr:row>
      <xdr:rowOff>116332</xdr:rowOff>
    </xdr:to>
    <xdr:sp macro="" textlink="">
      <xdr:nvSpPr>
        <xdr:cNvPr id="630" name="楕円 629"/>
        <xdr:cNvSpPr/>
      </xdr:nvSpPr>
      <xdr:spPr>
        <a:xfrm>
          <a:off x="162687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164609</xdr:rowOff>
    </xdr:from>
    <xdr:ext cx="405111" cy="259045"/>
    <xdr:sp macro="" textlink="">
      <xdr:nvSpPr>
        <xdr:cNvPr id="631" name="【消防施設】&#10;有形固定資産減価償却率該当値テキスト"/>
        <xdr:cNvSpPr txBox="1"/>
      </xdr:nvSpPr>
      <xdr:spPr>
        <a:xfrm>
          <a:off x="16357600" y="1405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71882</xdr:rowOff>
    </xdr:from>
    <xdr:to>
      <xdr:col>81</xdr:col>
      <xdr:colOff>101600</xdr:colOff>
      <xdr:row>83</xdr:row>
      <xdr:rowOff>2032</xdr:rowOff>
    </xdr:to>
    <xdr:sp macro="" textlink="">
      <xdr:nvSpPr>
        <xdr:cNvPr id="632" name="楕円 631"/>
        <xdr:cNvSpPr/>
      </xdr:nvSpPr>
      <xdr:spPr>
        <a:xfrm>
          <a:off x="15430500" y="141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65532</xdr:rowOff>
    </xdr:from>
    <xdr:to>
      <xdr:col>85</xdr:col>
      <xdr:colOff>127000</xdr:colOff>
      <xdr:row>82</xdr:row>
      <xdr:rowOff>122682</xdr:rowOff>
    </xdr:to>
    <xdr:cxnSp macro="">
      <xdr:nvCxnSpPr>
        <xdr:cNvPr id="633" name="直線コネクタ 632"/>
        <xdr:cNvCxnSpPr/>
      </xdr:nvCxnSpPr>
      <xdr:spPr>
        <a:xfrm flipV="1">
          <a:off x="15481300" y="1412443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124461</xdr:rowOff>
    </xdr:from>
    <xdr:to>
      <xdr:col>76</xdr:col>
      <xdr:colOff>165100</xdr:colOff>
      <xdr:row>83</xdr:row>
      <xdr:rowOff>54611</xdr:rowOff>
    </xdr:to>
    <xdr:sp macro="" textlink="">
      <xdr:nvSpPr>
        <xdr:cNvPr id="634" name="楕円 633"/>
        <xdr:cNvSpPr/>
      </xdr:nvSpPr>
      <xdr:spPr>
        <a:xfrm>
          <a:off x="14541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122682</xdr:rowOff>
    </xdr:from>
    <xdr:to>
      <xdr:col>81</xdr:col>
      <xdr:colOff>50800</xdr:colOff>
      <xdr:row>83</xdr:row>
      <xdr:rowOff>3811</xdr:rowOff>
    </xdr:to>
    <xdr:cxnSp macro="">
      <xdr:nvCxnSpPr>
        <xdr:cNvPr id="635" name="直線コネクタ 634"/>
        <xdr:cNvCxnSpPr/>
      </xdr:nvCxnSpPr>
      <xdr:spPr>
        <a:xfrm flipV="1">
          <a:off x="14592300" y="14181582"/>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109999</xdr:rowOff>
    </xdr:from>
    <xdr:ext cx="405111" cy="259045"/>
    <xdr:sp macro="" textlink="">
      <xdr:nvSpPr>
        <xdr:cNvPr id="636" name="n_1aveValue【消防施設】&#10;有形固定資産減価償却率"/>
        <xdr:cNvSpPr txBox="1"/>
      </xdr:nvSpPr>
      <xdr:spPr>
        <a:xfrm>
          <a:off x="152660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114571</xdr:rowOff>
    </xdr:from>
    <xdr:ext cx="405111" cy="259045"/>
    <xdr:sp macro="" textlink="">
      <xdr:nvSpPr>
        <xdr:cNvPr id="637" name="n_2aveValue【消防施設】&#10;有形固定資産減価償却率"/>
        <xdr:cNvSpPr txBox="1"/>
      </xdr:nvSpPr>
      <xdr:spPr>
        <a:xfrm>
          <a:off x="14389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164609</xdr:rowOff>
    </xdr:from>
    <xdr:ext cx="405111" cy="259045"/>
    <xdr:sp macro="" textlink="">
      <xdr:nvSpPr>
        <xdr:cNvPr id="638" name="n_1mainValue【消防施設】&#10;有形固定資産減価償却率"/>
        <xdr:cNvSpPr txBox="1"/>
      </xdr:nvSpPr>
      <xdr:spPr>
        <a:xfrm>
          <a:off x="15266044" y="142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45738</xdr:rowOff>
    </xdr:from>
    <xdr:ext cx="405111" cy="259045"/>
    <xdr:sp macro="" textlink="">
      <xdr:nvSpPr>
        <xdr:cNvPr id="639" name="n_2mainValue【消防施設】&#10;有形固定資産減価償却率"/>
        <xdr:cNvSpPr txBox="1"/>
      </xdr:nvSpPr>
      <xdr:spPr>
        <a:xfrm>
          <a:off x="14389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50" name="テキスト ボックス 64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51" name="直線コネクタ 6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2" name="テキスト ボックス 6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3" name="直線コネクタ 6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4" name="テキスト ボックス 6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5" name="直線コネクタ 6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6" name="テキスト ボックス 6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7" name="直線コネクタ 6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8" name="テキスト ボックス 6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9" name="直線コネクタ 6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0" name="テキスト ボックス 6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64" name="直線コネクタ 663"/>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5"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66" name="直線コネクタ 66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67" name="【消防施設】&#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68" name="直線コネクタ 66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669" name="【消防施設】&#10;一人当たり面積平均値テキスト"/>
        <xdr:cNvSpPr txBox="1"/>
      </xdr:nvSpPr>
      <xdr:spPr>
        <a:xfrm>
          <a:off x="221996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70" name="フローチャート: 判断 669"/>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71" name="フローチャート: 判断 670"/>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72" name="フローチャート: 判断 671"/>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82550</xdr:rowOff>
    </xdr:from>
    <xdr:to>
      <xdr:col>116</xdr:col>
      <xdr:colOff>114300</xdr:colOff>
      <xdr:row>79</xdr:row>
      <xdr:rowOff>12700</xdr:rowOff>
    </xdr:to>
    <xdr:sp macro="" textlink="">
      <xdr:nvSpPr>
        <xdr:cNvPr id="678" name="楕円 677"/>
        <xdr:cNvSpPr/>
      </xdr:nvSpPr>
      <xdr:spPr>
        <a:xfrm>
          <a:off x="221107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168927</xdr:rowOff>
    </xdr:from>
    <xdr:ext cx="469744" cy="259045"/>
    <xdr:sp macro="" textlink="">
      <xdr:nvSpPr>
        <xdr:cNvPr id="679" name="【消防施設】&#10;一人当たり面積該当値テキスト"/>
        <xdr:cNvSpPr txBox="1"/>
      </xdr:nvSpPr>
      <xdr:spPr>
        <a:xfrm>
          <a:off x="22199600" y="1337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82550</xdr:rowOff>
    </xdr:from>
    <xdr:to>
      <xdr:col>112</xdr:col>
      <xdr:colOff>38100</xdr:colOff>
      <xdr:row>79</xdr:row>
      <xdr:rowOff>12700</xdr:rowOff>
    </xdr:to>
    <xdr:sp macro="" textlink="">
      <xdr:nvSpPr>
        <xdr:cNvPr id="680" name="楕円 679"/>
        <xdr:cNvSpPr/>
      </xdr:nvSpPr>
      <xdr:spPr>
        <a:xfrm>
          <a:off x="21272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133350</xdr:rowOff>
    </xdr:from>
    <xdr:to>
      <xdr:col>116</xdr:col>
      <xdr:colOff>63500</xdr:colOff>
      <xdr:row>78</xdr:row>
      <xdr:rowOff>133350</xdr:rowOff>
    </xdr:to>
    <xdr:cxnSp macro="">
      <xdr:nvCxnSpPr>
        <xdr:cNvPr id="681" name="直線コネクタ 680"/>
        <xdr:cNvCxnSpPr/>
      </xdr:nvCxnSpPr>
      <xdr:spPr>
        <a:xfrm>
          <a:off x="21323300" y="13506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101600</xdr:rowOff>
    </xdr:from>
    <xdr:to>
      <xdr:col>107</xdr:col>
      <xdr:colOff>101600</xdr:colOff>
      <xdr:row>79</xdr:row>
      <xdr:rowOff>31750</xdr:rowOff>
    </xdr:to>
    <xdr:sp macro="" textlink="">
      <xdr:nvSpPr>
        <xdr:cNvPr id="682" name="楕円 681"/>
        <xdr:cNvSpPr/>
      </xdr:nvSpPr>
      <xdr:spPr>
        <a:xfrm>
          <a:off x="20383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133350</xdr:rowOff>
    </xdr:from>
    <xdr:to>
      <xdr:col>111</xdr:col>
      <xdr:colOff>177800</xdr:colOff>
      <xdr:row>78</xdr:row>
      <xdr:rowOff>152400</xdr:rowOff>
    </xdr:to>
    <xdr:cxnSp macro="">
      <xdr:nvCxnSpPr>
        <xdr:cNvPr id="683" name="直線コネクタ 682"/>
        <xdr:cNvCxnSpPr/>
      </xdr:nvCxnSpPr>
      <xdr:spPr>
        <a:xfrm flipV="1">
          <a:off x="20434300" y="13506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684" name="n_1aveValue【消防施設】&#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685" name="n_2aveValue【消防施設】&#10;一人当たり面積"/>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29227</xdr:rowOff>
    </xdr:from>
    <xdr:ext cx="469744" cy="259045"/>
    <xdr:sp macro="" textlink="">
      <xdr:nvSpPr>
        <xdr:cNvPr id="686" name="n_1mainValue【消防施設】&#10;一人当たり面積"/>
        <xdr:cNvSpPr txBox="1"/>
      </xdr:nvSpPr>
      <xdr:spPr>
        <a:xfrm>
          <a:off x="21075727"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48277</xdr:rowOff>
    </xdr:from>
    <xdr:ext cx="469744" cy="259045"/>
    <xdr:sp macro="" textlink="">
      <xdr:nvSpPr>
        <xdr:cNvPr id="687" name="n_2mainValue【消防施設】&#10;一人当たり面積"/>
        <xdr:cNvSpPr txBox="1"/>
      </xdr:nvSpPr>
      <xdr:spPr>
        <a:xfrm>
          <a:off x="20199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9" name="正方形/長方形 6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0" name="正方形/長方形 6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1" name="正方形/長方形 6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2" name="正方形/長方形 6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3" name="正方形/長方形 6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4" name="正方形/長方形 6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正方形/長方形 6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6" name="テキスト ボックス 6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7" name="直線コネクタ 6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8" name="テキスト ボックス 6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9" name="直線コネクタ 6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0" name="テキスト ボックス 6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1" name="直線コネクタ 7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2" name="テキスト ボックス 7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3" name="直線コネクタ 7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4" name="テキスト ボックス 7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5" name="直線コネクタ 7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6" name="テキスト ボックス 7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7" name="直線コネクタ 7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8" name="テキスト ボックス 7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9" name="直線コネクタ 7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0" name="テキスト ボックス 7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154305</xdr:rowOff>
    </xdr:to>
    <xdr:cxnSp macro="">
      <xdr:nvCxnSpPr>
        <xdr:cNvPr id="712" name="直線コネクタ 711"/>
        <xdr:cNvCxnSpPr/>
      </xdr:nvCxnSpPr>
      <xdr:spPr>
        <a:xfrm flipV="1">
          <a:off x="16318864" y="171526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13"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14" name="直線コネクタ 713"/>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715" name="【庁舎】&#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16" name="直線コネクタ 715"/>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69232</xdr:rowOff>
    </xdr:from>
    <xdr:ext cx="405111" cy="259045"/>
    <xdr:sp macro="" textlink="">
      <xdr:nvSpPr>
        <xdr:cNvPr id="717" name="【庁舎】&#10;有形固定資産減価償却率平均値テキスト"/>
        <xdr:cNvSpPr txBox="1"/>
      </xdr:nvSpPr>
      <xdr:spPr>
        <a:xfrm>
          <a:off x="16357600" y="1790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46355</xdr:rowOff>
    </xdr:from>
    <xdr:to>
      <xdr:col>85</xdr:col>
      <xdr:colOff>177800</xdr:colOff>
      <xdr:row>105</xdr:row>
      <xdr:rowOff>147955</xdr:rowOff>
    </xdr:to>
    <xdr:sp macro="" textlink="">
      <xdr:nvSpPr>
        <xdr:cNvPr id="718" name="フローチャート: 判断 717"/>
        <xdr:cNvSpPr/>
      </xdr:nvSpPr>
      <xdr:spPr>
        <a:xfrm>
          <a:off x="162687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719" name="フローチャート: 判断 718"/>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120650</xdr:rowOff>
    </xdr:from>
    <xdr:to>
      <xdr:col>76</xdr:col>
      <xdr:colOff>165100</xdr:colOff>
      <xdr:row>106</xdr:row>
      <xdr:rowOff>50800</xdr:rowOff>
    </xdr:to>
    <xdr:sp macro="" textlink="">
      <xdr:nvSpPr>
        <xdr:cNvPr id="720" name="フローチャート: 判断 719"/>
        <xdr:cNvSpPr/>
      </xdr:nvSpPr>
      <xdr:spPr>
        <a:xfrm>
          <a:off x="14541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1" name="テキスト ボックス 7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2" name="テキスト ボックス 7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3" name="テキスト ボックス 7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4" name="テキスト ボックス 7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5" name="テキスト ボックス 7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170180</xdr:rowOff>
    </xdr:from>
    <xdr:to>
      <xdr:col>85</xdr:col>
      <xdr:colOff>177800</xdr:colOff>
      <xdr:row>106</xdr:row>
      <xdr:rowOff>100330</xdr:rowOff>
    </xdr:to>
    <xdr:sp macro="" textlink="">
      <xdr:nvSpPr>
        <xdr:cNvPr id="726" name="楕円 725"/>
        <xdr:cNvSpPr/>
      </xdr:nvSpPr>
      <xdr:spPr>
        <a:xfrm>
          <a:off x="16268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148607</xdr:rowOff>
    </xdr:from>
    <xdr:ext cx="405111" cy="259045"/>
    <xdr:sp macro="" textlink="">
      <xdr:nvSpPr>
        <xdr:cNvPr id="727" name="【庁舎】&#10;有形固定資産減価償却率該当値テキスト"/>
        <xdr:cNvSpPr txBox="1"/>
      </xdr:nvSpPr>
      <xdr:spPr>
        <a:xfrm>
          <a:off x="16357600"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36830</xdr:rowOff>
    </xdr:from>
    <xdr:to>
      <xdr:col>81</xdr:col>
      <xdr:colOff>101600</xdr:colOff>
      <xdr:row>106</xdr:row>
      <xdr:rowOff>138430</xdr:rowOff>
    </xdr:to>
    <xdr:sp macro="" textlink="">
      <xdr:nvSpPr>
        <xdr:cNvPr id="728" name="楕円 727"/>
        <xdr:cNvSpPr/>
      </xdr:nvSpPr>
      <xdr:spPr>
        <a:xfrm>
          <a:off x="15430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49530</xdr:rowOff>
    </xdr:from>
    <xdr:to>
      <xdr:col>85</xdr:col>
      <xdr:colOff>127000</xdr:colOff>
      <xdr:row>106</xdr:row>
      <xdr:rowOff>87630</xdr:rowOff>
    </xdr:to>
    <xdr:cxnSp macro="">
      <xdr:nvCxnSpPr>
        <xdr:cNvPr id="729" name="直線コネクタ 728"/>
        <xdr:cNvCxnSpPr/>
      </xdr:nvCxnSpPr>
      <xdr:spPr>
        <a:xfrm flipV="1">
          <a:off x="15481300" y="182232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73025</xdr:rowOff>
    </xdr:from>
    <xdr:to>
      <xdr:col>76</xdr:col>
      <xdr:colOff>165100</xdr:colOff>
      <xdr:row>107</xdr:row>
      <xdr:rowOff>3175</xdr:rowOff>
    </xdr:to>
    <xdr:sp macro="" textlink="">
      <xdr:nvSpPr>
        <xdr:cNvPr id="730" name="楕円 729"/>
        <xdr:cNvSpPr/>
      </xdr:nvSpPr>
      <xdr:spPr>
        <a:xfrm>
          <a:off x="14541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87630</xdr:rowOff>
    </xdr:from>
    <xdr:to>
      <xdr:col>81</xdr:col>
      <xdr:colOff>50800</xdr:colOff>
      <xdr:row>106</xdr:row>
      <xdr:rowOff>123825</xdr:rowOff>
    </xdr:to>
    <xdr:cxnSp macro="">
      <xdr:nvCxnSpPr>
        <xdr:cNvPr id="731" name="直線コネクタ 730"/>
        <xdr:cNvCxnSpPr/>
      </xdr:nvCxnSpPr>
      <xdr:spPr>
        <a:xfrm flipV="1">
          <a:off x="14592300" y="182613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158766</xdr:rowOff>
    </xdr:from>
    <xdr:ext cx="405111" cy="259045"/>
    <xdr:sp macro="" textlink="">
      <xdr:nvSpPr>
        <xdr:cNvPr id="732" name="n_1aveValue【庁舎】&#10;有形固定資産減価償却率"/>
        <xdr:cNvSpPr txBox="1"/>
      </xdr:nvSpPr>
      <xdr:spPr>
        <a:xfrm>
          <a:off x="152660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67327</xdr:rowOff>
    </xdr:from>
    <xdr:ext cx="405111" cy="259045"/>
    <xdr:sp macro="" textlink="">
      <xdr:nvSpPr>
        <xdr:cNvPr id="733" name="n_2aveValue【庁舎】&#10;有形固定資産減価償却率"/>
        <xdr:cNvSpPr txBox="1"/>
      </xdr:nvSpPr>
      <xdr:spPr>
        <a:xfrm>
          <a:off x="14389744"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129557</xdr:rowOff>
    </xdr:from>
    <xdr:ext cx="405111" cy="259045"/>
    <xdr:sp macro="" textlink="">
      <xdr:nvSpPr>
        <xdr:cNvPr id="734" name="n_1mainValue【庁舎】&#10;有形固定資産減価償却率"/>
        <xdr:cNvSpPr txBox="1"/>
      </xdr:nvSpPr>
      <xdr:spPr>
        <a:xfrm>
          <a:off x="15266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165752</xdr:rowOff>
    </xdr:from>
    <xdr:ext cx="405111" cy="259045"/>
    <xdr:sp macro="" textlink="">
      <xdr:nvSpPr>
        <xdr:cNvPr id="735" name="n_2mainValue【庁舎】&#10;有形固定資産減価償却率"/>
        <xdr:cNvSpPr txBox="1"/>
      </xdr:nvSpPr>
      <xdr:spPr>
        <a:xfrm>
          <a:off x="14389744"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6" name="直線コネクタ 74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7" name="テキスト ボックス 74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8" name="直線コネクタ 74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9" name="テキスト ボックス 74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0" name="直線コネクタ 74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1" name="テキスト ボックス 75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2" name="直線コネクタ 75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3" name="テキスト ボックス 75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4" name="直線コネクタ 75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5" name="テキスト ボックス 75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30480</xdr:rowOff>
    </xdr:from>
    <xdr:to>
      <xdr:col>116</xdr:col>
      <xdr:colOff>62864</xdr:colOff>
      <xdr:row>107</xdr:row>
      <xdr:rowOff>160020</xdr:rowOff>
    </xdr:to>
    <xdr:cxnSp macro="">
      <xdr:nvCxnSpPr>
        <xdr:cNvPr id="759" name="直線コネクタ 758"/>
        <xdr:cNvCxnSpPr/>
      </xdr:nvCxnSpPr>
      <xdr:spPr>
        <a:xfrm flipV="1">
          <a:off x="22160864" y="1734693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163847</xdr:rowOff>
    </xdr:from>
    <xdr:ext cx="469744" cy="259045"/>
    <xdr:sp macro="" textlink="">
      <xdr:nvSpPr>
        <xdr:cNvPr id="760" name="【庁舎】&#10;一人当たり面積最小値テキスト"/>
        <xdr:cNvSpPr txBox="1"/>
      </xdr:nvSpPr>
      <xdr:spPr>
        <a:xfrm>
          <a:off x="22199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160020</xdr:rowOff>
    </xdr:from>
    <xdr:to>
      <xdr:col>116</xdr:col>
      <xdr:colOff>152400</xdr:colOff>
      <xdr:row>107</xdr:row>
      <xdr:rowOff>160020</xdr:rowOff>
    </xdr:to>
    <xdr:cxnSp macro="">
      <xdr:nvCxnSpPr>
        <xdr:cNvPr id="761" name="直線コネクタ 760"/>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148607</xdr:rowOff>
    </xdr:from>
    <xdr:ext cx="469744" cy="259045"/>
    <xdr:sp macro="" textlink="">
      <xdr:nvSpPr>
        <xdr:cNvPr id="762" name="【庁舎】&#10;一人当たり面積最大値テキスト"/>
        <xdr:cNvSpPr txBox="1"/>
      </xdr:nvSpPr>
      <xdr:spPr>
        <a:xfrm>
          <a:off x="221996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30480</xdr:rowOff>
    </xdr:from>
    <xdr:to>
      <xdr:col>116</xdr:col>
      <xdr:colOff>152400</xdr:colOff>
      <xdr:row>101</xdr:row>
      <xdr:rowOff>30480</xdr:rowOff>
    </xdr:to>
    <xdr:cxnSp macro="">
      <xdr:nvCxnSpPr>
        <xdr:cNvPr id="763" name="直線コネクタ 762"/>
        <xdr:cNvCxnSpPr/>
      </xdr:nvCxnSpPr>
      <xdr:spPr>
        <a:xfrm>
          <a:off x="22072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64" name="【庁舎】&#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65" name="フローチャート: 判断 764"/>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109220</xdr:rowOff>
    </xdr:from>
    <xdr:to>
      <xdr:col>112</xdr:col>
      <xdr:colOff>38100</xdr:colOff>
      <xdr:row>106</xdr:row>
      <xdr:rowOff>39370</xdr:rowOff>
    </xdr:to>
    <xdr:sp macro="" textlink="">
      <xdr:nvSpPr>
        <xdr:cNvPr id="766" name="フローチャート: 判断 765"/>
        <xdr:cNvSpPr/>
      </xdr:nvSpPr>
      <xdr:spPr>
        <a:xfrm>
          <a:off x="2127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767" name="フローチャート: 判断 766"/>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6350</xdr:rowOff>
    </xdr:from>
    <xdr:to>
      <xdr:col>116</xdr:col>
      <xdr:colOff>114300</xdr:colOff>
      <xdr:row>104</xdr:row>
      <xdr:rowOff>107950</xdr:rowOff>
    </xdr:to>
    <xdr:sp macro="" textlink="">
      <xdr:nvSpPr>
        <xdr:cNvPr id="773" name="楕円 772"/>
        <xdr:cNvSpPr/>
      </xdr:nvSpPr>
      <xdr:spPr>
        <a:xfrm>
          <a:off x="221107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29227</xdr:rowOff>
    </xdr:from>
    <xdr:ext cx="469744" cy="259045"/>
    <xdr:sp macro="" textlink="">
      <xdr:nvSpPr>
        <xdr:cNvPr id="774" name="【庁舎】&#10;一人当たり面積該当値テキスト"/>
        <xdr:cNvSpPr txBox="1"/>
      </xdr:nvSpPr>
      <xdr:spPr>
        <a:xfrm>
          <a:off x="22199600"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6350</xdr:rowOff>
    </xdr:from>
    <xdr:to>
      <xdr:col>112</xdr:col>
      <xdr:colOff>38100</xdr:colOff>
      <xdr:row>104</xdr:row>
      <xdr:rowOff>107950</xdr:rowOff>
    </xdr:to>
    <xdr:sp macro="" textlink="">
      <xdr:nvSpPr>
        <xdr:cNvPr id="775" name="楕円 774"/>
        <xdr:cNvSpPr/>
      </xdr:nvSpPr>
      <xdr:spPr>
        <a:xfrm>
          <a:off x="21272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57150</xdr:rowOff>
    </xdr:from>
    <xdr:to>
      <xdr:col>116</xdr:col>
      <xdr:colOff>63500</xdr:colOff>
      <xdr:row>104</xdr:row>
      <xdr:rowOff>57150</xdr:rowOff>
    </xdr:to>
    <xdr:cxnSp macro="">
      <xdr:nvCxnSpPr>
        <xdr:cNvPr id="776" name="直線コネクタ 775"/>
        <xdr:cNvCxnSpPr/>
      </xdr:nvCxnSpPr>
      <xdr:spPr>
        <a:xfrm>
          <a:off x="21323300" y="17887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21589</xdr:rowOff>
    </xdr:from>
    <xdr:to>
      <xdr:col>107</xdr:col>
      <xdr:colOff>101600</xdr:colOff>
      <xdr:row>104</xdr:row>
      <xdr:rowOff>123189</xdr:rowOff>
    </xdr:to>
    <xdr:sp macro="" textlink="">
      <xdr:nvSpPr>
        <xdr:cNvPr id="777" name="楕円 776"/>
        <xdr:cNvSpPr/>
      </xdr:nvSpPr>
      <xdr:spPr>
        <a:xfrm>
          <a:off x="20383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57150</xdr:rowOff>
    </xdr:from>
    <xdr:to>
      <xdr:col>111</xdr:col>
      <xdr:colOff>177800</xdr:colOff>
      <xdr:row>104</xdr:row>
      <xdr:rowOff>72389</xdr:rowOff>
    </xdr:to>
    <xdr:cxnSp macro="">
      <xdr:nvCxnSpPr>
        <xdr:cNvPr id="778" name="直線コネクタ 777"/>
        <xdr:cNvCxnSpPr/>
      </xdr:nvCxnSpPr>
      <xdr:spPr>
        <a:xfrm flipV="1">
          <a:off x="20434300" y="178879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30497</xdr:rowOff>
    </xdr:from>
    <xdr:ext cx="469744" cy="259045"/>
    <xdr:sp macro="" textlink="">
      <xdr:nvSpPr>
        <xdr:cNvPr id="779" name="n_1aveValue【庁舎】&#10;一人当たり面積"/>
        <xdr:cNvSpPr txBox="1"/>
      </xdr:nvSpPr>
      <xdr:spPr>
        <a:xfrm>
          <a:off x="210757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780" name="n_2aveValue【庁舎】&#10;一人当たり面積"/>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124477</xdr:rowOff>
    </xdr:from>
    <xdr:ext cx="469744" cy="259045"/>
    <xdr:sp macro="" textlink="">
      <xdr:nvSpPr>
        <xdr:cNvPr id="781" name="n_1mainValue【庁舎】&#10;一人当たり面積"/>
        <xdr:cNvSpPr txBox="1"/>
      </xdr:nvSpPr>
      <xdr:spPr>
        <a:xfrm>
          <a:off x="210757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139716</xdr:rowOff>
    </xdr:from>
    <xdr:ext cx="469744" cy="259045"/>
    <xdr:sp macro="" textlink="">
      <xdr:nvSpPr>
        <xdr:cNvPr id="782" name="n_2mainValue【庁舎】&#10;一人当たり面積"/>
        <xdr:cNvSpPr txBox="1"/>
      </xdr:nvSpPr>
      <xdr:spPr>
        <a:xfrm>
          <a:off x="20199427" y="176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特に有形固定資産減価償却費が高くなっている施設は、体育館・プール、一般廃棄物処理施設であり、特に低くなっている施設は、市民会館、保健センター・保健所、消防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図書館については、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に美術館・図書館が新設され、有形固定資産減価償却率が大きく低下している。老朽化している新田図書館について、同地区の施設集約化を検討しているなど、今後も数値の抑制に努める。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体育館・プールについては、老朽化した尾島体育館の建替え工事を</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H31</a:t>
          </a:r>
          <a:r>
            <a:rPr kumimoji="1" lang="ja-JP" altLang="en-US" sz="1300">
              <a:latin typeface="ＭＳ Ｐゴシック" panose="020B0600070205080204" pitchFamily="50" charset="-128"/>
              <a:ea typeface="ＭＳ Ｐゴシック" panose="020B0600070205080204" pitchFamily="50" charset="-128"/>
            </a:rPr>
            <a:t>で行っており、今後は有形固定資産減価償却率の低下が見込まれる。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市民会館については、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に新しい市民会館が完成し、有形固定資産減価償却率は大幅に低下、一人当たり面積は増加している。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一般廃棄物処理施設については、大規模な修繕を繰り返している清掃センターについて、周辺自治体による</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市他</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町広域清掃組合にて、</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H33</a:t>
          </a:r>
          <a:r>
            <a:rPr kumimoji="1" lang="ja-JP" altLang="en-US" sz="1300">
              <a:latin typeface="ＭＳ Ｐゴシック" panose="020B0600070205080204" pitchFamily="50" charset="-128"/>
              <a:ea typeface="ＭＳ Ｐゴシック" panose="020B0600070205080204" pitchFamily="50" charset="-128"/>
            </a:rPr>
            <a:t>で建設事業を行う。規模が大きくなることで維持管理費用の減少が期待される。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224,574
214,006
175.54
80,607,300
77,619,422
2,465,828
50,798,981
68,790,240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昨年度よりも</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ポイント上昇した。類似団体平均を</a:t>
          </a:r>
          <a:r>
            <a:rPr kumimoji="1" lang="en-US" altLang="ja-JP" sz="1300">
              <a:latin typeface="ＭＳ Ｐゴシック" panose="020B0600070205080204" pitchFamily="50" charset="-128"/>
              <a:ea typeface="ＭＳ Ｐゴシック" panose="020B0600070205080204" pitchFamily="50" charset="-128"/>
            </a:rPr>
            <a:t>0.20</a:t>
          </a:r>
          <a:r>
            <a:rPr kumimoji="1" lang="ja-JP" altLang="en-US" sz="1300">
              <a:latin typeface="ＭＳ Ｐゴシック" panose="020B0600070205080204" pitchFamily="50" charset="-128"/>
              <a:ea typeface="ＭＳ Ｐゴシック" panose="020B0600070205080204" pitchFamily="50" charset="-128"/>
            </a:rPr>
            <a:t>ポイント上回り、全国平均及び群馬県内平均を上回っている。好調な市税（個人市民税や法人市民税など）に支えられ財政力指数が上昇した。今後も、自主財源の確保などにより財政基盤の強化に努める。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118533</xdr:rowOff>
    </xdr:from>
    <xdr:to>
      <xdr:col>23</xdr:col>
      <xdr:colOff>133350</xdr:colOff>
      <xdr:row>38</xdr:row>
      <xdr:rowOff>47625</xdr:rowOff>
    </xdr:to>
    <xdr:cxnSp macro="">
      <xdr:nvCxnSpPr>
        <xdr:cNvPr id="69" name="直線コネクタ 68"/>
        <xdr:cNvCxnSpPr/>
      </xdr:nvCxnSpPr>
      <xdr:spPr>
        <a:xfrm flipV="1">
          <a:off x="4114800" y="6462183"/>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99077</xdr:rowOff>
    </xdr:from>
    <xdr:ext cx="762000" cy="259045"/>
    <xdr:sp macro="" textlink="">
      <xdr:nvSpPr>
        <xdr:cNvPr id="70" name="財政力平均値テキスト"/>
        <xdr:cNvSpPr txBox="1"/>
      </xdr:nvSpPr>
      <xdr:spPr>
        <a:xfrm>
          <a:off x="5041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47625</xdr:rowOff>
    </xdr:from>
    <xdr:to>
      <xdr:col>19</xdr:col>
      <xdr:colOff>133350</xdr:colOff>
      <xdr:row>38</xdr:row>
      <xdr:rowOff>107950</xdr:rowOff>
    </xdr:to>
    <xdr:cxnSp macro="">
      <xdr:nvCxnSpPr>
        <xdr:cNvPr id="72" name="直線コネクタ 71"/>
        <xdr:cNvCxnSpPr/>
      </xdr:nvCxnSpPr>
      <xdr:spPr>
        <a:xfrm flipV="1">
          <a:off x="3225800" y="65627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62035</xdr:rowOff>
    </xdr:from>
    <xdr:ext cx="736600" cy="259045"/>
    <xdr:sp macro="" textlink="">
      <xdr:nvSpPr>
        <xdr:cNvPr id="74" name="テキスト ボックス 73"/>
        <xdr:cNvSpPr txBox="1"/>
      </xdr:nvSpPr>
      <xdr:spPr>
        <a:xfrm>
          <a:off x="3733800" y="692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107950</xdr:rowOff>
    </xdr:from>
    <xdr:to>
      <xdr:col>15</xdr:col>
      <xdr:colOff>82550</xdr:colOff>
      <xdr:row>39</xdr:row>
      <xdr:rowOff>16933</xdr:rowOff>
    </xdr:to>
    <xdr:cxnSp macro="">
      <xdr:nvCxnSpPr>
        <xdr:cNvPr id="75" name="直線コネクタ 74"/>
        <xdr:cNvCxnSpPr/>
      </xdr:nvCxnSpPr>
      <xdr:spPr>
        <a:xfrm flipV="1">
          <a:off x="2336800" y="66230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77" name="テキスト ボックス 76"/>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16933</xdr:rowOff>
    </xdr:from>
    <xdr:to>
      <xdr:col>11</xdr:col>
      <xdr:colOff>31750</xdr:colOff>
      <xdr:row>39</xdr:row>
      <xdr:rowOff>37042</xdr:rowOff>
    </xdr:to>
    <xdr:cxnSp macro="">
      <xdr:nvCxnSpPr>
        <xdr:cNvPr id="78" name="直線コネクタ 77"/>
        <xdr:cNvCxnSpPr/>
      </xdr:nvCxnSpPr>
      <xdr:spPr>
        <a:xfrm flipV="1">
          <a:off x="1447800" y="670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122360</xdr:rowOff>
    </xdr:from>
    <xdr:ext cx="762000" cy="259045"/>
    <xdr:sp macro="" textlink="">
      <xdr:nvSpPr>
        <xdr:cNvPr id="80" name="テキスト ボックス 79"/>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142469</xdr:rowOff>
    </xdr:from>
    <xdr:ext cx="762000" cy="259045"/>
    <xdr:sp macro="" textlink="">
      <xdr:nvSpPr>
        <xdr:cNvPr id="82" name="テキスト ボックス 81"/>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67733</xdr:rowOff>
    </xdr:from>
    <xdr:to>
      <xdr:col>23</xdr:col>
      <xdr:colOff>184150</xdr:colOff>
      <xdr:row>37</xdr:row>
      <xdr:rowOff>169334</xdr:rowOff>
    </xdr:to>
    <xdr:sp macro="" textlink="">
      <xdr:nvSpPr>
        <xdr:cNvPr id="88" name="楕円 87"/>
        <xdr:cNvSpPr/>
      </xdr:nvSpPr>
      <xdr:spPr>
        <a:xfrm>
          <a:off x="4902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84260</xdr:rowOff>
    </xdr:from>
    <xdr:ext cx="762000" cy="259045"/>
    <xdr:sp macro="" textlink="">
      <xdr:nvSpPr>
        <xdr:cNvPr id="89" name="財政力該当値テキスト"/>
        <xdr:cNvSpPr txBox="1"/>
      </xdr:nvSpPr>
      <xdr:spPr>
        <a:xfrm>
          <a:off x="5041900" y="625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168275</xdr:rowOff>
    </xdr:from>
    <xdr:to>
      <xdr:col>19</xdr:col>
      <xdr:colOff>184150</xdr:colOff>
      <xdr:row>38</xdr:row>
      <xdr:rowOff>98425</xdr:rowOff>
    </xdr:to>
    <xdr:sp macro="" textlink="">
      <xdr:nvSpPr>
        <xdr:cNvPr id="90" name="楕円 89"/>
        <xdr:cNvSpPr/>
      </xdr:nvSpPr>
      <xdr:spPr>
        <a:xfrm>
          <a:off x="4064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108602</xdr:rowOff>
    </xdr:from>
    <xdr:ext cx="736600" cy="259045"/>
    <xdr:sp macro="" textlink="">
      <xdr:nvSpPr>
        <xdr:cNvPr id="91" name="テキスト ボックス 90"/>
        <xdr:cNvSpPr txBox="1"/>
      </xdr:nvSpPr>
      <xdr:spPr>
        <a:xfrm>
          <a:off x="3733800" y="628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2" name="楕円 91"/>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3" name="テキスト ボックス 92"/>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137583</xdr:rowOff>
    </xdr:from>
    <xdr:to>
      <xdr:col>11</xdr:col>
      <xdr:colOff>82550</xdr:colOff>
      <xdr:row>39</xdr:row>
      <xdr:rowOff>67733</xdr:rowOff>
    </xdr:to>
    <xdr:sp macro="" textlink="">
      <xdr:nvSpPr>
        <xdr:cNvPr id="94" name="楕円 93"/>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95" name="テキスト ボックス 94"/>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96" name="楕円 95"/>
        <xdr:cNvSpPr/>
      </xdr:nvSpPr>
      <xdr:spPr>
        <a:xfrm>
          <a:off x="1397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98019</xdr:rowOff>
    </xdr:from>
    <xdr:ext cx="762000" cy="259045"/>
    <xdr:sp macro="" textlink="">
      <xdr:nvSpPr>
        <xdr:cNvPr id="97" name="テキスト ボックス 96"/>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昨年度よりも</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ポイント悪化し、群馬県平均を下回っているが、類似団体平均より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ポイント高く、全国平均も上回っている。</a:t>
          </a:r>
        </a:p>
        <a:p>
          <a:r>
            <a:rPr kumimoji="1" lang="ja-JP" altLang="en-US" sz="1300">
              <a:latin typeface="ＭＳ Ｐゴシック" panose="020B0600070205080204" pitchFamily="50" charset="-128"/>
              <a:ea typeface="ＭＳ Ｐゴシック" panose="020B0600070205080204" pitchFamily="50" charset="-128"/>
            </a:rPr>
            <a:t>為替相場の影響などにより輸送機器関連を中心とした企業の業績が悪化したことにより、分母である経常一般財源収入額が減少したことが要因である。</a:t>
          </a:r>
        </a:p>
        <a:p>
          <a:r>
            <a:rPr kumimoji="1" lang="ja-JP" altLang="en-US" sz="1300">
              <a:latin typeface="ＭＳ Ｐゴシック" panose="020B0600070205080204" pitchFamily="50" charset="-128"/>
              <a:ea typeface="ＭＳ Ｐゴシック" panose="020B0600070205080204" pitchFamily="50" charset="-128"/>
            </a:rPr>
            <a:t>今後についても、物件費や扶助費が増加傾向にあるため、経常的な経費の抑制を心がけていく必要がある。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91757</xdr:rowOff>
    </xdr:from>
    <xdr:to>
      <xdr:col>23</xdr:col>
      <xdr:colOff>133350</xdr:colOff>
      <xdr:row>67</xdr:row>
      <xdr:rowOff>61913</xdr:rowOff>
    </xdr:to>
    <xdr:cxnSp macro="">
      <xdr:nvCxnSpPr>
        <xdr:cNvPr id="123" name="直線コネクタ 122"/>
        <xdr:cNvCxnSpPr/>
      </xdr:nvCxnSpPr>
      <xdr:spPr>
        <a:xfrm flipV="1">
          <a:off x="4953000" y="10378757"/>
          <a:ext cx="0" cy="11703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4"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5" name="直線コネクタ 124"/>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6684</xdr:rowOff>
    </xdr:from>
    <xdr:ext cx="762000" cy="259045"/>
    <xdr:sp macro="" textlink="">
      <xdr:nvSpPr>
        <xdr:cNvPr id="126" name="財政構造の弾力性最大値テキスト"/>
        <xdr:cNvSpPr txBox="1"/>
      </xdr:nvSpPr>
      <xdr:spPr>
        <a:xfrm>
          <a:off x="5041900" y="101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91757</xdr:rowOff>
    </xdr:from>
    <xdr:to>
      <xdr:col>24</xdr:col>
      <xdr:colOff>12700</xdr:colOff>
      <xdr:row>60</xdr:row>
      <xdr:rowOff>91757</xdr:rowOff>
    </xdr:to>
    <xdr:cxnSp macro="">
      <xdr:nvCxnSpPr>
        <xdr:cNvPr id="127" name="直線コネクタ 126"/>
        <xdr:cNvCxnSpPr/>
      </xdr:nvCxnSpPr>
      <xdr:spPr>
        <a:xfrm>
          <a:off x="4864100" y="1037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64</xdr:row>
      <xdr:rowOff>51435</xdr:rowOff>
    </xdr:to>
    <xdr:cxnSp macro="">
      <xdr:nvCxnSpPr>
        <xdr:cNvPr id="128" name="直線コネクタ 127"/>
        <xdr:cNvCxnSpPr/>
      </xdr:nvCxnSpPr>
      <xdr:spPr>
        <a:xfrm>
          <a:off x="4114800" y="10577830"/>
          <a:ext cx="838200" cy="4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98124</xdr:rowOff>
    </xdr:from>
    <xdr:ext cx="762000" cy="259045"/>
    <xdr:sp macro="" textlink="">
      <xdr:nvSpPr>
        <xdr:cNvPr id="129" name="財政構造の弾力性平均値テキスト"/>
        <xdr:cNvSpPr txBox="1"/>
      </xdr:nvSpPr>
      <xdr:spPr>
        <a:xfrm>
          <a:off x="5041900" y="10728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81597</xdr:rowOff>
    </xdr:from>
    <xdr:to>
      <xdr:col>23</xdr:col>
      <xdr:colOff>184150</xdr:colOff>
      <xdr:row>64</xdr:row>
      <xdr:rowOff>11747</xdr:rowOff>
    </xdr:to>
    <xdr:sp macro="" textlink="">
      <xdr:nvSpPr>
        <xdr:cNvPr id="130" name="フローチャート: 判断 129"/>
        <xdr:cNvSpPr/>
      </xdr:nvSpPr>
      <xdr:spPr>
        <a:xfrm>
          <a:off x="49022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62</xdr:row>
      <xdr:rowOff>159068</xdr:rowOff>
    </xdr:to>
    <xdr:cxnSp macro="">
      <xdr:nvCxnSpPr>
        <xdr:cNvPr id="131" name="直線コネクタ 130"/>
        <xdr:cNvCxnSpPr/>
      </xdr:nvCxnSpPr>
      <xdr:spPr>
        <a:xfrm flipV="1">
          <a:off x="3225800" y="10577830"/>
          <a:ext cx="8890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105728</xdr:rowOff>
    </xdr:from>
    <xdr:to>
      <xdr:col>19</xdr:col>
      <xdr:colOff>184150</xdr:colOff>
      <xdr:row>64</xdr:row>
      <xdr:rowOff>35878</xdr:rowOff>
    </xdr:to>
    <xdr:sp macro="" textlink="">
      <xdr:nvSpPr>
        <xdr:cNvPr id="132" name="フローチャート: 判断 131"/>
        <xdr:cNvSpPr/>
      </xdr:nvSpPr>
      <xdr:spPr>
        <a:xfrm>
          <a:off x="4064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20655</xdr:rowOff>
    </xdr:from>
    <xdr:ext cx="736600" cy="259045"/>
    <xdr:sp macro="" textlink="">
      <xdr:nvSpPr>
        <xdr:cNvPr id="133" name="テキスト ボックス 132"/>
        <xdr:cNvSpPr txBox="1"/>
      </xdr:nvSpPr>
      <xdr:spPr>
        <a:xfrm>
          <a:off x="3733800" y="1099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130493</xdr:rowOff>
    </xdr:from>
    <xdr:to>
      <xdr:col>15</xdr:col>
      <xdr:colOff>82550</xdr:colOff>
      <xdr:row>62</xdr:row>
      <xdr:rowOff>159068</xdr:rowOff>
    </xdr:to>
    <xdr:cxnSp macro="">
      <xdr:nvCxnSpPr>
        <xdr:cNvPr id="134" name="直線コネクタ 133"/>
        <xdr:cNvCxnSpPr/>
      </xdr:nvCxnSpPr>
      <xdr:spPr>
        <a:xfrm>
          <a:off x="2336800" y="10246043"/>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120332</xdr:rowOff>
    </xdr:from>
    <xdr:to>
      <xdr:col>15</xdr:col>
      <xdr:colOff>133350</xdr:colOff>
      <xdr:row>63</xdr:row>
      <xdr:rowOff>50482</xdr:rowOff>
    </xdr:to>
    <xdr:sp macro="" textlink="">
      <xdr:nvSpPr>
        <xdr:cNvPr id="135" name="フローチャート: 判断 134"/>
        <xdr:cNvSpPr/>
      </xdr:nvSpPr>
      <xdr:spPr>
        <a:xfrm>
          <a:off x="3175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35259</xdr:rowOff>
    </xdr:from>
    <xdr:ext cx="762000" cy="259045"/>
    <xdr:sp macro="" textlink="">
      <xdr:nvSpPr>
        <xdr:cNvPr id="136" name="テキスト ボックス 135"/>
        <xdr:cNvSpPr txBox="1"/>
      </xdr:nvSpPr>
      <xdr:spPr>
        <a:xfrm>
          <a:off x="2844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130493</xdr:rowOff>
    </xdr:from>
    <xdr:to>
      <xdr:col>11</xdr:col>
      <xdr:colOff>31750</xdr:colOff>
      <xdr:row>63</xdr:row>
      <xdr:rowOff>114300</xdr:rowOff>
    </xdr:to>
    <xdr:cxnSp macro="">
      <xdr:nvCxnSpPr>
        <xdr:cNvPr id="137" name="直線コネクタ 136"/>
        <xdr:cNvCxnSpPr/>
      </xdr:nvCxnSpPr>
      <xdr:spPr>
        <a:xfrm flipV="1">
          <a:off x="1447800" y="10246043"/>
          <a:ext cx="889000" cy="66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21272</xdr:rowOff>
    </xdr:from>
    <xdr:to>
      <xdr:col>11</xdr:col>
      <xdr:colOff>82550</xdr:colOff>
      <xdr:row>63</xdr:row>
      <xdr:rowOff>122872</xdr:rowOff>
    </xdr:to>
    <xdr:sp macro="" textlink="">
      <xdr:nvSpPr>
        <xdr:cNvPr id="138" name="フローチャート: 判断 137"/>
        <xdr:cNvSpPr/>
      </xdr:nvSpPr>
      <xdr:spPr>
        <a:xfrm>
          <a:off x="2286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107649</xdr:rowOff>
    </xdr:from>
    <xdr:ext cx="762000" cy="259045"/>
    <xdr:sp macro="" textlink="">
      <xdr:nvSpPr>
        <xdr:cNvPr id="139" name="テキスト ボックス 138"/>
        <xdr:cNvSpPr txBox="1"/>
      </xdr:nvSpPr>
      <xdr:spPr>
        <a:xfrm>
          <a:off x="1955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0" name="フローチャート: 判断 139"/>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41" name="テキスト ボックス 140"/>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635</xdr:rowOff>
    </xdr:from>
    <xdr:to>
      <xdr:col>23</xdr:col>
      <xdr:colOff>184150</xdr:colOff>
      <xdr:row>64</xdr:row>
      <xdr:rowOff>102235</xdr:rowOff>
    </xdr:to>
    <xdr:sp macro="" textlink="">
      <xdr:nvSpPr>
        <xdr:cNvPr id="147" name="楕円 146"/>
        <xdr:cNvSpPr/>
      </xdr:nvSpPr>
      <xdr:spPr>
        <a:xfrm>
          <a:off x="4902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144162</xdr:rowOff>
    </xdr:from>
    <xdr:ext cx="762000" cy="259045"/>
    <xdr:sp macro="" textlink="">
      <xdr:nvSpPr>
        <xdr:cNvPr id="148" name="財政構造の弾力性該当値テキスト"/>
        <xdr:cNvSpPr txBox="1"/>
      </xdr:nvSpPr>
      <xdr:spPr>
        <a:xfrm>
          <a:off x="5041900" y="1094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49" name="楕円 148"/>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8907</xdr:rowOff>
    </xdr:from>
    <xdr:ext cx="736600" cy="259045"/>
    <xdr:sp macro="" textlink="">
      <xdr:nvSpPr>
        <xdr:cNvPr id="150" name="テキスト ボックス 149"/>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108268</xdr:rowOff>
    </xdr:from>
    <xdr:to>
      <xdr:col>15</xdr:col>
      <xdr:colOff>133350</xdr:colOff>
      <xdr:row>63</xdr:row>
      <xdr:rowOff>38418</xdr:rowOff>
    </xdr:to>
    <xdr:sp macro="" textlink="">
      <xdr:nvSpPr>
        <xdr:cNvPr id="151" name="楕円 150"/>
        <xdr:cNvSpPr/>
      </xdr:nvSpPr>
      <xdr:spPr>
        <a:xfrm>
          <a:off x="3175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48595</xdr:rowOff>
    </xdr:from>
    <xdr:ext cx="762000" cy="259045"/>
    <xdr:sp macro="" textlink="">
      <xdr:nvSpPr>
        <xdr:cNvPr id="152" name="テキスト ボックス 151"/>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79693</xdr:rowOff>
    </xdr:from>
    <xdr:to>
      <xdr:col>11</xdr:col>
      <xdr:colOff>82550</xdr:colOff>
      <xdr:row>60</xdr:row>
      <xdr:rowOff>9843</xdr:rowOff>
    </xdr:to>
    <xdr:sp macro="" textlink="">
      <xdr:nvSpPr>
        <xdr:cNvPr id="153" name="楕円 152"/>
        <xdr:cNvSpPr/>
      </xdr:nvSpPr>
      <xdr:spPr>
        <a:xfrm>
          <a:off x="2286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20020</xdr:rowOff>
    </xdr:from>
    <xdr:ext cx="762000" cy="259045"/>
    <xdr:sp macro="" textlink="">
      <xdr:nvSpPr>
        <xdr:cNvPr id="154" name="テキスト ボックス 153"/>
        <xdr:cNvSpPr txBox="1"/>
      </xdr:nvSpPr>
      <xdr:spPr>
        <a:xfrm>
          <a:off x="1955800" y="99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55" name="楕円 154"/>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56" name="テキスト ボックス 155"/>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対前年度比で</a:t>
          </a:r>
          <a:r>
            <a:rPr kumimoji="1" lang="en-US" altLang="ja-JP" sz="1300">
              <a:latin typeface="ＭＳ Ｐゴシック" panose="020B0600070205080204" pitchFamily="50" charset="-128"/>
              <a:ea typeface="ＭＳ Ｐゴシック" panose="020B0600070205080204" pitchFamily="50" charset="-128"/>
            </a:rPr>
            <a:t>739</a:t>
          </a:r>
          <a:r>
            <a:rPr kumimoji="1" lang="ja-JP" altLang="en-US" sz="1300">
              <a:latin typeface="ＭＳ Ｐゴシック" panose="020B0600070205080204" pitchFamily="50" charset="-128"/>
              <a:ea typeface="ＭＳ Ｐゴシック" panose="020B0600070205080204" pitchFamily="50" charset="-128"/>
            </a:rPr>
            <a:t>円増加し、全国平均、群馬県平均を下回っているが、類似団体平均は上回っている。</a:t>
          </a:r>
        </a:p>
        <a:p>
          <a:r>
            <a:rPr kumimoji="1" lang="ja-JP" altLang="en-US" sz="1300">
              <a:latin typeface="ＭＳ Ｐゴシック" panose="020B0600070205080204" pitchFamily="50" charset="-128"/>
              <a:ea typeface="ＭＳ Ｐゴシック" panose="020B0600070205080204" pitchFamily="50" charset="-128"/>
            </a:rPr>
            <a:t>人件費は職員数や退職者数の減などにより減少傾向だが、新たな文化施設の供用開始により管理委託料などの物件費の増額が大きく、人件費の減少を上回ったことが要因である。</a:t>
          </a:r>
        </a:p>
        <a:p>
          <a:r>
            <a:rPr kumimoji="1" lang="ja-JP" altLang="en-US" sz="1300">
              <a:latin typeface="ＭＳ Ｐゴシック" panose="020B0600070205080204" pitchFamily="50" charset="-128"/>
              <a:ea typeface="ＭＳ Ｐゴシック" panose="020B0600070205080204" pitchFamily="50" charset="-128"/>
            </a:rPr>
            <a:t>引続き適正な定員管理と組織の効率化を図り、業務の見直しによる物件費の縮減に努めたい。</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108469</xdr:rowOff>
    </xdr:from>
    <xdr:to>
      <xdr:col>23</xdr:col>
      <xdr:colOff>133350</xdr:colOff>
      <xdr:row>89</xdr:row>
      <xdr:rowOff>68799</xdr:rowOff>
    </xdr:to>
    <xdr:cxnSp macro="">
      <xdr:nvCxnSpPr>
        <xdr:cNvPr id="188" name="直線コネクタ 187"/>
        <xdr:cNvCxnSpPr/>
      </xdr:nvCxnSpPr>
      <xdr:spPr>
        <a:xfrm flipV="1">
          <a:off x="4953000" y="13653019"/>
          <a:ext cx="0" cy="1674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40876</xdr:rowOff>
    </xdr:from>
    <xdr:ext cx="762000" cy="259045"/>
    <xdr:sp macro="" textlink="">
      <xdr:nvSpPr>
        <xdr:cNvPr id="189" name="人件費・物件費等の状況最小値テキスト"/>
        <xdr:cNvSpPr txBox="1"/>
      </xdr:nvSpPr>
      <xdr:spPr>
        <a:xfrm>
          <a:off x="5041900" y="152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68799</xdr:rowOff>
    </xdr:from>
    <xdr:to>
      <xdr:col>24</xdr:col>
      <xdr:colOff>12700</xdr:colOff>
      <xdr:row>89</xdr:row>
      <xdr:rowOff>68799</xdr:rowOff>
    </xdr:to>
    <xdr:cxnSp macro="">
      <xdr:nvCxnSpPr>
        <xdr:cNvPr id="190" name="直線コネクタ 189"/>
        <xdr:cNvCxnSpPr/>
      </xdr:nvCxnSpPr>
      <xdr:spPr>
        <a:xfrm>
          <a:off x="4864100" y="1532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23396</xdr:rowOff>
    </xdr:from>
    <xdr:ext cx="762000" cy="259045"/>
    <xdr:sp macro="" textlink="">
      <xdr:nvSpPr>
        <xdr:cNvPr id="191" name="人件費・物件費等の状況最大値テキスト"/>
        <xdr:cNvSpPr txBox="1"/>
      </xdr:nvSpPr>
      <xdr:spPr>
        <a:xfrm>
          <a:off x="5041900" y="133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108469</xdr:rowOff>
    </xdr:from>
    <xdr:to>
      <xdr:col>24</xdr:col>
      <xdr:colOff>12700</xdr:colOff>
      <xdr:row>79</xdr:row>
      <xdr:rowOff>108469</xdr:rowOff>
    </xdr:to>
    <xdr:cxnSp macro="">
      <xdr:nvCxnSpPr>
        <xdr:cNvPr id="192" name="直線コネクタ 191"/>
        <xdr:cNvCxnSpPr/>
      </xdr:nvCxnSpPr>
      <xdr:spPr>
        <a:xfrm>
          <a:off x="4864100" y="1365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82297</xdr:rowOff>
    </xdr:from>
    <xdr:to>
      <xdr:col>23</xdr:col>
      <xdr:colOff>133350</xdr:colOff>
      <xdr:row>83</xdr:row>
      <xdr:rowOff>95035</xdr:rowOff>
    </xdr:to>
    <xdr:cxnSp macro="">
      <xdr:nvCxnSpPr>
        <xdr:cNvPr id="193" name="直線コネクタ 192"/>
        <xdr:cNvCxnSpPr/>
      </xdr:nvCxnSpPr>
      <xdr:spPr>
        <a:xfrm>
          <a:off x="4114800" y="14312647"/>
          <a:ext cx="838200" cy="1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108459</xdr:rowOff>
    </xdr:from>
    <xdr:ext cx="762000" cy="259045"/>
    <xdr:sp macro="" textlink="">
      <xdr:nvSpPr>
        <xdr:cNvPr id="194" name="人件費・物件費等の状況平均値テキスト"/>
        <xdr:cNvSpPr txBox="1"/>
      </xdr:nvSpPr>
      <xdr:spPr>
        <a:xfrm>
          <a:off x="5041900" y="1399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91932</xdr:rowOff>
    </xdr:from>
    <xdr:to>
      <xdr:col>23</xdr:col>
      <xdr:colOff>184150</xdr:colOff>
      <xdr:row>83</xdr:row>
      <xdr:rowOff>22082</xdr:rowOff>
    </xdr:to>
    <xdr:sp macro="" textlink="">
      <xdr:nvSpPr>
        <xdr:cNvPr id="195" name="フローチャート: 判断 194"/>
        <xdr:cNvSpPr/>
      </xdr:nvSpPr>
      <xdr:spPr>
        <a:xfrm>
          <a:off x="49022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82297</xdr:rowOff>
    </xdr:from>
    <xdr:to>
      <xdr:col>19</xdr:col>
      <xdr:colOff>133350</xdr:colOff>
      <xdr:row>83</xdr:row>
      <xdr:rowOff>88450</xdr:rowOff>
    </xdr:to>
    <xdr:cxnSp macro="">
      <xdr:nvCxnSpPr>
        <xdr:cNvPr id="196" name="直線コネクタ 195"/>
        <xdr:cNvCxnSpPr/>
      </xdr:nvCxnSpPr>
      <xdr:spPr>
        <a:xfrm flipV="1">
          <a:off x="3225800" y="14312647"/>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58564</xdr:rowOff>
    </xdr:from>
    <xdr:to>
      <xdr:col>19</xdr:col>
      <xdr:colOff>184150</xdr:colOff>
      <xdr:row>82</xdr:row>
      <xdr:rowOff>160164</xdr:rowOff>
    </xdr:to>
    <xdr:sp macro="" textlink="">
      <xdr:nvSpPr>
        <xdr:cNvPr id="197" name="フローチャート: 判断 196"/>
        <xdr:cNvSpPr/>
      </xdr:nvSpPr>
      <xdr:spPr>
        <a:xfrm>
          <a:off x="4064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170341</xdr:rowOff>
    </xdr:from>
    <xdr:ext cx="736600" cy="259045"/>
    <xdr:sp macro="" textlink="">
      <xdr:nvSpPr>
        <xdr:cNvPr id="198" name="テキスト ボックス 197"/>
        <xdr:cNvSpPr txBox="1"/>
      </xdr:nvSpPr>
      <xdr:spPr>
        <a:xfrm>
          <a:off x="3733800" y="1388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88450</xdr:rowOff>
    </xdr:from>
    <xdr:to>
      <xdr:col>15</xdr:col>
      <xdr:colOff>82550</xdr:colOff>
      <xdr:row>83</xdr:row>
      <xdr:rowOff>97672</xdr:rowOff>
    </xdr:to>
    <xdr:cxnSp macro="">
      <xdr:nvCxnSpPr>
        <xdr:cNvPr id="199" name="直線コネクタ 198"/>
        <xdr:cNvCxnSpPr/>
      </xdr:nvCxnSpPr>
      <xdr:spPr>
        <a:xfrm flipV="1">
          <a:off x="2336800" y="14318800"/>
          <a:ext cx="889000" cy="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63528</xdr:rowOff>
    </xdr:from>
    <xdr:to>
      <xdr:col>15</xdr:col>
      <xdr:colOff>133350</xdr:colOff>
      <xdr:row>82</xdr:row>
      <xdr:rowOff>165128</xdr:rowOff>
    </xdr:to>
    <xdr:sp macro="" textlink="">
      <xdr:nvSpPr>
        <xdr:cNvPr id="200" name="フローチャート: 判断 199"/>
        <xdr:cNvSpPr/>
      </xdr:nvSpPr>
      <xdr:spPr>
        <a:xfrm>
          <a:off x="3175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3855</xdr:rowOff>
    </xdr:from>
    <xdr:ext cx="762000" cy="259045"/>
    <xdr:sp macro="" textlink="">
      <xdr:nvSpPr>
        <xdr:cNvPr id="201" name="テキスト ボックス 200"/>
        <xdr:cNvSpPr txBox="1"/>
      </xdr:nvSpPr>
      <xdr:spPr>
        <a:xfrm>
          <a:off x="2844800" y="1389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21422</xdr:rowOff>
    </xdr:from>
    <xdr:to>
      <xdr:col>11</xdr:col>
      <xdr:colOff>31750</xdr:colOff>
      <xdr:row>83</xdr:row>
      <xdr:rowOff>97672</xdr:rowOff>
    </xdr:to>
    <xdr:cxnSp macro="">
      <xdr:nvCxnSpPr>
        <xdr:cNvPr id="202" name="直線コネクタ 201"/>
        <xdr:cNvCxnSpPr/>
      </xdr:nvCxnSpPr>
      <xdr:spPr>
        <a:xfrm>
          <a:off x="1447800" y="14251772"/>
          <a:ext cx="889000" cy="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28350</xdr:rowOff>
    </xdr:from>
    <xdr:to>
      <xdr:col>11</xdr:col>
      <xdr:colOff>82550</xdr:colOff>
      <xdr:row>82</xdr:row>
      <xdr:rowOff>129950</xdr:rowOff>
    </xdr:to>
    <xdr:sp macro="" textlink="">
      <xdr:nvSpPr>
        <xdr:cNvPr id="203" name="フローチャート: 判断 202"/>
        <xdr:cNvSpPr/>
      </xdr:nvSpPr>
      <xdr:spPr>
        <a:xfrm>
          <a:off x="2286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140127</xdr:rowOff>
    </xdr:from>
    <xdr:ext cx="762000" cy="259045"/>
    <xdr:sp macro="" textlink="">
      <xdr:nvSpPr>
        <xdr:cNvPr id="204" name="テキスト ボックス 203"/>
        <xdr:cNvSpPr txBox="1"/>
      </xdr:nvSpPr>
      <xdr:spPr>
        <a:xfrm>
          <a:off x="1955800" y="1385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109865</xdr:rowOff>
    </xdr:from>
    <xdr:to>
      <xdr:col>7</xdr:col>
      <xdr:colOff>31750</xdr:colOff>
      <xdr:row>82</xdr:row>
      <xdr:rowOff>40015</xdr:rowOff>
    </xdr:to>
    <xdr:sp macro="" textlink="">
      <xdr:nvSpPr>
        <xdr:cNvPr id="205" name="フローチャート: 判断 204"/>
        <xdr:cNvSpPr/>
      </xdr:nvSpPr>
      <xdr:spPr>
        <a:xfrm>
          <a:off x="1397000" y="139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50192</xdr:rowOff>
    </xdr:from>
    <xdr:ext cx="762000" cy="259045"/>
    <xdr:sp macro="" textlink="">
      <xdr:nvSpPr>
        <xdr:cNvPr id="206" name="テキスト ボックス 205"/>
        <xdr:cNvSpPr txBox="1"/>
      </xdr:nvSpPr>
      <xdr:spPr>
        <a:xfrm>
          <a:off x="1066800" y="1376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44235</xdr:rowOff>
    </xdr:from>
    <xdr:to>
      <xdr:col>23</xdr:col>
      <xdr:colOff>184150</xdr:colOff>
      <xdr:row>83</xdr:row>
      <xdr:rowOff>145835</xdr:rowOff>
    </xdr:to>
    <xdr:sp macro="" textlink="">
      <xdr:nvSpPr>
        <xdr:cNvPr id="212" name="楕円 211"/>
        <xdr:cNvSpPr/>
      </xdr:nvSpPr>
      <xdr:spPr>
        <a:xfrm>
          <a:off x="4902200" y="1427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16312</xdr:rowOff>
    </xdr:from>
    <xdr:ext cx="762000" cy="259045"/>
    <xdr:sp macro="" textlink="">
      <xdr:nvSpPr>
        <xdr:cNvPr id="213" name="人件費・物件費等の状況該当値テキスト"/>
        <xdr:cNvSpPr txBox="1"/>
      </xdr:nvSpPr>
      <xdr:spPr>
        <a:xfrm>
          <a:off x="5041900" y="1424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31497</xdr:rowOff>
    </xdr:from>
    <xdr:to>
      <xdr:col>19</xdr:col>
      <xdr:colOff>184150</xdr:colOff>
      <xdr:row>83</xdr:row>
      <xdr:rowOff>133097</xdr:rowOff>
    </xdr:to>
    <xdr:sp macro="" textlink="">
      <xdr:nvSpPr>
        <xdr:cNvPr id="214" name="楕円 213"/>
        <xdr:cNvSpPr/>
      </xdr:nvSpPr>
      <xdr:spPr>
        <a:xfrm>
          <a:off x="4064000" y="1426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117874</xdr:rowOff>
    </xdr:from>
    <xdr:ext cx="736600" cy="259045"/>
    <xdr:sp macro="" textlink="">
      <xdr:nvSpPr>
        <xdr:cNvPr id="215" name="テキスト ボックス 214"/>
        <xdr:cNvSpPr txBox="1"/>
      </xdr:nvSpPr>
      <xdr:spPr>
        <a:xfrm>
          <a:off x="3733800" y="14348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37650</xdr:rowOff>
    </xdr:from>
    <xdr:to>
      <xdr:col>15</xdr:col>
      <xdr:colOff>133350</xdr:colOff>
      <xdr:row>83</xdr:row>
      <xdr:rowOff>139250</xdr:rowOff>
    </xdr:to>
    <xdr:sp macro="" textlink="">
      <xdr:nvSpPr>
        <xdr:cNvPr id="216" name="楕円 215"/>
        <xdr:cNvSpPr/>
      </xdr:nvSpPr>
      <xdr:spPr>
        <a:xfrm>
          <a:off x="3175000" y="142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124027</xdr:rowOff>
    </xdr:from>
    <xdr:ext cx="762000" cy="259045"/>
    <xdr:sp macro="" textlink="">
      <xdr:nvSpPr>
        <xdr:cNvPr id="217" name="テキスト ボックス 216"/>
        <xdr:cNvSpPr txBox="1"/>
      </xdr:nvSpPr>
      <xdr:spPr>
        <a:xfrm>
          <a:off x="2844800" y="143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46872</xdr:rowOff>
    </xdr:from>
    <xdr:to>
      <xdr:col>11</xdr:col>
      <xdr:colOff>82550</xdr:colOff>
      <xdr:row>83</xdr:row>
      <xdr:rowOff>148472</xdr:rowOff>
    </xdr:to>
    <xdr:sp macro="" textlink="">
      <xdr:nvSpPr>
        <xdr:cNvPr id="218" name="楕円 217"/>
        <xdr:cNvSpPr/>
      </xdr:nvSpPr>
      <xdr:spPr>
        <a:xfrm>
          <a:off x="2286000" y="1427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133249</xdr:rowOff>
    </xdr:from>
    <xdr:ext cx="762000" cy="259045"/>
    <xdr:sp macro="" textlink="">
      <xdr:nvSpPr>
        <xdr:cNvPr id="219" name="テキスト ボックス 218"/>
        <xdr:cNvSpPr txBox="1"/>
      </xdr:nvSpPr>
      <xdr:spPr>
        <a:xfrm>
          <a:off x="1955800" y="1436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142072</xdr:rowOff>
    </xdr:from>
    <xdr:to>
      <xdr:col>7</xdr:col>
      <xdr:colOff>31750</xdr:colOff>
      <xdr:row>83</xdr:row>
      <xdr:rowOff>72222</xdr:rowOff>
    </xdr:to>
    <xdr:sp macro="" textlink="">
      <xdr:nvSpPr>
        <xdr:cNvPr id="220" name="楕円 219"/>
        <xdr:cNvSpPr/>
      </xdr:nvSpPr>
      <xdr:spPr>
        <a:xfrm>
          <a:off x="1397000" y="1420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56999</xdr:rowOff>
    </xdr:from>
    <xdr:ext cx="762000" cy="259045"/>
    <xdr:sp macro="" textlink="">
      <xdr:nvSpPr>
        <xdr:cNvPr id="221" name="テキスト ボックス 220"/>
        <xdr:cNvSpPr txBox="1"/>
      </xdr:nvSpPr>
      <xdr:spPr>
        <a:xfrm>
          <a:off x="1066800" y="1428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類似団体、全国平均及び群馬県平均を上回っている。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合併による給与格差の是正を行ったことが主な要因となり、ラスパイレス指数は１００を超えている状況である。</a:t>
          </a:r>
        </a:p>
        <a:p>
          <a:r>
            <a:rPr kumimoji="1" lang="ja-JP" altLang="en-US" sz="1300">
              <a:latin typeface="ＭＳ Ｐゴシック" panose="020B0600070205080204" pitchFamily="50" charset="-128"/>
              <a:ea typeface="ＭＳ Ｐゴシック" panose="020B0600070205080204" pitchFamily="50" charset="-128"/>
            </a:rPr>
            <a:t>今後もより一層の給与適正化に努めていきたい。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の数値は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50" name="直線コネクタ 249"/>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1"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2" name="直線コネクタ 251"/>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112184</xdr:rowOff>
    </xdr:to>
    <xdr:cxnSp macro="">
      <xdr:nvCxnSpPr>
        <xdr:cNvPr id="255" name="直線コネクタ 254"/>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17586</xdr:rowOff>
    </xdr:from>
    <xdr:ext cx="762000" cy="259045"/>
    <xdr:sp macro="" textlink="">
      <xdr:nvSpPr>
        <xdr:cNvPr id="256" name="給与水準   （国との比較）平均値テキスト"/>
        <xdr:cNvSpPr txBox="1"/>
      </xdr:nvSpPr>
      <xdr:spPr>
        <a:xfrm>
          <a:off x="17106900" y="1441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57" name="フローチャート: 判断 256"/>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86</xdr:row>
      <xdr:rowOff>41275</xdr:rowOff>
    </xdr:to>
    <xdr:cxnSp macro="">
      <xdr:nvCxnSpPr>
        <xdr:cNvPr id="258" name="直線コネクタ 257"/>
        <xdr:cNvCxnSpPr/>
      </xdr:nvCxnSpPr>
      <xdr:spPr>
        <a:xfrm flipV="1">
          <a:off x="15290800" y="1468543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59" name="フローチャート: 判断 258"/>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60" name="テキスト ボックス 259"/>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92075</xdr:rowOff>
    </xdr:from>
    <xdr:to>
      <xdr:col>72</xdr:col>
      <xdr:colOff>203200</xdr:colOff>
      <xdr:row>86</xdr:row>
      <xdr:rowOff>41275</xdr:rowOff>
    </xdr:to>
    <xdr:cxnSp macro="">
      <xdr:nvCxnSpPr>
        <xdr:cNvPr id="261" name="直線コネクタ 260"/>
        <xdr:cNvCxnSpPr/>
      </xdr:nvCxnSpPr>
      <xdr:spPr>
        <a:xfrm>
          <a:off x="14401800" y="1466532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3" name="テキスト ボックス 262"/>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85</xdr:row>
      <xdr:rowOff>132291</xdr:rowOff>
    </xdr:to>
    <xdr:cxnSp macro="">
      <xdr:nvCxnSpPr>
        <xdr:cNvPr id="264" name="直線コネクタ 263"/>
        <xdr:cNvCxnSpPr/>
      </xdr:nvCxnSpPr>
      <xdr:spPr>
        <a:xfrm flipV="1">
          <a:off x="13512800" y="146653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6" name="テキスト ボックス 265"/>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67" name="フローチャート: 判断 266"/>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68" name="テキスト ボックス 267"/>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4" name="楕円 273"/>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5" name="給与水準   （国との比較）該当値テキスト"/>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6" name="楕円 275"/>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7" name="テキスト ボックス 276"/>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78" name="楕円 277"/>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79" name="テキスト ボックス 278"/>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41275</xdr:rowOff>
    </xdr:from>
    <xdr:to>
      <xdr:col>68</xdr:col>
      <xdr:colOff>203200</xdr:colOff>
      <xdr:row>85</xdr:row>
      <xdr:rowOff>142875</xdr:rowOff>
    </xdr:to>
    <xdr:sp macro="" textlink="">
      <xdr:nvSpPr>
        <xdr:cNvPr id="280" name="楕円 279"/>
        <xdr:cNvSpPr/>
      </xdr:nvSpPr>
      <xdr:spPr>
        <a:xfrm>
          <a:off x="14351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127652</xdr:rowOff>
    </xdr:from>
    <xdr:ext cx="762000" cy="259045"/>
    <xdr:sp macro="" textlink="">
      <xdr:nvSpPr>
        <xdr:cNvPr id="281" name="テキスト ボックス 280"/>
        <xdr:cNvSpPr txBox="1"/>
      </xdr:nvSpPr>
      <xdr:spPr>
        <a:xfrm>
          <a:off x="14020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82" name="楕円 281"/>
        <xdr:cNvSpPr/>
      </xdr:nvSpPr>
      <xdr:spPr>
        <a:xfrm>
          <a:off x="13462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83" name="テキスト ボックス 282"/>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対前年度比で</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人改善し、類似団体、全国平均及び群馬県内平均を下回っている。</a:t>
          </a:r>
        </a:p>
        <a:p>
          <a:r>
            <a:rPr kumimoji="1" lang="ja-JP" altLang="en-US" sz="1300">
              <a:latin typeface="ＭＳ Ｐゴシック" panose="020B0600070205080204" pitchFamily="50" charset="-128"/>
              <a:ea typeface="ＭＳ Ｐゴシック" panose="020B0600070205080204" pitchFamily="50" charset="-128"/>
            </a:rPr>
            <a:t>平成１８年度から始まった定員適正化計画において、１０年間で４００人の職員削減を掲げ、目標を達成することができた。</a:t>
          </a:r>
        </a:p>
        <a:p>
          <a:r>
            <a:rPr kumimoji="1" lang="ja-JP" altLang="en-US" sz="1300">
              <a:latin typeface="ＭＳ Ｐゴシック" panose="020B0600070205080204" pitchFamily="50" charset="-128"/>
              <a:ea typeface="ＭＳ Ｐゴシック" panose="020B0600070205080204" pitchFamily="50" charset="-128"/>
            </a:rPr>
            <a:t>今後の職員数は横ばいになると考えられるが、組織機構の見直しと適正な人員配置を行いながら、定員管理を行っていく。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の数値は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の数値を引用している。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15" name="直線コネクタ 314"/>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18"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19" name="直線コネクタ 318"/>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6531</xdr:rowOff>
    </xdr:from>
    <xdr:to>
      <xdr:col>81</xdr:col>
      <xdr:colOff>44450</xdr:colOff>
      <xdr:row>62</xdr:row>
      <xdr:rowOff>13426</xdr:rowOff>
    </xdr:to>
    <xdr:cxnSp macro="">
      <xdr:nvCxnSpPr>
        <xdr:cNvPr id="320" name="直線コネクタ 319"/>
        <xdr:cNvCxnSpPr/>
      </xdr:nvCxnSpPr>
      <xdr:spPr>
        <a:xfrm flipV="1">
          <a:off x="16179800" y="10636431"/>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144071</xdr:rowOff>
    </xdr:from>
    <xdr:ext cx="762000" cy="259045"/>
    <xdr:sp macro="" textlink="">
      <xdr:nvSpPr>
        <xdr:cNvPr id="321" name="定員管理の状況平均値テキスト"/>
        <xdr:cNvSpPr txBox="1"/>
      </xdr:nvSpPr>
      <xdr:spPr>
        <a:xfrm>
          <a:off x="17106900" y="10602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2" name="フローチャート: 判断 321"/>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13426</xdr:rowOff>
    </xdr:from>
    <xdr:to>
      <xdr:col>77</xdr:col>
      <xdr:colOff>44450</xdr:colOff>
      <xdr:row>62</xdr:row>
      <xdr:rowOff>47897</xdr:rowOff>
    </xdr:to>
    <xdr:cxnSp macro="">
      <xdr:nvCxnSpPr>
        <xdr:cNvPr id="323" name="直線コネクタ 322"/>
        <xdr:cNvCxnSpPr/>
      </xdr:nvCxnSpPr>
      <xdr:spPr>
        <a:xfrm flipV="1">
          <a:off x="15290800" y="1064332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24" name="フローチャート: 判断 323"/>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86921</xdr:rowOff>
    </xdr:from>
    <xdr:ext cx="736600" cy="259045"/>
    <xdr:sp macro="" textlink="">
      <xdr:nvSpPr>
        <xdr:cNvPr id="325" name="テキスト ボックス 324"/>
        <xdr:cNvSpPr txBox="1"/>
      </xdr:nvSpPr>
      <xdr:spPr>
        <a:xfrm>
          <a:off x="15798800" y="1071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47897</xdr:rowOff>
    </xdr:from>
    <xdr:to>
      <xdr:col>72</xdr:col>
      <xdr:colOff>203200</xdr:colOff>
      <xdr:row>62</xdr:row>
      <xdr:rowOff>116840</xdr:rowOff>
    </xdr:to>
    <xdr:cxnSp macro="">
      <xdr:nvCxnSpPr>
        <xdr:cNvPr id="326" name="直線コネクタ 325"/>
        <xdr:cNvCxnSpPr/>
      </xdr:nvCxnSpPr>
      <xdr:spPr>
        <a:xfrm flipV="1">
          <a:off x="14401800" y="1067779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27" name="フローチャート: 判断 326"/>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105427</xdr:rowOff>
    </xdr:from>
    <xdr:ext cx="762000" cy="259045"/>
    <xdr:sp macro="" textlink="">
      <xdr:nvSpPr>
        <xdr:cNvPr id="328" name="テキスト ボックス 327"/>
        <xdr:cNvSpPr txBox="1"/>
      </xdr:nvSpPr>
      <xdr:spPr>
        <a:xfrm>
          <a:off x="1490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116840</xdr:rowOff>
    </xdr:from>
    <xdr:to>
      <xdr:col>68</xdr:col>
      <xdr:colOff>152400</xdr:colOff>
      <xdr:row>62</xdr:row>
      <xdr:rowOff>147865</xdr:rowOff>
    </xdr:to>
    <xdr:cxnSp macro="">
      <xdr:nvCxnSpPr>
        <xdr:cNvPr id="329" name="直線コネクタ 328"/>
        <xdr:cNvCxnSpPr/>
      </xdr:nvCxnSpPr>
      <xdr:spPr>
        <a:xfrm flipV="1">
          <a:off x="13512800" y="1074674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0" name="フローチャート: 判断 329"/>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108874</xdr:rowOff>
    </xdr:from>
    <xdr:ext cx="762000" cy="259045"/>
    <xdr:sp macro="" textlink="">
      <xdr:nvSpPr>
        <xdr:cNvPr id="331" name="テキスト ボックス 330"/>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2" name="フローチャート: 判断 331"/>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88192</xdr:rowOff>
    </xdr:from>
    <xdr:ext cx="762000" cy="259045"/>
    <xdr:sp macro="" textlink="">
      <xdr:nvSpPr>
        <xdr:cNvPr id="333" name="テキスト ボックス 332"/>
        <xdr:cNvSpPr txBox="1"/>
      </xdr:nvSpPr>
      <xdr:spPr>
        <a:xfrm>
          <a:off x="13131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39" name="楕円 338"/>
        <xdr:cNvSpPr/>
      </xdr:nvSpPr>
      <xdr:spPr>
        <a:xfrm>
          <a:off x="169672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143708</xdr:rowOff>
    </xdr:from>
    <xdr:ext cx="762000" cy="259045"/>
    <xdr:sp macro="" textlink="">
      <xdr:nvSpPr>
        <xdr:cNvPr id="340" name="定員管理の状況該当値テキスト"/>
        <xdr:cNvSpPr txBox="1"/>
      </xdr:nvSpPr>
      <xdr:spPr>
        <a:xfrm>
          <a:off x="17106900" y="104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134076</xdr:rowOff>
    </xdr:from>
    <xdr:to>
      <xdr:col>77</xdr:col>
      <xdr:colOff>95250</xdr:colOff>
      <xdr:row>62</xdr:row>
      <xdr:rowOff>64226</xdr:rowOff>
    </xdr:to>
    <xdr:sp macro="" textlink="">
      <xdr:nvSpPr>
        <xdr:cNvPr id="341" name="楕円 340"/>
        <xdr:cNvSpPr/>
      </xdr:nvSpPr>
      <xdr:spPr>
        <a:xfrm>
          <a:off x="16129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74403</xdr:rowOff>
    </xdr:from>
    <xdr:ext cx="736600" cy="259045"/>
    <xdr:sp macro="" textlink="">
      <xdr:nvSpPr>
        <xdr:cNvPr id="342" name="テキスト ボックス 341"/>
        <xdr:cNvSpPr txBox="1"/>
      </xdr:nvSpPr>
      <xdr:spPr>
        <a:xfrm>
          <a:off x="15798800" y="1036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168547</xdr:rowOff>
    </xdr:from>
    <xdr:to>
      <xdr:col>73</xdr:col>
      <xdr:colOff>44450</xdr:colOff>
      <xdr:row>62</xdr:row>
      <xdr:rowOff>98697</xdr:rowOff>
    </xdr:to>
    <xdr:sp macro="" textlink="">
      <xdr:nvSpPr>
        <xdr:cNvPr id="343" name="楕円 342"/>
        <xdr:cNvSpPr/>
      </xdr:nvSpPr>
      <xdr:spPr>
        <a:xfrm>
          <a:off x="15240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83474</xdr:rowOff>
    </xdr:from>
    <xdr:ext cx="762000" cy="259045"/>
    <xdr:sp macro="" textlink="">
      <xdr:nvSpPr>
        <xdr:cNvPr id="344" name="テキスト ボックス 343"/>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66040</xdr:rowOff>
    </xdr:from>
    <xdr:to>
      <xdr:col>68</xdr:col>
      <xdr:colOff>203200</xdr:colOff>
      <xdr:row>62</xdr:row>
      <xdr:rowOff>167640</xdr:rowOff>
    </xdr:to>
    <xdr:sp macro="" textlink="">
      <xdr:nvSpPr>
        <xdr:cNvPr id="345" name="楕円 344"/>
        <xdr:cNvSpPr/>
      </xdr:nvSpPr>
      <xdr:spPr>
        <a:xfrm>
          <a:off x="14351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152417</xdr:rowOff>
    </xdr:from>
    <xdr:ext cx="762000" cy="259045"/>
    <xdr:sp macro="" textlink="">
      <xdr:nvSpPr>
        <xdr:cNvPr id="346" name="テキスト ボックス 345"/>
        <xdr:cNvSpPr txBox="1"/>
      </xdr:nvSpPr>
      <xdr:spPr>
        <a:xfrm>
          <a:off x="14020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97065</xdr:rowOff>
    </xdr:from>
    <xdr:to>
      <xdr:col>64</xdr:col>
      <xdr:colOff>152400</xdr:colOff>
      <xdr:row>63</xdr:row>
      <xdr:rowOff>27215</xdr:rowOff>
    </xdr:to>
    <xdr:sp macro="" textlink="">
      <xdr:nvSpPr>
        <xdr:cNvPr id="347" name="楕円 346"/>
        <xdr:cNvSpPr/>
      </xdr:nvSpPr>
      <xdr:spPr>
        <a:xfrm>
          <a:off x="13462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11992</xdr:rowOff>
    </xdr:from>
    <xdr:ext cx="762000" cy="259045"/>
    <xdr:sp macro="" textlink="">
      <xdr:nvSpPr>
        <xdr:cNvPr id="348" name="テキスト ボックス 347"/>
        <xdr:cNvSpPr txBox="1"/>
      </xdr:nvSpPr>
      <xdr:spPr>
        <a:xfrm>
          <a:off x="13131800" y="1081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対前年度比で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ポイント改善し、全国平均、群馬県平均を下回っているが、類似団体平均を上回っている。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改善した要因としては、標準税収入額等（市町村民税等）の増などがあげられる。</a:t>
          </a:r>
        </a:p>
        <a:p>
          <a:r>
            <a:rPr kumimoji="1" lang="ja-JP" altLang="en-US" sz="1300">
              <a:latin typeface="ＭＳ Ｐゴシック" panose="020B0600070205080204" pitchFamily="50" charset="-128"/>
              <a:ea typeface="ＭＳ Ｐゴシック" panose="020B0600070205080204" pitchFamily="50" charset="-128"/>
            </a:rPr>
            <a:t>市債現在高は減少傾向にあり、引き続き市債事業を厳選し、「償還元金を超えない市債の発行」を堅持することにより、比率の抑制に努めていく。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45</xdr:row>
      <xdr:rowOff>41910</xdr:rowOff>
    </xdr:to>
    <xdr:cxnSp macro="">
      <xdr:nvCxnSpPr>
        <xdr:cNvPr id="376" name="直線コネクタ 375"/>
        <xdr:cNvCxnSpPr/>
      </xdr:nvCxnSpPr>
      <xdr:spPr>
        <a:xfrm flipV="1">
          <a:off x="17018000" y="630131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7"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8" name="直線コネクタ 377"/>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68156</xdr:rowOff>
    </xdr:to>
    <xdr:cxnSp macro="">
      <xdr:nvCxnSpPr>
        <xdr:cNvPr id="381" name="直線コネクタ 380"/>
        <xdr:cNvCxnSpPr/>
      </xdr:nvCxnSpPr>
      <xdr:spPr>
        <a:xfrm flipV="1">
          <a:off x="16179800" y="702521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2"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108373</xdr:rowOff>
    </xdr:to>
    <xdr:cxnSp macro="">
      <xdr:nvCxnSpPr>
        <xdr:cNvPr id="384" name="直線コネクタ 383"/>
        <xdr:cNvCxnSpPr/>
      </xdr:nvCxnSpPr>
      <xdr:spPr>
        <a:xfrm flipV="1">
          <a:off x="15290800" y="70976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85" name="フローチャート: 判断 384"/>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386" name="テキスト ボックス 385"/>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41</xdr:row>
      <xdr:rowOff>156633</xdr:rowOff>
    </xdr:to>
    <xdr:cxnSp macro="">
      <xdr:nvCxnSpPr>
        <xdr:cNvPr id="387" name="直線コネクタ 386"/>
        <xdr:cNvCxnSpPr/>
      </xdr:nvCxnSpPr>
      <xdr:spPr>
        <a:xfrm flipV="1">
          <a:off x="14401800" y="71378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88" name="フローチャート: 判断 387"/>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89" name="テキスト ボックス 388"/>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42</xdr:row>
      <xdr:rowOff>1270</xdr:rowOff>
    </xdr:to>
    <xdr:cxnSp macro="">
      <xdr:nvCxnSpPr>
        <xdr:cNvPr id="390" name="直線コネクタ 389"/>
        <xdr:cNvCxnSpPr/>
      </xdr:nvCxnSpPr>
      <xdr:spPr>
        <a:xfrm flipV="1">
          <a:off x="13512800" y="71860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1" name="フローチャート: 判断 390"/>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2" name="テキスト ボックス 391"/>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3" name="フローチャート: 判断 392"/>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394" name="テキスト ボックス 393"/>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400" name="楕円 399"/>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88494</xdr:rowOff>
    </xdr:from>
    <xdr:ext cx="762000" cy="259045"/>
    <xdr:sp macro="" textlink="">
      <xdr:nvSpPr>
        <xdr:cNvPr id="401" name="公債費負担の状況該当値テキスト"/>
        <xdr:cNvSpPr txBox="1"/>
      </xdr:nvSpPr>
      <xdr:spPr>
        <a:xfrm>
          <a:off x="17106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402" name="楕円 401"/>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403" name="テキスト ボックス 402"/>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57573</xdr:rowOff>
    </xdr:from>
    <xdr:to>
      <xdr:col>73</xdr:col>
      <xdr:colOff>44450</xdr:colOff>
      <xdr:row>41</xdr:row>
      <xdr:rowOff>159173</xdr:rowOff>
    </xdr:to>
    <xdr:sp macro="" textlink="">
      <xdr:nvSpPr>
        <xdr:cNvPr id="404" name="楕円 403"/>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143950</xdr:rowOff>
    </xdr:from>
    <xdr:ext cx="762000" cy="259045"/>
    <xdr:sp macro="" textlink="">
      <xdr:nvSpPr>
        <xdr:cNvPr id="405" name="テキスト ボックス 404"/>
        <xdr:cNvSpPr txBox="1"/>
      </xdr:nvSpPr>
      <xdr:spPr>
        <a:xfrm>
          <a:off x="14909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06" name="楕円 405"/>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407" name="テキスト ボックス 406"/>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8" name="楕円 407"/>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9" name="テキスト ボックス 408"/>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対前年度比で</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ポイント改善したが、類似団体、全国及び群馬県平均よりも高くなっている。</a:t>
          </a:r>
        </a:p>
        <a:p>
          <a:r>
            <a:rPr kumimoji="1" lang="ja-JP" altLang="en-US" sz="1300">
              <a:latin typeface="ＭＳ Ｐゴシック" panose="020B0600070205080204" pitchFamily="50" charset="-128"/>
              <a:ea typeface="ＭＳ Ｐゴシック" panose="020B0600070205080204" pitchFamily="50" charset="-128"/>
            </a:rPr>
            <a:t>改善した要因は、「償還元金を超えない市債の発行」の堅持による市債残高の縮減や、市税収入などの増加により標準財政規模が増加したことがあげられる。</a:t>
          </a:r>
        </a:p>
        <a:p>
          <a:r>
            <a:rPr kumimoji="1" lang="ja-JP" altLang="en-US" sz="1300">
              <a:latin typeface="ＭＳ Ｐゴシック" panose="020B0600070205080204" pitchFamily="50" charset="-128"/>
              <a:ea typeface="ＭＳ Ｐゴシック" panose="020B0600070205080204" pitchFamily="50" charset="-128"/>
            </a:rPr>
            <a:t>健全な財政運営のため、今後も市債残高の更なる縮減に努めていく。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5150</xdr:rowOff>
    </xdr:to>
    <xdr:cxnSp macro="">
      <xdr:nvCxnSpPr>
        <xdr:cNvPr id="438" name="直線コネクタ 437"/>
        <xdr:cNvCxnSpPr/>
      </xdr:nvCxnSpPr>
      <xdr:spPr>
        <a:xfrm flipV="1">
          <a:off x="17018000" y="2370667"/>
          <a:ext cx="0" cy="1577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148677</xdr:rowOff>
    </xdr:from>
    <xdr:ext cx="762000" cy="259045"/>
    <xdr:sp macro="" textlink="">
      <xdr:nvSpPr>
        <xdr:cNvPr id="439" name="将来負担の状況最小値テキスト"/>
        <xdr:cNvSpPr txBox="1"/>
      </xdr:nvSpPr>
      <xdr:spPr>
        <a:xfrm>
          <a:off x="17106900" y="39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5150</xdr:rowOff>
    </xdr:from>
    <xdr:to>
      <xdr:col>81</xdr:col>
      <xdr:colOff>133350</xdr:colOff>
      <xdr:row>23</xdr:row>
      <xdr:rowOff>5150</xdr:rowOff>
    </xdr:to>
    <xdr:cxnSp macro="">
      <xdr:nvCxnSpPr>
        <xdr:cNvPr id="440" name="直線コネクタ 439"/>
        <xdr:cNvCxnSpPr/>
      </xdr:nvCxnSpPr>
      <xdr:spPr>
        <a:xfrm>
          <a:off x="16929100" y="39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16369</xdr:rowOff>
    </xdr:from>
    <xdr:to>
      <xdr:col>81</xdr:col>
      <xdr:colOff>44450</xdr:colOff>
      <xdr:row>17</xdr:row>
      <xdr:rowOff>134338</xdr:rowOff>
    </xdr:to>
    <xdr:cxnSp macro="">
      <xdr:nvCxnSpPr>
        <xdr:cNvPr id="443" name="直線コネクタ 442"/>
        <xdr:cNvCxnSpPr/>
      </xdr:nvCxnSpPr>
      <xdr:spPr>
        <a:xfrm flipV="1">
          <a:off x="16179800" y="2931019"/>
          <a:ext cx="838200" cy="11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166810</xdr:rowOff>
    </xdr:from>
    <xdr:ext cx="762000" cy="259045"/>
    <xdr:sp macro="" textlink="">
      <xdr:nvSpPr>
        <xdr:cNvPr id="444" name="将来負担の状況平均値テキスト"/>
        <xdr:cNvSpPr txBox="1"/>
      </xdr:nvSpPr>
      <xdr:spPr>
        <a:xfrm>
          <a:off x="17106900" y="256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45" name="フローチャート: 判断 444"/>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134338</xdr:rowOff>
    </xdr:from>
    <xdr:to>
      <xdr:col>77</xdr:col>
      <xdr:colOff>44450</xdr:colOff>
      <xdr:row>17</xdr:row>
      <xdr:rowOff>149084</xdr:rowOff>
    </xdr:to>
    <xdr:cxnSp macro="">
      <xdr:nvCxnSpPr>
        <xdr:cNvPr id="446" name="直線コネクタ 445"/>
        <xdr:cNvCxnSpPr/>
      </xdr:nvCxnSpPr>
      <xdr:spPr>
        <a:xfrm flipV="1">
          <a:off x="15290800" y="3048988"/>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163689</xdr:rowOff>
    </xdr:from>
    <xdr:to>
      <xdr:col>77</xdr:col>
      <xdr:colOff>95250</xdr:colOff>
      <xdr:row>16</xdr:row>
      <xdr:rowOff>93839</xdr:rowOff>
    </xdr:to>
    <xdr:sp macro="" textlink="">
      <xdr:nvSpPr>
        <xdr:cNvPr id="447" name="フローチャート: 判断 446"/>
        <xdr:cNvSpPr/>
      </xdr:nvSpPr>
      <xdr:spPr>
        <a:xfrm>
          <a:off x="16129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104016</xdr:rowOff>
    </xdr:from>
    <xdr:ext cx="736600" cy="259045"/>
    <xdr:sp macro="" textlink="">
      <xdr:nvSpPr>
        <xdr:cNvPr id="448" name="テキスト ボックス 447"/>
        <xdr:cNvSpPr txBox="1"/>
      </xdr:nvSpPr>
      <xdr:spPr>
        <a:xfrm>
          <a:off x="15798800" y="250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149084</xdr:rowOff>
    </xdr:from>
    <xdr:to>
      <xdr:col>72</xdr:col>
      <xdr:colOff>203200</xdr:colOff>
      <xdr:row>18</xdr:row>
      <xdr:rowOff>166652</xdr:rowOff>
    </xdr:to>
    <xdr:cxnSp macro="">
      <xdr:nvCxnSpPr>
        <xdr:cNvPr id="449" name="直線コネクタ 448"/>
        <xdr:cNvCxnSpPr/>
      </xdr:nvCxnSpPr>
      <xdr:spPr>
        <a:xfrm flipV="1">
          <a:off x="14401800" y="3063734"/>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78034</xdr:rowOff>
    </xdr:from>
    <xdr:to>
      <xdr:col>73</xdr:col>
      <xdr:colOff>44450</xdr:colOff>
      <xdr:row>17</xdr:row>
      <xdr:rowOff>8184</xdr:rowOff>
    </xdr:to>
    <xdr:sp macro="" textlink="">
      <xdr:nvSpPr>
        <xdr:cNvPr id="450" name="フローチャート: 判断 449"/>
        <xdr:cNvSpPr/>
      </xdr:nvSpPr>
      <xdr:spPr>
        <a:xfrm>
          <a:off x="15240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18361</xdr:rowOff>
    </xdr:from>
    <xdr:ext cx="762000" cy="259045"/>
    <xdr:sp macro="" textlink="">
      <xdr:nvSpPr>
        <xdr:cNvPr id="451" name="テキスト ボックス 450"/>
        <xdr:cNvSpPr txBox="1"/>
      </xdr:nvSpPr>
      <xdr:spPr>
        <a:xfrm>
          <a:off x="14909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166652</xdr:rowOff>
    </xdr:from>
    <xdr:to>
      <xdr:col>68</xdr:col>
      <xdr:colOff>152400</xdr:colOff>
      <xdr:row>20</xdr:row>
      <xdr:rowOff>105269</xdr:rowOff>
    </xdr:to>
    <xdr:cxnSp macro="">
      <xdr:nvCxnSpPr>
        <xdr:cNvPr id="452" name="直線コネクタ 451"/>
        <xdr:cNvCxnSpPr/>
      </xdr:nvCxnSpPr>
      <xdr:spPr>
        <a:xfrm flipV="1">
          <a:off x="13512800" y="3252752"/>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9807</xdr:rowOff>
    </xdr:from>
    <xdr:to>
      <xdr:col>68</xdr:col>
      <xdr:colOff>203200</xdr:colOff>
      <xdr:row>17</xdr:row>
      <xdr:rowOff>111407</xdr:rowOff>
    </xdr:to>
    <xdr:sp macro="" textlink="">
      <xdr:nvSpPr>
        <xdr:cNvPr id="453" name="フローチャート: 判断 452"/>
        <xdr:cNvSpPr/>
      </xdr:nvSpPr>
      <xdr:spPr>
        <a:xfrm>
          <a:off x="14351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121584</xdr:rowOff>
    </xdr:from>
    <xdr:ext cx="762000" cy="259045"/>
    <xdr:sp macro="" textlink="">
      <xdr:nvSpPr>
        <xdr:cNvPr id="454" name="テキスト ボックス 453"/>
        <xdr:cNvSpPr txBox="1"/>
      </xdr:nvSpPr>
      <xdr:spPr>
        <a:xfrm>
          <a:off x="14020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55" name="フローチャート: 判断 454"/>
        <xdr:cNvSpPr/>
      </xdr:nvSpPr>
      <xdr:spPr>
        <a:xfrm>
          <a:off x="13462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13140</xdr:rowOff>
    </xdr:from>
    <xdr:ext cx="762000" cy="259045"/>
    <xdr:sp macro="" textlink="">
      <xdr:nvSpPr>
        <xdr:cNvPr id="456" name="テキスト ボックス 455"/>
        <xdr:cNvSpPr txBox="1"/>
      </xdr:nvSpPr>
      <xdr:spPr>
        <a:xfrm>
          <a:off x="13131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137019</xdr:rowOff>
    </xdr:from>
    <xdr:to>
      <xdr:col>81</xdr:col>
      <xdr:colOff>95250</xdr:colOff>
      <xdr:row>17</xdr:row>
      <xdr:rowOff>67169</xdr:rowOff>
    </xdr:to>
    <xdr:sp macro="" textlink="">
      <xdr:nvSpPr>
        <xdr:cNvPr id="462" name="楕円 461"/>
        <xdr:cNvSpPr/>
      </xdr:nvSpPr>
      <xdr:spPr>
        <a:xfrm>
          <a:off x="16967200" y="28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109096</xdr:rowOff>
    </xdr:from>
    <xdr:ext cx="762000" cy="259045"/>
    <xdr:sp macro="" textlink="">
      <xdr:nvSpPr>
        <xdr:cNvPr id="463" name="将来負担の状況該当値テキスト"/>
        <xdr:cNvSpPr txBox="1"/>
      </xdr:nvSpPr>
      <xdr:spPr>
        <a:xfrm>
          <a:off x="17106900" y="285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83538</xdr:rowOff>
    </xdr:from>
    <xdr:to>
      <xdr:col>77</xdr:col>
      <xdr:colOff>95250</xdr:colOff>
      <xdr:row>18</xdr:row>
      <xdr:rowOff>13688</xdr:rowOff>
    </xdr:to>
    <xdr:sp macro="" textlink="">
      <xdr:nvSpPr>
        <xdr:cNvPr id="464" name="楕円 463"/>
        <xdr:cNvSpPr/>
      </xdr:nvSpPr>
      <xdr:spPr>
        <a:xfrm>
          <a:off x="16129000" y="299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169915</xdr:rowOff>
    </xdr:from>
    <xdr:ext cx="736600" cy="259045"/>
    <xdr:sp macro="" textlink="">
      <xdr:nvSpPr>
        <xdr:cNvPr id="465" name="テキスト ボックス 464"/>
        <xdr:cNvSpPr txBox="1"/>
      </xdr:nvSpPr>
      <xdr:spPr>
        <a:xfrm>
          <a:off x="15798800" y="308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98284</xdr:rowOff>
    </xdr:from>
    <xdr:to>
      <xdr:col>73</xdr:col>
      <xdr:colOff>44450</xdr:colOff>
      <xdr:row>18</xdr:row>
      <xdr:rowOff>28434</xdr:rowOff>
    </xdr:to>
    <xdr:sp macro="" textlink="">
      <xdr:nvSpPr>
        <xdr:cNvPr id="466" name="楕円 465"/>
        <xdr:cNvSpPr/>
      </xdr:nvSpPr>
      <xdr:spPr>
        <a:xfrm>
          <a:off x="15240000" y="301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13211</xdr:rowOff>
    </xdr:from>
    <xdr:ext cx="762000" cy="259045"/>
    <xdr:sp macro="" textlink="">
      <xdr:nvSpPr>
        <xdr:cNvPr id="467" name="テキスト ボックス 466"/>
        <xdr:cNvSpPr txBox="1"/>
      </xdr:nvSpPr>
      <xdr:spPr>
        <a:xfrm>
          <a:off x="14909800" y="309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115852</xdr:rowOff>
    </xdr:from>
    <xdr:to>
      <xdr:col>68</xdr:col>
      <xdr:colOff>203200</xdr:colOff>
      <xdr:row>19</xdr:row>
      <xdr:rowOff>46002</xdr:rowOff>
    </xdr:to>
    <xdr:sp macro="" textlink="">
      <xdr:nvSpPr>
        <xdr:cNvPr id="468" name="楕円 467"/>
        <xdr:cNvSpPr/>
      </xdr:nvSpPr>
      <xdr:spPr>
        <a:xfrm>
          <a:off x="14351000" y="32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30779</xdr:rowOff>
    </xdr:from>
    <xdr:ext cx="762000" cy="259045"/>
    <xdr:sp macro="" textlink="">
      <xdr:nvSpPr>
        <xdr:cNvPr id="469" name="テキスト ボックス 468"/>
        <xdr:cNvSpPr txBox="1"/>
      </xdr:nvSpPr>
      <xdr:spPr>
        <a:xfrm>
          <a:off x="14020800" y="328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54469</xdr:rowOff>
    </xdr:from>
    <xdr:to>
      <xdr:col>64</xdr:col>
      <xdr:colOff>152400</xdr:colOff>
      <xdr:row>20</xdr:row>
      <xdr:rowOff>156069</xdr:rowOff>
    </xdr:to>
    <xdr:sp macro="" textlink="">
      <xdr:nvSpPr>
        <xdr:cNvPr id="470" name="楕円 469"/>
        <xdr:cNvSpPr/>
      </xdr:nvSpPr>
      <xdr:spPr>
        <a:xfrm>
          <a:off x="13462000" y="34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140846</xdr:rowOff>
    </xdr:from>
    <xdr:ext cx="762000" cy="259045"/>
    <xdr:sp macro="" textlink="">
      <xdr:nvSpPr>
        <xdr:cNvPr id="471" name="テキスト ボックス 470"/>
        <xdr:cNvSpPr txBox="1"/>
      </xdr:nvSpPr>
      <xdr:spPr>
        <a:xfrm>
          <a:off x="13131800" y="3569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224,574
214,006
175.54
80,607,300
77,619,422
2,465,828
50,798,981
68,790,240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対前年度比で</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ポイント悪化し、類似団体、全国平均よりも下回っているものの、群馬県平均より上回っている。</a:t>
          </a:r>
        </a:p>
        <a:p>
          <a:r>
            <a:rPr kumimoji="1" lang="ja-JP" altLang="en-US" sz="1300">
              <a:latin typeface="ＭＳ Ｐゴシック" panose="020B0600070205080204" pitchFamily="50" charset="-128"/>
              <a:ea typeface="ＭＳ Ｐゴシック" panose="020B0600070205080204" pitchFamily="50" charset="-128"/>
            </a:rPr>
            <a:t>職員給、退職手当とも前年を下回っているが、分母である経常一般財源収入額が減少したことが対前年度比で悪化した要因である。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今後も組織機構の見直しと適正な人員配置を行いながら、引き続き人件費の抑制に努めていく。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37</xdr:row>
      <xdr:rowOff>1270</xdr:rowOff>
    </xdr:to>
    <xdr:cxnSp macro="">
      <xdr:nvCxnSpPr>
        <xdr:cNvPr id="66" name="直線コネクタ 65"/>
        <xdr:cNvCxnSpPr/>
      </xdr:nvCxnSpPr>
      <xdr:spPr>
        <a:xfrm>
          <a:off x="3987800" y="62458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37</xdr:row>
      <xdr:rowOff>107950</xdr:rowOff>
    </xdr:to>
    <xdr:cxnSp macro="">
      <xdr:nvCxnSpPr>
        <xdr:cNvPr id="69" name="直線コネクタ 68"/>
        <xdr:cNvCxnSpPr/>
      </xdr:nvCxnSpPr>
      <xdr:spPr>
        <a:xfrm flipV="1">
          <a:off x="3098800" y="62458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71" name="テキスト ボックス 70"/>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37</xdr:row>
      <xdr:rowOff>107950</xdr:rowOff>
    </xdr:to>
    <xdr:cxnSp macro="">
      <xdr:nvCxnSpPr>
        <xdr:cNvPr id="72" name="直線コネクタ 71"/>
        <xdr:cNvCxnSpPr/>
      </xdr:nvCxnSpPr>
      <xdr:spPr>
        <a:xfrm>
          <a:off x="2209800" y="62306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38</xdr:row>
      <xdr:rowOff>5080</xdr:rowOff>
    </xdr:to>
    <xdr:cxnSp macro="">
      <xdr:nvCxnSpPr>
        <xdr:cNvPr id="75" name="直線コネクタ 74"/>
        <xdr:cNvCxnSpPr/>
      </xdr:nvCxnSpPr>
      <xdr:spPr>
        <a:xfrm flipV="1">
          <a:off x="1320800" y="62306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77" name="テキスト ボックス 76"/>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138447</xdr:rowOff>
    </xdr:from>
    <xdr:ext cx="762000" cy="259045"/>
    <xdr:sp macro="" textlink="">
      <xdr:nvSpPr>
        <xdr:cNvPr id="86" name="人件費該当値テキスト"/>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0" name="テキスト ボックス 89"/>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対前年度比で</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ポイント悪化した。類似団体、全国及び群馬県平均よりも上回っている。</a:t>
          </a:r>
        </a:p>
        <a:p>
          <a:r>
            <a:rPr kumimoji="1" lang="ja-JP" altLang="en-US" sz="1300">
              <a:latin typeface="ＭＳ Ｐゴシック" panose="020B0600070205080204" pitchFamily="50" charset="-128"/>
              <a:ea typeface="ＭＳ Ｐゴシック" panose="020B0600070205080204" pitchFamily="50" charset="-128"/>
            </a:rPr>
            <a:t>新たな文化施設の供用開始による管理委託料の増など委託料が増額となったほか、賃金などが増加傾向にある。</a:t>
          </a:r>
        </a:p>
        <a:p>
          <a:r>
            <a:rPr kumimoji="1" lang="ja-JP" altLang="en-US" sz="1300">
              <a:latin typeface="ＭＳ Ｐゴシック" panose="020B0600070205080204" pitchFamily="50" charset="-128"/>
              <a:ea typeface="ＭＳ Ｐゴシック" panose="020B0600070205080204" pitchFamily="50" charset="-128"/>
            </a:rPr>
            <a:t>今後も既存事業の見直し並びに臨時・嘱託職員の適正な人員配置など、経費の抑制に努めていく。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75293</xdr:rowOff>
    </xdr:from>
    <xdr:to>
      <xdr:col>82</xdr:col>
      <xdr:colOff>107950</xdr:colOff>
      <xdr:row>20</xdr:row>
      <xdr:rowOff>121557</xdr:rowOff>
    </xdr:to>
    <xdr:cxnSp macro="">
      <xdr:nvCxnSpPr>
        <xdr:cNvPr id="129" name="直線コネクタ 128"/>
        <xdr:cNvCxnSpPr/>
      </xdr:nvCxnSpPr>
      <xdr:spPr>
        <a:xfrm>
          <a:off x="15671800" y="3332843"/>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30"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53522</xdr:rowOff>
    </xdr:from>
    <xdr:to>
      <xdr:col>78</xdr:col>
      <xdr:colOff>69850</xdr:colOff>
      <xdr:row>19</xdr:row>
      <xdr:rowOff>75293</xdr:rowOff>
    </xdr:to>
    <xdr:cxnSp macro="">
      <xdr:nvCxnSpPr>
        <xdr:cNvPr id="132" name="直線コネクタ 131"/>
        <xdr:cNvCxnSpPr/>
      </xdr:nvCxnSpPr>
      <xdr:spPr>
        <a:xfrm>
          <a:off x="14782800" y="3311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4" name="テキスト ボックス 133"/>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18143</xdr:rowOff>
    </xdr:from>
    <xdr:to>
      <xdr:col>73</xdr:col>
      <xdr:colOff>180975</xdr:colOff>
      <xdr:row>19</xdr:row>
      <xdr:rowOff>53522</xdr:rowOff>
    </xdr:to>
    <xdr:cxnSp macro="">
      <xdr:nvCxnSpPr>
        <xdr:cNvPr id="135" name="直線コネクタ 134"/>
        <xdr:cNvCxnSpPr/>
      </xdr:nvCxnSpPr>
      <xdr:spPr>
        <a:xfrm>
          <a:off x="13893800" y="31042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18143</xdr:rowOff>
    </xdr:from>
    <xdr:to>
      <xdr:col>69</xdr:col>
      <xdr:colOff>92075</xdr:colOff>
      <xdr:row>19</xdr:row>
      <xdr:rowOff>42636</xdr:rowOff>
    </xdr:to>
    <xdr:cxnSp macro="">
      <xdr:nvCxnSpPr>
        <xdr:cNvPr id="138" name="直線コネクタ 137"/>
        <xdr:cNvCxnSpPr/>
      </xdr:nvCxnSpPr>
      <xdr:spPr>
        <a:xfrm flipV="1">
          <a:off x="13004800" y="31042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2" name="テキスト ボックス 141"/>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70757</xdr:rowOff>
    </xdr:from>
    <xdr:to>
      <xdr:col>82</xdr:col>
      <xdr:colOff>158750</xdr:colOff>
      <xdr:row>21</xdr:row>
      <xdr:rowOff>907</xdr:rowOff>
    </xdr:to>
    <xdr:sp macro="" textlink="">
      <xdr:nvSpPr>
        <xdr:cNvPr id="148" name="楕円 147"/>
        <xdr:cNvSpPr/>
      </xdr:nvSpPr>
      <xdr:spPr>
        <a:xfrm>
          <a:off x="16459200" y="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42834</xdr:rowOff>
    </xdr:from>
    <xdr:ext cx="762000" cy="259045"/>
    <xdr:sp macro="" textlink="">
      <xdr:nvSpPr>
        <xdr:cNvPr id="149" name="物件費該当値テキスト"/>
        <xdr:cNvSpPr txBox="1"/>
      </xdr:nvSpPr>
      <xdr:spPr>
        <a:xfrm>
          <a:off x="16598900" y="347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24493</xdr:rowOff>
    </xdr:from>
    <xdr:to>
      <xdr:col>78</xdr:col>
      <xdr:colOff>120650</xdr:colOff>
      <xdr:row>19</xdr:row>
      <xdr:rowOff>126093</xdr:rowOff>
    </xdr:to>
    <xdr:sp macro="" textlink="">
      <xdr:nvSpPr>
        <xdr:cNvPr id="150" name="楕円 149"/>
        <xdr:cNvSpPr/>
      </xdr:nvSpPr>
      <xdr:spPr>
        <a:xfrm>
          <a:off x="15621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110870</xdr:rowOff>
    </xdr:from>
    <xdr:ext cx="736600" cy="259045"/>
    <xdr:sp macro="" textlink="">
      <xdr:nvSpPr>
        <xdr:cNvPr id="151" name="テキスト ボックス 150"/>
        <xdr:cNvSpPr txBox="1"/>
      </xdr:nvSpPr>
      <xdr:spPr>
        <a:xfrm>
          <a:off x="15290800" y="336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2722</xdr:rowOff>
    </xdr:from>
    <xdr:to>
      <xdr:col>74</xdr:col>
      <xdr:colOff>31750</xdr:colOff>
      <xdr:row>19</xdr:row>
      <xdr:rowOff>104322</xdr:rowOff>
    </xdr:to>
    <xdr:sp macro="" textlink="">
      <xdr:nvSpPr>
        <xdr:cNvPr id="152" name="楕円 151"/>
        <xdr:cNvSpPr/>
      </xdr:nvSpPr>
      <xdr:spPr>
        <a:xfrm>
          <a:off x="14732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89099</xdr:rowOff>
    </xdr:from>
    <xdr:ext cx="762000" cy="259045"/>
    <xdr:sp macro="" textlink="">
      <xdr:nvSpPr>
        <xdr:cNvPr id="153" name="テキスト ボックス 152"/>
        <xdr:cNvSpPr txBox="1"/>
      </xdr:nvSpPr>
      <xdr:spPr>
        <a:xfrm>
          <a:off x="14401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138793</xdr:rowOff>
    </xdr:from>
    <xdr:to>
      <xdr:col>69</xdr:col>
      <xdr:colOff>142875</xdr:colOff>
      <xdr:row>18</xdr:row>
      <xdr:rowOff>68943</xdr:rowOff>
    </xdr:to>
    <xdr:sp macro="" textlink="">
      <xdr:nvSpPr>
        <xdr:cNvPr id="154" name="楕円 153"/>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53720</xdr:rowOff>
    </xdr:from>
    <xdr:ext cx="762000" cy="259045"/>
    <xdr:sp macro="" textlink="">
      <xdr:nvSpPr>
        <xdr:cNvPr id="155" name="テキスト ボックス 154"/>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163286</xdr:rowOff>
    </xdr:from>
    <xdr:to>
      <xdr:col>65</xdr:col>
      <xdr:colOff>53975</xdr:colOff>
      <xdr:row>19</xdr:row>
      <xdr:rowOff>93436</xdr:rowOff>
    </xdr:to>
    <xdr:sp macro="" textlink="">
      <xdr:nvSpPr>
        <xdr:cNvPr id="156" name="楕円 155"/>
        <xdr:cNvSpPr/>
      </xdr:nvSpPr>
      <xdr:spPr>
        <a:xfrm>
          <a:off x="12954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78213</xdr:rowOff>
    </xdr:from>
    <xdr:ext cx="762000" cy="259045"/>
    <xdr:sp macro="" textlink="">
      <xdr:nvSpPr>
        <xdr:cNvPr id="157" name="テキスト ボックス 156"/>
        <xdr:cNvSpPr txBox="1"/>
      </xdr:nvSpPr>
      <xdr:spPr>
        <a:xfrm>
          <a:off x="12623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対前年度比で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ポイント悪化し、類似団体平均よりも下回っているものの、全国・群馬県平均よりも上回っている状況である。</a:t>
          </a:r>
        </a:p>
        <a:p>
          <a:r>
            <a:rPr kumimoji="1" lang="ja-JP" altLang="en-US" sz="1300">
              <a:latin typeface="ＭＳ Ｐゴシック" panose="020B0600070205080204" pitchFamily="50" charset="-128"/>
              <a:ea typeface="ＭＳ Ｐゴシック" panose="020B0600070205080204" pitchFamily="50" charset="-128"/>
            </a:rPr>
            <a:t>施設型給付費や障がい福祉サービス費の増が主な要因である。</a:t>
          </a:r>
        </a:p>
        <a:p>
          <a:r>
            <a:rPr kumimoji="1" lang="ja-JP" altLang="en-US" sz="1300">
              <a:latin typeface="ＭＳ Ｐゴシック" panose="020B0600070205080204" pitchFamily="50" charset="-128"/>
              <a:ea typeface="ＭＳ Ｐゴシック" panose="020B0600070205080204" pitchFamily="50" charset="-128"/>
            </a:rPr>
            <a:t>社会保障費は増加の一途にあるが、全国的なことでもあり、今後の推移を見守りたい。</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127000</xdr:rowOff>
    </xdr:to>
    <xdr:cxnSp macro="">
      <xdr:nvCxnSpPr>
        <xdr:cNvPr id="185" name="直線コネクタ 184"/>
        <xdr:cNvCxnSpPr/>
      </xdr:nvCxnSpPr>
      <xdr:spPr>
        <a:xfrm flipV="1">
          <a:off x="4826000" y="8978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6350</xdr:rowOff>
    </xdr:from>
    <xdr:to>
      <xdr:col>24</xdr:col>
      <xdr:colOff>25400</xdr:colOff>
      <xdr:row>56</xdr:row>
      <xdr:rowOff>38100</xdr:rowOff>
    </xdr:to>
    <xdr:cxnSp macro="">
      <xdr:nvCxnSpPr>
        <xdr:cNvPr id="190" name="直線コネクタ 189"/>
        <xdr:cNvCxnSpPr/>
      </xdr:nvCxnSpPr>
      <xdr:spPr>
        <a:xfrm>
          <a:off x="3987800" y="94361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6350</xdr:rowOff>
    </xdr:from>
    <xdr:to>
      <xdr:col>19</xdr:col>
      <xdr:colOff>187325</xdr:colOff>
      <xdr:row>55</xdr:row>
      <xdr:rowOff>6350</xdr:rowOff>
    </xdr:to>
    <xdr:cxnSp macro="">
      <xdr:nvCxnSpPr>
        <xdr:cNvPr id="193" name="直線コネクタ 192"/>
        <xdr:cNvCxnSpPr/>
      </xdr:nvCxnSpPr>
      <xdr:spPr>
        <a:xfrm>
          <a:off x="3098800" y="943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4" name="フローチャート: 判断 193"/>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5" name="テキスト ボックス 194"/>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82550</xdr:rowOff>
    </xdr:from>
    <xdr:to>
      <xdr:col>15</xdr:col>
      <xdr:colOff>98425</xdr:colOff>
      <xdr:row>55</xdr:row>
      <xdr:rowOff>6350</xdr:rowOff>
    </xdr:to>
    <xdr:cxnSp macro="">
      <xdr:nvCxnSpPr>
        <xdr:cNvPr id="196" name="直線コネクタ 195"/>
        <xdr:cNvCxnSpPr/>
      </xdr:nvCxnSpPr>
      <xdr:spPr>
        <a:xfrm>
          <a:off x="2209800" y="91694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7" name="フローチャート: 判断 196"/>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82550</xdr:rowOff>
    </xdr:from>
    <xdr:to>
      <xdr:col>11</xdr:col>
      <xdr:colOff>9525</xdr:colOff>
      <xdr:row>54</xdr:row>
      <xdr:rowOff>76200</xdr:rowOff>
    </xdr:to>
    <xdr:cxnSp macro="">
      <xdr:nvCxnSpPr>
        <xdr:cNvPr id="199" name="直線コネクタ 198"/>
        <xdr:cNvCxnSpPr/>
      </xdr:nvCxnSpPr>
      <xdr:spPr>
        <a:xfrm flipV="1">
          <a:off x="1320800" y="9169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3" name="テキスト ボックス 202"/>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158750</xdr:rowOff>
    </xdr:from>
    <xdr:to>
      <xdr:col>24</xdr:col>
      <xdr:colOff>76200</xdr:colOff>
      <xdr:row>56</xdr:row>
      <xdr:rowOff>88900</xdr:rowOff>
    </xdr:to>
    <xdr:sp macro="" textlink="">
      <xdr:nvSpPr>
        <xdr:cNvPr id="209" name="楕円 208"/>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3827</xdr:rowOff>
    </xdr:from>
    <xdr:ext cx="762000" cy="259045"/>
    <xdr:sp macro="" textlink="">
      <xdr:nvSpPr>
        <xdr:cNvPr id="210" name="扶助費該当値テキスト"/>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127000</xdr:rowOff>
    </xdr:from>
    <xdr:to>
      <xdr:col>20</xdr:col>
      <xdr:colOff>38100</xdr:colOff>
      <xdr:row>55</xdr:row>
      <xdr:rowOff>57150</xdr:rowOff>
    </xdr:to>
    <xdr:sp macro="" textlink="">
      <xdr:nvSpPr>
        <xdr:cNvPr id="211" name="楕円 210"/>
        <xdr:cNvSpPr/>
      </xdr:nvSpPr>
      <xdr:spPr>
        <a:xfrm>
          <a:off x="3937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212" name="テキスト ボックス 21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127000</xdr:rowOff>
    </xdr:from>
    <xdr:to>
      <xdr:col>15</xdr:col>
      <xdr:colOff>149225</xdr:colOff>
      <xdr:row>55</xdr:row>
      <xdr:rowOff>57150</xdr:rowOff>
    </xdr:to>
    <xdr:sp macro="" textlink="">
      <xdr:nvSpPr>
        <xdr:cNvPr id="213" name="楕円 212"/>
        <xdr:cNvSpPr/>
      </xdr:nvSpPr>
      <xdr:spPr>
        <a:xfrm>
          <a:off x="3048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214" name="テキスト ボックス 213"/>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31750</xdr:rowOff>
    </xdr:from>
    <xdr:to>
      <xdr:col>11</xdr:col>
      <xdr:colOff>60325</xdr:colOff>
      <xdr:row>53</xdr:row>
      <xdr:rowOff>133350</xdr:rowOff>
    </xdr:to>
    <xdr:sp macro="" textlink="">
      <xdr:nvSpPr>
        <xdr:cNvPr id="215" name="楕円 214"/>
        <xdr:cNvSpPr/>
      </xdr:nvSpPr>
      <xdr:spPr>
        <a:xfrm>
          <a:off x="2159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143527</xdr:rowOff>
    </xdr:from>
    <xdr:ext cx="762000" cy="259045"/>
    <xdr:sp macro="" textlink="">
      <xdr:nvSpPr>
        <xdr:cNvPr id="216" name="テキスト ボックス 215"/>
        <xdr:cNvSpPr txBox="1"/>
      </xdr:nvSpPr>
      <xdr:spPr>
        <a:xfrm>
          <a:off x="1828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25400</xdr:rowOff>
    </xdr:from>
    <xdr:to>
      <xdr:col>6</xdr:col>
      <xdr:colOff>171450</xdr:colOff>
      <xdr:row>54</xdr:row>
      <xdr:rowOff>127000</xdr:rowOff>
    </xdr:to>
    <xdr:sp macro="" textlink="">
      <xdr:nvSpPr>
        <xdr:cNvPr id="217" name="楕円 216"/>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137177</xdr:rowOff>
    </xdr:from>
    <xdr:ext cx="762000" cy="259045"/>
    <xdr:sp macro="" textlink="">
      <xdr:nvSpPr>
        <xdr:cNvPr id="218" name="テキスト ボックス 217"/>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対前年度比で</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ポイント悪化したものの、類似団体、全国及び群馬県平均を大きく下回っている。</a:t>
          </a:r>
        </a:p>
        <a:p>
          <a:r>
            <a:rPr kumimoji="1" lang="ja-JP" altLang="en-US" sz="1300">
              <a:latin typeface="ＭＳ Ｐゴシック" panose="020B0600070205080204" pitchFamily="50" charset="-128"/>
              <a:ea typeface="ＭＳ Ｐゴシック" panose="020B0600070205080204" pitchFamily="50" charset="-128"/>
            </a:rPr>
            <a:t>今後も給付費の増に伴い繰出金は増加傾向と想定されるが、経費削減に努めていく。維持補修費についても増加傾向が想定されるが、計画的な維持補修を推進する。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6" name="直線コネクタ 245"/>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9"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0" name="直線コネクタ 249"/>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6350</xdr:rowOff>
    </xdr:from>
    <xdr:to>
      <xdr:col>82</xdr:col>
      <xdr:colOff>107950</xdr:colOff>
      <xdr:row>54</xdr:row>
      <xdr:rowOff>0</xdr:rowOff>
    </xdr:to>
    <xdr:cxnSp macro="">
      <xdr:nvCxnSpPr>
        <xdr:cNvPr id="251" name="直線コネクタ 250"/>
        <xdr:cNvCxnSpPr/>
      </xdr:nvCxnSpPr>
      <xdr:spPr>
        <a:xfrm>
          <a:off x="15671800" y="90932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3" name="フローチャート: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6350</xdr:rowOff>
    </xdr:from>
    <xdr:to>
      <xdr:col>78</xdr:col>
      <xdr:colOff>69850</xdr:colOff>
      <xdr:row>53</xdr:row>
      <xdr:rowOff>69850</xdr:rowOff>
    </xdr:to>
    <xdr:cxnSp macro="">
      <xdr:nvCxnSpPr>
        <xdr:cNvPr id="254" name="直線コネクタ 253"/>
        <xdr:cNvCxnSpPr/>
      </xdr:nvCxnSpPr>
      <xdr:spPr>
        <a:xfrm flipV="1">
          <a:off x="14782800" y="9093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63500</xdr:rowOff>
    </xdr:from>
    <xdr:to>
      <xdr:col>73</xdr:col>
      <xdr:colOff>180975</xdr:colOff>
      <xdr:row>53</xdr:row>
      <xdr:rowOff>69850</xdr:rowOff>
    </xdr:to>
    <xdr:cxnSp macro="">
      <xdr:nvCxnSpPr>
        <xdr:cNvPr id="257" name="直線コネクタ 256"/>
        <xdr:cNvCxnSpPr/>
      </xdr:nvCxnSpPr>
      <xdr:spPr>
        <a:xfrm>
          <a:off x="13893800" y="8978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63500</xdr:rowOff>
    </xdr:from>
    <xdr:to>
      <xdr:col>69</xdr:col>
      <xdr:colOff>92075</xdr:colOff>
      <xdr:row>53</xdr:row>
      <xdr:rowOff>6350</xdr:rowOff>
    </xdr:to>
    <xdr:cxnSp macro="">
      <xdr:nvCxnSpPr>
        <xdr:cNvPr id="260" name="直線コネクタ 259"/>
        <xdr:cNvCxnSpPr/>
      </xdr:nvCxnSpPr>
      <xdr:spPr>
        <a:xfrm flipV="1">
          <a:off x="13004800" y="8978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120650</xdr:rowOff>
    </xdr:from>
    <xdr:to>
      <xdr:col>82</xdr:col>
      <xdr:colOff>158750</xdr:colOff>
      <xdr:row>54</xdr:row>
      <xdr:rowOff>50800</xdr:rowOff>
    </xdr:to>
    <xdr:sp macro="" textlink="">
      <xdr:nvSpPr>
        <xdr:cNvPr id="270" name="楕円 269"/>
        <xdr:cNvSpPr/>
      </xdr:nvSpPr>
      <xdr:spPr>
        <a:xfrm>
          <a:off x="164592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29227</xdr:rowOff>
    </xdr:from>
    <xdr:ext cx="762000" cy="259045"/>
    <xdr:sp macro="" textlink="">
      <xdr:nvSpPr>
        <xdr:cNvPr id="271" name="その他該当値テキスト"/>
        <xdr:cNvSpPr txBox="1"/>
      </xdr:nvSpPr>
      <xdr:spPr>
        <a:xfrm>
          <a:off x="16598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127000</xdr:rowOff>
    </xdr:from>
    <xdr:to>
      <xdr:col>78</xdr:col>
      <xdr:colOff>120650</xdr:colOff>
      <xdr:row>53</xdr:row>
      <xdr:rowOff>57150</xdr:rowOff>
    </xdr:to>
    <xdr:sp macro="" textlink="">
      <xdr:nvSpPr>
        <xdr:cNvPr id="272" name="楕円 271"/>
        <xdr:cNvSpPr/>
      </xdr:nvSpPr>
      <xdr:spPr>
        <a:xfrm>
          <a:off x="15621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67327</xdr:rowOff>
    </xdr:from>
    <xdr:ext cx="736600" cy="259045"/>
    <xdr:sp macro="" textlink="">
      <xdr:nvSpPr>
        <xdr:cNvPr id="273" name="テキスト ボックス 272"/>
        <xdr:cNvSpPr txBox="1"/>
      </xdr:nvSpPr>
      <xdr:spPr>
        <a:xfrm>
          <a:off x="15290800" y="881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19050</xdr:rowOff>
    </xdr:from>
    <xdr:to>
      <xdr:col>74</xdr:col>
      <xdr:colOff>31750</xdr:colOff>
      <xdr:row>53</xdr:row>
      <xdr:rowOff>120650</xdr:rowOff>
    </xdr:to>
    <xdr:sp macro="" textlink="">
      <xdr:nvSpPr>
        <xdr:cNvPr id="274" name="楕円 273"/>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130827</xdr:rowOff>
    </xdr:from>
    <xdr:ext cx="762000" cy="259045"/>
    <xdr:sp macro="" textlink="">
      <xdr:nvSpPr>
        <xdr:cNvPr id="275" name="テキスト ボックス 274"/>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12700</xdr:rowOff>
    </xdr:from>
    <xdr:to>
      <xdr:col>69</xdr:col>
      <xdr:colOff>142875</xdr:colOff>
      <xdr:row>52</xdr:row>
      <xdr:rowOff>114300</xdr:rowOff>
    </xdr:to>
    <xdr:sp macro="" textlink="">
      <xdr:nvSpPr>
        <xdr:cNvPr id="276" name="楕円 275"/>
        <xdr:cNvSpPr/>
      </xdr:nvSpPr>
      <xdr:spPr>
        <a:xfrm>
          <a:off x="13843000" y="89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50</xdr:row>
      <xdr:rowOff>124477</xdr:rowOff>
    </xdr:from>
    <xdr:ext cx="762000" cy="259045"/>
    <xdr:sp macro="" textlink="">
      <xdr:nvSpPr>
        <xdr:cNvPr id="277" name="テキスト ボックス 276"/>
        <xdr:cNvSpPr txBox="1"/>
      </xdr:nvSpPr>
      <xdr:spPr>
        <a:xfrm>
          <a:off x="13512800" y="869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127000</xdr:rowOff>
    </xdr:from>
    <xdr:to>
      <xdr:col>65</xdr:col>
      <xdr:colOff>53975</xdr:colOff>
      <xdr:row>53</xdr:row>
      <xdr:rowOff>57150</xdr:rowOff>
    </xdr:to>
    <xdr:sp macro="" textlink="">
      <xdr:nvSpPr>
        <xdr:cNvPr id="278" name="楕円 277"/>
        <xdr:cNvSpPr/>
      </xdr:nvSpPr>
      <xdr:spPr>
        <a:xfrm>
          <a:off x="12954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67327</xdr:rowOff>
    </xdr:from>
    <xdr:ext cx="762000" cy="259045"/>
    <xdr:sp macro="" textlink="">
      <xdr:nvSpPr>
        <xdr:cNvPr id="279" name="テキスト ボックス 278"/>
        <xdr:cNvSpPr txBox="1"/>
      </xdr:nvSpPr>
      <xdr:spPr>
        <a:xfrm>
          <a:off x="12623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ポイント改善した。類似団体、全国及び群馬県平均を下回っている。</a:t>
          </a:r>
        </a:p>
        <a:p>
          <a:r>
            <a:rPr kumimoji="1" lang="ja-JP" altLang="en-US" sz="1300">
              <a:latin typeface="ＭＳ Ｐゴシック" panose="020B0600070205080204" pitchFamily="50" charset="-128"/>
              <a:ea typeface="ＭＳ Ｐゴシック" panose="020B0600070205080204" pitchFamily="50" charset="-128"/>
            </a:rPr>
            <a:t>各団体への補助金等は前年度以下に抑制している。</a:t>
          </a:r>
        </a:p>
        <a:p>
          <a:r>
            <a:rPr kumimoji="1" lang="ja-JP" altLang="en-US" sz="1300">
              <a:latin typeface="ＭＳ Ｐゴシック" panose="020B0600070205080204" pitchFamily="50" charset="-128"/>
              <a:ea typeface="ＭＳ Ｐゴシック" panose="020B0600070205080204" pitchFamily="50" charset="-128"/>
            </a:rPr>
            <a:t>今後は清掃施設の新炉建設に係る負担金の増加が見込まれるが、引続き補助金の必要性や費用対効果等を見極めながら見直しを行い、抑制に努めていく。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161290</xdr:rowOff>
    </xdr:to>
    <xdr:cxnSp macro="">
      <xdr:nvCxnSpPr>
        <xdr:cNvPr id="305" name="直線コネクタ 304"/>
        <xdr:cNvCxnSpPr/>
      </xdr:nvCxnSpPr>
      <xdr:spPr>
        <a:xfrm flipV="1">
          <a:off x="16510000" y="55905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133367</xdr:rowOff>
    </xdr:from>
    <xdr:ext cx="762000" cy="259045"/>
    <xdr:sp macro="" textlink="">
      <xdr:nvSpPr>
        <xdr:cNvPr id="306"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161290</xdr:rowOff>
    </xdr:from>
    <xdr:to>
      <xdr:col>82</xdr:col>
      <xdr:colOff>196850</xdr:colOff>
      <xdr:row>41</xdr:row>
      <xdr:rowOff>161290</xdr:rowOff>
    </xdr:to>
    <xdr:cxnSp macro="">
      <xdr:nvCxnSpPr>
        <xdr:cNvPr id="307" name="直線コネクタ 306"/>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74422</xdr:rowOff>
    </xdr:to>
    <xdr:cxnSp macro="">
      <xdr:nvCxnSpPr>
        <xdr:cNvPr id="310" name="直線コネクタ 309"/>
        <xdr:cNvCxnSpPr/>
      </xdr:nvCxnSpPr>
      <xdr:spPr>
        <a:xfrm flipV="1">
          <a:off x="15671800" y="60477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77995</xdr:rowOff>
    </xdr:from>
    <xdr:ext cx="762000" cy="259045"/>
    <xdr:sp macro="" textlink="">
      <xdr:nvSpPr>
        <xdr:cNvPr id="311" name="補助費等平均値テキスト"/>
        <xdr:cNvSpPr txBox="1"/>
      </xdr:nvSpPr>
      <xdr:spPr>
        <a:xfrm>
          <a:off x="16598900" y="6078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2" name="フローチャート: 判断 311"/>
        <xdr:cNvSpPr/>
      </xdr:nvSpPr>
      <xdr:spPr>
        <a:xfrm>
          <a:off x="164592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35</xdr:row>
      <xdr:rowOff>110998</xdr:rowOff>
    </xdr:to>
    <xdr:cxnSp macro="">
      <xdr:nvCxnSpPr>
        <xdr:cNvPr id="313" name="直線コネクタ 312"/>
        <xdr:cNvCxnSpPr/>
      </xdr:nvCxnSpPr>
      <xdr:spPr>
        <a:xfrm flipV="1">
          <a:off x="14782800" y="60751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11701</xdr:rowOff>
    </xdr:from>
    <xdr:ext cx="736600" cy="259045"/>
    <xdr:sp macro="" textlink="">
      <xdr:nvSpPr>
        <xdr:cNvPr id="315" name="テキスト ボックス 314"/>
        <xdr:cNvSpPr txBox="1"/>
      </xdr:nvSpPr>
      <xdr:spPr>
        <a:xfrm>
          <a:off x="15290800" y="6183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110998</xdr:rowOff>
    </xdr:to>
    <xdr:cxnSp macro="">
      <xdr:nvCxnSpPr>
        <xdr:cNvPr id="316" name="直線コネクタ 315"/>
        <xdr:cNvCxnSpPr/>
      </xdr:nvCxnSpPr>
      <xdr:spPr>
        <a:xfrm>
          <a:off x="13893800" y="60385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23622</xdr:rowOff>
    </xdr:from>
    <xdr:to>
      <xdr:col>74</xdr:col>
      <xdr:colOff>31750</xdr:colOff>
      <xdr:row>35</xdr:row>
      <xdr:rowOff>125222</xdr:rowOff>
    </xdr:to>
    <xdr:sp macro="" textlink="">
      <xdr:nvSpPr>
        <xdr:cNvPr id="317" name="フローチャート: 判断 316"/>
        <xdr:cNvSpPr/>
      </xdr:nvSpPr>
      <xdr:spPr>
        <a:xfrm>
          <a:off x="14732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18" name="テキスト ボックス 317"/>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36</xdr:row>
      <xdr:rowOff>3556</xdr:rowOff>
    </xdr:to>
    <xdr:cxnSp macro="">
      <xdr:nvCxnSpPr>
        <xdr:cNvPr id="319" name="直線コネクタ 318"/>
        <xdr:cNvCxnSpPr/>
      </xdr:nvCxnSpPr>
      <xdr:spPr>
        <a:xfrm flipV="1">
          <a:off x="13004800" y="60385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149352</xdr:rowOff>
    </xdr:from>
    <xdr:to>
      <xdr:col>69</xdr:col>
      <xdr:colOff>142875</xdr:colOff>
      <xdr:row>35</xdr:row>
      <xdr:rowOff>79502</xdr:rowOff>
    </xdr:to>
    <xdr:sp macro="" textlink="">
      <xdr:nvSpPr>
        <xdr:cNvPr id="320" name="フローチャート: 判断 319"/>
        <xdr:cNvSpPr/>
      </xdr:nvSpPr>
      <xdr:spPr>
        <a:xfrm>
          <a:off x="13843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21" name="テキスト ボックス 320"/>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2" name="フローチャート: 判断 321"/>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23" name="テキスト ボックス 322"/>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29" name="楕円 328"/>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macro="" textlink="">
      <xdr:nvSpPr>
        <xdr:cNvPr id="330"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23622</xdr:rowOff>
    </xdr:from>
    <xdr:to>
      <xdr:col>78</xdr:col>
      <xdr:colOff>120650</xdr:colOff>
      <xdr:row>35</xdr:row>
      <xdr:rowOff>125222</xdr:rowOff>
    </xdr:to>
    <xdr:sp macro="" textlink="">
      <xdr:nvSpPr>
        <xdr:cNvPr id="331" name="楕円 330"/>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135399</xdr:rowOff>
    </xdr:from>
    <xdr:ext cx="736600" cy="259045"/>
    <xdr:sp macro="" textlink="">
      <xdr:nvSpPr>
        <xdr:cNvPr id="332" name="テキスト ボックス 331"/>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60198</xdr:rowOff>
    </xdr:from>
    <xdr:to>
      <xdr:col>74</xdr:col>
      <xdr:colOff>31750</xdr:colOff>
      <xdr:row>35</xdr:row>
      <xdr:rowOff>161798</xdr:rowOff>
    </xdr:to>
    <xdr:sp macro="" textlink="">
      <xdr:nvSpPr>
        <xdr:cNvPr id="333" name="楕円 332"/>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146575</xdr:rowOff>
    </xdr:from>
    <xdr:ext cx="762000" cy="259045"/>
    <xdr:sp macro="" textlink="">
      <xdr:nvSpPr>
        <xdr:cNvPr id="334" name="テキスト ボックス 333"/>
        <xdr:cNvSpPr txBox="1"/>
      </xdr:nvSpPr>
      <xdr:spPr>
        <a:xfrm>
          <a:off x="14401800" y="61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35" name="楕円 334"/>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73423</xdr:rowOff>
    </xdr:from>
    <xdr:ext cx="762000" cy="259045"/>
    <xdr:sp macro="" textlink="">
      <xdr:nvSpPr>
        <xdr:cNvPr id="336" name="テキスト ボックス 335"/>
        <xdr:cNvSpPr txBox="1"/>
      </xdr:nvSpPr>
      <xdr:spPr>
        <a:xfrm>
          <a:off x="13512800" y="60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7" name="楕円 336"/>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38" name="テキスト ボックス 337"/>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対前年比で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ポイント悪化し、全国平均よりも下回っているものの、類似団体平均よりも上回っている。</a:t>
          </a:r>
        </a:p>
        <a:p>
          <a:r>
            <a:rPr kumimoji="1" lang="ja-JP" altLang="en-US" sz="1300">
              <a:latin typeface="ＭＳ Ｐゴシック" panose="020B0600070205080204" pitchFamily="50" charset="-128"/>
              <a:ea typeface="ＭＳ Ｐゴシック" panose="020B0600070205080204" pitchFamily="50" charset="-128"/>
            </a:rPr>
            <a:t>分母である経常一般財源収入額が減少したことに加え、臨財債の償還額が増えていることが主な要因である。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今後も地方債事業を厳選し、「償還元金を超えない市債の発行」を堅持することにより抑制に努めていく。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6" name="直線コネクタ 365"/>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7"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8" name="直線コネクタ 367"/>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9"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0" name="直線コネクタ 369"/>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123189</xdr:rowOff>
    </xdr:to>
    <xdr:cxnSp macro="">
      <xdr:nvCxnSpPr>
        <xdr:cNvPr id="371" name="直線コネクタ 370"/>
        <xdr:cNvCxnSpPr/>
      </xdr:nvCxnSpPr>
      <xdr:spPr>
        <a:xfrm>
          <a:off x="3987800" y="1321053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72"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3" name="フローチャート: 判断 372"/>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8889</xdr:rowOff>
    </xdr:from>
    <xdr:to>
      <xdr:col>19</xdr:col>
      <xdr:colOff>187325</xdr:colOff>
      <xdr:row>77</xdr:row>
      <xdr:rowOff>16511</xdr:rowOff>
    </xdr:to>
    <xdr:cxnSp macro="">
      <xdr:nvCxnSpPr>
        <xdr:cNvPr id="374" name="直線コネクタ 373"/>
        <xdr:cNvCxnSpPr/>
      </xdr:nvCxnSpPr>
      <xdr:spPr>
        <a:xfrm flipV="1">
          <a:off x="3098800" y="13210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5" name="フローチャート: 判断 374"/>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76" name="テキスト ボックス 375"/>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24130</xdr:rowOff>
    </xdr:to>
    <xdr:cxnSp macro="">
      <xdr:nvCxnSpPr>
        <xdr:cNvPr id="377" name="直線コネクタ 376"/>
        <xdr:cNvCxnSpPr/>
      </xdr:nvCxnSpPr>
      <xdr:spPr>
        <a:xfrm flipV="1">
          <a:off x="2209800" y="13218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9" name="テキスト ボックス 378"/>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161289</xdr:rowOff>
    </xdr:to>
    <xdr:cxnSp macro="">
      <xdr:nvCxnSpPr>
        <xdr:cNvPr id="380" name="直線コネクタ 379"/>
        <xdr:cNvCxnSpPr/>
      </xdr:nvCxnSpPr>
      <xdr:spPr>
        <a:xfrm flipV="1">
          <a:off x="1320800" y="132257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2" name="テキスト ボックス 381"/>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4" name="テキスト ボックス 383"/>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90" name="楕円 389"/>
        <xdr:cNvSpPr/>
      </xdr:nvSpPr>
      <xdr:spPr>
        <a:xfrm>
          <a:off x="4775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44466</xdr:rowOff>
    </xdr:from>
    <xdr:ext cx="762000" cy="259045"/>
    <xdr:sp macro="" textlink="">
      <xdr:nvSpPr>
        <xdr:cNvPr id="391" name="公債費該当値テキスト"/>
        <xdr:cNvSpPr txBox="1"/>
      </xdr:nvSpPr>
      <xdr:spPr>
        <a:xfrm>
          <a:off x="4914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129539</xdr:rowOff>
    </xdr:from>
    <xdr:to>
      <xdr:col>20</xdr:col>
      <xdr:colOff>38100</xdr:colOff>
      <xdr:row>77</xdr:row>
      <xdr:rowOff>59689</xdr:rowOff>
    </xdr:to>
    <xdr:sp macro="" textlink="">
      <xdr:nvSpPr>
        <xdr:cNvPr id="392" name="楕円 391"/>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69867</xdr:rowOff>
    </xdr:from>
    <xdr:ext cx="736600" cy="259045"/>
    <xdr:sp macro="" textlink="">
      <xdr:nvSpPr>
        <xdr:cNvPr id="393" name="テキスト ボックス 392"/>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94" name="楕円 393"/>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95" name="テキスト ボックス 394"/>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6" name="楕円 395"/>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7" name="テキスト ボックス 396"/>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8" name="楕円 397"/>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99" name="テキスト ボックス 398"/>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対前年度比で</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ポイント悪化し、群馬県平均を下回っているものの、全国平均及び類似団体を上回っている。</a:t>
          </a:r>
        </a:p>
        <a:p>
          <a:r>
            <a:rPr kumimoji="1" lang="ja-JP" altLang="en-US" sz="1300">
              <a:latin typeface="ＭＳ Ｐゴシック" panose="020B0600070205080204" pitchFamily="50" charset="-128"/>
              <a:ea typeface="ＭＳ Ｐゴシック" panose="020B0600070205080204" pitchFamily="50" charset="-128"/>
            </a:rPr>
            <a:t>分母である経常一般財源収入額が減少したことが主な要因である。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5" name="直線コネクタ 424"/>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6"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7" name="直線コネクタ 426"/>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113285</xdr:rowOff>
    </xdr:from>
    <xdr:to>
      <xdr:col>82</xdr:col>
      <xdr:colOff>107950</xdr:colOff>
      <xdr:row>78</xdr:row>
      <xdr:rowOff>40132</xdr:rowOff>
    </xdr:to>
    <xdr:cxnSp macro="">
      <xdr:nvCxnSpPr>
        <xdr:cNvPr id="430" name="直線コネクタ 429"/>
        <xdr:cNvCxnSpPr/>
      </xdr:nvCxnSpPr>
      <xdr:spPr>
        <a:xfrm>
          <a:off x="15671800" y="13143485"/>
          <a:ext cx="838200" cy="26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31"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2" name="フローチャート: 判断 431"/>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113285</xdr:rowOff>
    </xdr:from>
    <xdr:to>
      <xdr:col>78</xdr:col>
      <xdr:colOff>69850</xdr:colOff>
      <xdr:row>77</xdr:row>
      <xdr:rowOff>97282</xdr:rowOff>
    </xdr:to>
    <xdr:cxnSp macro="">
      <xdr:nvCxnSpPr>
        <xdr:cNvPr id="433" name="直線コネクタ 432"/>
        <xdr:cNvCxnSpPr/>
      </xdr:nvCxnSpPr>
      <xdr:spPr>
        <a:xfrm flipV="1">
          <a:off x="14782800" y="13143485"/>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4" name="フローチャート: 判断 433"/>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35" name="テキスト ボックス 434"/>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24130</xdr:rowOff>
    </xdr:from>
    <xdr:to>
      <xdr:col>73</xdr:col>
      <xdr:colOff>180975</xdr:colOff>
      <xdr:row>77</xdr:row>
      <xdr:rowOff>97282</xdr:rowOff>
    </xdr:to>
    <xdr:cxnSp macro="">
      <xdr:nvCxnSpPr>
        <xdr:cNvPr id="436" name="直線コネクタ 435"/>
        <xdr:cNvCxnSpPr/>
      </xdr:nvCxnSpPr>
      <xdr:spPr>
        <a:xfrm>
          <a:off x="13893800" y="12882880"/>
          <a:ext cx="8890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24130</xdr:rowOff>
    </xdr:from>
    <xdr:to>
      <xdr:col>69</xdr:col>
      <xdr:colOff>92075</xdr:colOff>
      <xdr:row>77</xdr:row>
      <xdr:rowOff>106426</xdr:rowOff>
    </xdr:to>
    <xdr:cxnSp macro="">
      <xdr:nvCxnSpPr>
        <xdr:cNvPr id="439" name="直線コネクタ 438"/>
        <xdr:cNvCxnSpPr/>
      </xdr:nvCxnSpPr>
      <xdr:spPr>
        <a:xfrm flipV="1">
          <a:off x="13004800" y="12882880"/>
          <a:ext cx="8890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1" name="テキスト ボックス 440"/>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3" name="テキスト ボックス 442"/>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9" name="楕円 448"/>
        <xdr:cNvSpPr/>
      </xdr:nvSpPr>
      <xdr:spPr>
        <a:xfrm>
          <a:off x="16459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132859</xdr:rowOff>
    </xdr:from>
    <xdr:ext cx="762000" cy="259045"/>
    <xdr:sp macro="" textlink="">
      <xdr:nvSpPr>
        <xdr:cNvPr id="450" name="公債費以外該当値テキスト"/>
        <xdr:cNvSpPr txBox="1"/>
      </xdr:nvSpPr>
      <xdr:spPr>
        <a:xfrm>
          <a:off x="16598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62485</xdr:rowOff>
    </xdr:from>
    <xdr:to>
      <xdr:col>78</xdr:col>
      <xdr:colOff>120650</xdr:colOff>
      <xdr:row>76</xdr:row>
      <xdr:rowOff>164085</xdr:rowOff>
    </xdr:to>
    <xdr:sp macro="" textlink="">
      <xdr:nvSpPr>
        <xdr:cNvPr id="451" name="楕円 450"/>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52" name="テキスト ボックス 451"/>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46482</xdr:rowOff>
    </xdr:from>
    <xdr:to>
      <xdr:col>74</xdr:col>
      <xdr:colOff>31750</xdr:colOff>
      <xdr:row>77</xdr:row>
      <xdr:rowOff>148082</xdr:rowOff>
    </xdr:to>
    <xdr:sp macro="" textlink="">
      <xdr:nvSpPr>
        <xdr:cNvPr id="453" name="楕円 452"/>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54" name="テキスト ボックス 453"/>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144780</xdr:rowOff>
    </xdr:from>
    <xdr:to>
      <xdr:col>69</xdr:col>
      <xdr:colOff>142875</xdr:colOff>
      <xdr:row>75</xdr:row>
      <xdr:rowOff>74930</xdr:rowOff>
    </xdr:to>
    <xdr:sp macro="" textlink="">
      <xdr:nvSpPr>
        <xdr:cNvPr id="455" name="楕円 454"/>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85107</xdr:rowOff>
    </xdr:from>
    <xdr:ext cx="762000" cy="259045"/>
    <xdr:sp macro="" textlink="">
      <xdr:nvSpPr>
        <xdr:cNvPr id="456" name="テキスト ボックス 455"/>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57" name="楕円 456"/>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58" name="テキスト ボックス 457"/>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137058</xdr:rowOff>
    </xdr:from>
    <xdr:to>
      <xdr:col>29</xdr:col>
      <xdr:colOff>127000</xdr:colOff>
      <xdr:row>21</xdr:row>
      <xdr:rowOff>2680</xdr:rowOff>
    </xdr:to>
    <xdr:cxnSp macro="">
      <xdr:nvCxnSpPr>
        <xdr:cNvPr id="45" name="直線コネクタ 44"/>
        <xdr:cNvCxnSpPr/>
      </xdr:nvCxnSpPr>
      <xdr:spPr bwMode="auto">
        <a:xfrm flipV="1">
          <a:off x="5651500" y="2070633"/>
          <a:ext cx="0" cy="1580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146207</xdr:rowOff>
    </xdr:from>
    <xdr:ext cx="762000" cy="259045"/>
    <xdr:sp macro="" textlink="">
      <xdr:nvSpPr>
        <xdr:cNvPr id="46" name="人口1人当たり決算額の推移最小値テキスト130"/>
        <xdr:cNvSpPr txBox="1"/>
      </xdr:nvSpPr>
      <xdr:spPr>
        <a:xfrm>
          <a:off x="5740400" y="362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2680</xdr:rowOff>
    </xdr:from>
    <xdr:to>
      <xdr:col>30</xdr:col>
      <xdr:colOff>25400</xdr:colOff>
      <xdr:row>21</xdr:row>
      <xdr:rowOff>2680</xdr:rowOff>
    </xdr:to>
    <xdr:cxnSp macro="">
      <xdr:nvCxnSpPr>
        <xdr:cNvPr id="47" name="直線コネクタ 46"/>
        <xdr:cNvCxnSpPr/>
      </xdr:nvCxnSpPr>
      <xdr:spPr bwMode="auto">
        <a:xfrm>
          <a:off x="5562600" y="365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51985</xdr:rowOff>
    </xdr:from>
    <xdr:ext cx="762000" cy="259045"/>
    <xdr:sp macro="" textlink="">
      <xdr:nvSpPr>
        <xdr:cNvPr id="48" name="人口1人当たり決算額の推移最大値テキスト130"/>
        <xdr:cNvSpPr txBox="1"/>
      </xdr:nvSpPr>
      <xdr:spPr>
        <a:xfrm>
          <a:off x="5740400" y="18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137058</xdr:rowOff>
    </xdr:from>
    <xdr:to>
      <xdr:col>30</xdr:col>
      <xdr:colOff>25400</xdr:colOff>
      <xdr:row>11</xdr:row>
      <xdr:rowOff>137058</xdr:rowOff>
    </xdr:to>
    <xdr:cxnSp macro="">
      <xdr:nvCxnSpPr>
        <xdr:cNvPr id="49" name="直線コネクタ 48"/>
        <xdr:cNvCxnSpPr/>
      </xdr:nvCxnSpPr>
      <xdr:spPr bwMode="auto">
        <a:xfrm>
          <a:off x="5562600" y="2070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63183</xdr:rowOff>
    </xdr:from>
    <xdr:to>
      <xdr:col>29</xdr:col>
      <xdr:colOff>127000</xdr:colOff>
      <xdr:row>18</xdr:row>
      <xdr:rowOff>97473</xdr:rowOff>
    </xdr:to>
    <xdr:cxnSp macro="">
      <xdr:nvCxnSpPr>
        <xdr:cNvPr id="50" name="直線コネクタ 49"/>
        <xdr:cNvCxnSpPr/>
      </xdr:nvCxnSpPr>
      <xdr:spPr bwMode="auto">
        <a:xfrm>
          <a:off x="5003800" y="3196908"/>
          <a:ext cx="647700" cy="34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80002</xdr:rowOff>
    </xdr:from>
    <xdr:ext cx="762000" cy="259045"/>
    <xdr:sp macro="" textlink="">
      <xdr:nvSpPr>
        <xdr:cNvPr id="51" name="人口1人当たり決算額の推移平均値テキスト130"/>
        <xdr:cNvSpPr txBox="1"/>
      </xdr:nvSpPr>
      <xdr:spPr>
        <a:xfrm>
          <a:off x="5740400" y="2870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63475</xdr:rowOff>
    </xdr:from>
    <xdr:to>
      <xdr:col>29</xdr:col>
      <xdr:colOff>177800</xdr:colOff>
      <xdr:row>17</xdr:row>
      <xdr:rowOff>165075</xdr:rowOff>
    </xdr:to>
    <xdr:sp macro="" textlink="">
      <xdr:nvSpPr>
        <xdr:cNvPr id="52" name="フローチャート: 判断 51"/>
        <xdr:cNvSpPr/>
      </xdr:nvSpPr>
      <xdr:spPr bwMode="auto">
        <a:xfrm>
          <a:off x="56007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698</xdr:rowOff>
    </xdr:from>
    <xdr:to>
      <xdr:col>26</xdr:col>
      <xdr:colOff>50800</xdr:colOff>
      <xdr:row>18</xdr:row>
      <xdr:rowOff>63183</xdr:rowOff>
    </xdr:to>
    <xdr:cxnSp macro="">
      <xdr:nvCxnSpPr>
        <xdr:cNvPr id="53" name="直線コネクタ 52"/>
        <xdr:cNvCxnSpPr/>
      </xdr:nvCxnSpPr>
      <xdr:spPr bwMode="auto">
        <a:xfrm>
          <a:off x="4305300" y="3134423"/>
          <a:ext cx="698500" cy="62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97117</xdr:rowOff>
    </xdr:from>
    <xdr:to>
      <xdr:col>26</xdr:col>
      <xdr:colOff>101600</xdr:colOff>
      <xdr:row>18</xdr:row>
      <xdr:rowOff>27267</xdr:rowOff>
    </xdr:to>
    <xdr:sp macro="" textlink="">
      <xdr:nvSpPr>
        <xdr:cNvPr id="54" name="フローチャート: 判断 53"/>
        <xdr:cNvSpPr/>
      </xdr:nvSpPr>
      <xdr:spPr bwMode="auto">
        <a:xfrm>
          <a:off x="4953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37444</xdr:rowOff>
    </xdr:from>
    <xdr:ext cx="736600" cy="259045"/>
    <xdr:sp macro="" textlink="">
      <xdr:nvSpPr>
        <xdr:cNvPr id="55" name="テキスト ボックス 54"/>
        <xdr:cNvSpPr txBox="1"/>
      </xdr:nvSpPr>
      <xdr:spPr>
        <a:xfrm>
          <a:off x="4622800" y="282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698</xdr:rowOff>
    </xdr:from>
    <xdr:to>
      <xdr:col>22</xdr:col>
      <xdr:colOff>114300</xdr:colOff>
      <xdr:row>18</xdr:row>
      <xdr:rowOff>19672</xdr:rowOff>
    </xdr:to>
    <xdr:cxnSp macro="">
      <xdr:nvCxnSpPr>
        <xdr:cNvPr id="56" name="直線コネクタ 55"/>
        <xdr:cNvCxnSpPr/>
      </xdr:nvCxnSpPr>
      <xdr:spPr bwMode="auto">
        <a:xfrm flipV="1">
          <a:off x="3606800" y="3134423"/>
          <a:ext cx="6985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73647</xdr:rowOff>
    </xdr:from>
    <xdr:to>
      <xdr:col>22</xdr:col>
      <xdr:colOff>165100</xdr:colOff>
      <xdr:row>18</xdr:row>
      <xdr:rowOff>3797</xdr:rowOff>
    </xdr:to>
    <xdr:sp macro="" textlink="">
      <xdr:nvSpPr>
        <xdr:cNvPr id="57" name="フローチャート: 判断 56"/>
        <xdr:cNvSpPr/>
      </xdr:nvSpPr>
      <xdr:spPr bwMode="auto">
        <a:xfrm>
          <a:off x="4254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13974</xdr:rowOff>
    </xdr:from>
    <xdr:ext cx="762000" cy="259045"/>
    <xdr:sp macro="" textlink="">
      <xdr:nvSpPr>
        <xdr:cNvPr id="58" name="テキスト ボックス 57"/>
        <xdr:cNvSpPr txBox="1"/>
      </xdr:nvSpPr>
      <xdr:spPr>
        <a:xfrm>
          <a:off x="39243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19672</xdr:rowOff>
    </xdr:from>
    <xdr:to>
      <xdr:col>18</xdr:col>
      <xdr:colOff>177800</xdr:colOff>
      <xdr:row>18</xdr:row>
      <xdr:rowOff>26988</xdr:rowOff>
    </xdr:to>
    <xdr:cxnSp macro="">
      <xdr:nvCxnSpPr>
        <xdr:cNvPr id="59" name="直線コネクタ 58"/>
        <xdr:cNvCxnSpPr/>
      </xdr:nvCxnSpPr>
      <xdr:spPr bwMode="auto">
        <a:xfrm flipV="1">
          <a:off x="2908300" y="3153397"/>
          <a:ext cx="698500" cy="7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122377</xdr:rowOff>
    </xdr:from>
    <xdr:to>
      <xdr:col>19</xdr:col>
      <xdr:colOff>38100</xdr:colOff>
      <xdr:row>18</xdr:row>
      <xdr:rowOff>52527</xdr:rowOff>
    </xdr:to>
    <xdr:sp macro="" textlink="">
      <xdr:nvSpPr>
        <xdr:cNvPr id="60" name="フローチャート: 判断 59"/>
        <xdr:cNvSpPr/>
      </xdr:nvSpPr>
      <xdr:spPr bwMode="auto">
        <a:xfrm>
          <a:off x="35560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62704</xdr:rowOff>
    </xdr:from>
    <xdr:ext cx="762000" cy="259045"/>
    <xdr:sp macro="" textlink="">
      <xdr:nvSpPr>
        <xdr:cNvPr id="61" name="テキスト ボックス 60"/>
        <xdr:cNvSpPr txBox="1"/>
      </xdr:nvSpPr>
      <xdr:spPr>
        <a:xfrm>
          <a:off x="3225800" y="28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18974</xdr:rowOff>
    </xdr:from>
    <xdr:to>
      <xdr:col>15</xdr:col>
      <xdr:colOff>101600</xdr:colOff>
      <xdr:row>18</xdr:row>
      <xdr:rowOff>120574</xdr:rowOff>
    </xdr:to>
    <xdr:sp macro="" textlink="">
      <xdr:nvSpPr>
        <xdr:cNvPr id="62" name="フローチャート: 判断 61"/>
        <xdr:cNvSpPr/>
      </xdr:nvSpPr>
      <xdr:spPr bwMode="auto">
        <a:xfrm>
          <a:off x="2857500" y="315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105351</xdr:rowOff>
    </xdr:from>
    <xdr:ext cx="762000" cy="259045"/>
    <xdr:sp macro="" textlink="">
      <xdr:nvSpPr>
        <xdr:cNvPr id="63" name="テキスト ボックス 62"/>
        <xdr:cNvSpPr txBox="1"/>
      </xdr:nvSpPr>
      <xdr:spPr>
        <a:xfrm>
          <a:off x="2527300" y="323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46673</xdr:rowOff>
    </xdr:from>
    <xdr:to>
      <xdr:col>29</xdr:col>
      <xdr:colOff>177800</xdr:colOff>
      <xdr:row>18</xdr:row>
      <xdr:rowOff>148272</xdr:rowOff>
    </xdr:to>
    <xdr:sp macro="" textlink="">
      <xdr:nvSpPr>
        <xdr:cNvPr id="69" name="楕円 68"/>
        <xdr:cNvSpPr/>
      </xdr:nvSpPr>
      <xdr:spPr bwMode="auto">
        <a:xfrm>
          <a:off x="5600700" y="318039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18750</xdr:rowOff>
    </xdr:from>
    <xdr:ext cx="762000" cy="259045"/>
    <xdr:sp macro="" textlink="">
      <xdr:nvSpPr>
        <xdr:cNvPr id="70" name="人口1人当たり決算額の推移該当値テキスト130"/>
        <xdr:cNvSpPr txBox="1"/>
      </xdr:nvSpPr>
      <xdr:spPr>
        <a:xfrm>
          <a:off x="5740400" y="315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12383</xdr:rowOff>
    </xdr:from>
    <xdr:to>
      <xdr:col>26</xdr:col>
      <xdr:colOff>101600</xdr:colOff>
      <xdr:row>18</xdr:row>
      <xdr:rowOff>113983</xdr:rowOff>
    </xdr:to>
    <xdr:sp macro="" textlink="">
      <xdr:nvSpPr>
        <xdr:cNvPr id="71" name="楕円 70"/>
        <xdr:cNvSpPr/>
      </xdr:nvSpPr>
      <xdr:spPr bwMode="auto">
        <a:xfrm>
          <a:off x="4953000" y="3146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98760</xdr:rowOff>
    </xdr:from>
    <xdr:ext cx="736600" cy="259045"/>
    <xdr:sp macro="" textlink="">
      <xdr:nvSpPr>
        <xdr:cNvPr id="72" name="テキスト ボックス 71"/>
        <xdr:cNvSpPr txBox="1"/>
      </xdr:nvSpPr>
      <xdr:spPr>
        <a:xfrm>
          <a:off x="4622800" y="323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121348</xdr:rowOff>
    </xdr:from>
    <xdr:to>
      <xdr:col>22</xdr:col>
      <xdr:colOff>165100</xdr:colOff>
      <xdr:row>18</xdr:row>
      <xdr:rowOff>51498</xdr:rowOff>
    </xdr:to>
    <xdr:sp macro="" textlink="">
      <xdr:nvSpPr>
        <xdr:cNvPr id="73" name="楕円 72"/>
        <xdr:cNvSpPr/>
      </xdr:nvSpPr>
      <xdr:spPr bwMode="auto">
        <a:xfrm>
          <a:off x="4254500" y="3083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36275</xdr:rowOff>
    </xdr:from>
    <xdr:ext cx="762000" cy="259045"/>
    <xdr:sp macro="" textlink="">
      <xdr:nvSpPr>
        <xdr:cNvPr id="74" name="テキスト ボックス 73"/>
        <xdr:cNvSpPr txBox="1"/>
      </xdr:nvSpPr>
      <xdr:spPr>
        <a:xfrm>
          <a:off x="3924300" y="317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140322</xdr:rowOff>
    </xdr:from>
    <xdr:to>
      <xdr:col>19</xdr:col>
      <xdr:colOff>38100</xdr:colOff>
      <xdr:row>18</xdr:row>
      <xdr:rowOff>70472</xdr:rowOff>
    </xdr:to>
    <xdr:sp macro="" textlink="">
      <xdr:nvSpPr>
        <xdr:cNvPr id="75" name="楕円 74"/>
        <xdr:cNvSpPr/>
      </xdr:nvSpPr>
      <xdr:spPr bwMode="auto">
        <a:xfrm>
          <a:off x="3556000" y="3102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55249</xdr:rowOff>
    </xdr:from>
    <xdr:ext cx="762000" cy="259045"/>
    <xdr:sp macro="" textlink="">
      <xdr:nvSpPr>
        <xdr:cNvPr id="76" name="テキスト ボックス 75"/>
        <xdr:cNvSpPr txBox="1"/>
      </xdr:nvSpPr>
      <xdr:spPr>
        <a:xfrm>
          <a:off x="3225800" y="3188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147638</xdr:rowOff>
    </xdr:from>
    <xdr:to>
      <xdr:col>15</xdr:col>
      <xdr:colOff>101600</xdr:colOff>
      <xdr:row>18</xdr:row>
      <xdr:rowOff>77788</xdr:rowOff>
    </xdr:to>
    <xdr:sp macro="" textlink="">
      <xdr:nvSpPr>
        <xdr:cNvPr id="77" name="楕円 76"/>
        <xdr:cNvSpPr/>
      </xdr:nvSpPr>
      <xdr:spPr bwMode="auto">
        <a:xfrm>
          <a:off x="2857500" y="3109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87965</xdr:rowOff>
    </xdr:from>
    <xdr:ext cx="762000" cy="259045"/>
    <xdr:sp macro="" textlink="">
      <xdr:nvSpPr>
        <xdr:cNvPr id="78" name="テキスト ボックス 77"/>
        <xdr:cNvSpPr txBox="1"/>
      </xdr:nvSpPr>
      <xdr:spPr>
        <a:xfrm>
          <a:off x="2527300" y="287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110922</xdr:rowOff>
    </xdr:from>
    <xdr:to>
      <xdr:col>29</xdr:col>
      <xdr:colOff>127000</xdr:colOff>
      <xdr:row>37</xdr:row>
      <xdr:rowOff>303517</xdr:rowOff>
    </xdr:to>
    <xdr:cxnSp macro="">
      <xdr:nvCxnSpPr>
        <xdr:cNvPr id="106" name="直線コネクタ 105"/>
        <xdr:cNvCxnSpPr/>
      </xdr:nvCxnSpPr>
      <xdr:spPr bwMode="auto">
        <a:xfrm flipV="1">
          <a:off x="5651500" y="6035472"/>
          <a:ext cx="0" cy="1392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275594</xdr:rowOff>
    </xdr:from>
    <xdr:ext cx="762000" cy="259045"/>
    <xdr:sp macro="" textlink="">
      <xdr:nvSpPr>
        <xdr:cNvPr id="107" name="人口1人当たり決算額の推移最小値テキスト445"/>
        <xdr:cNvSpPr txBox="1"/>
      </xdr:nvSpPr>
      <xdr:spPr>
        <a:xfrm>
          <a:off x="5740400" y="7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303517</xdr:rowOff>
    </xdr:from>
    <xdr:to>
      <xdr:col>30</xdr:col>
      <xdr:colOff>25400</xdr:colOff>
      <xdr:row>37</xdr:row>
      <xdr:rowOff>303517</xdr:rowOff>
    </xdr:to>
    <xdr:cxnSp macro="">
      <xdr:nvCxnSpPr>
        <xdr:cNvPr id="108" name="直線コネクタ 107"/>
        <xdr:cNvCxnSpPr/>
      </xdr:nvCxnSpPr>
      <xdr:spPr bwMode="auto">
        <a:xfrm>
          <a:off x="5562600" y="742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25849</xdr:rowOff>
    </xdr:from>
    <xdr:ext cx="762000" cy="259045"/>
    <xdr:sp macro="" textlink="">
      <xdr:nvSpPr>
        <xdr:cNvPr id="109" name="人口1人当たり決算額の推移最大値テキスト445"/>
        <xdr:cNvSpPr txBox="1"/>
      </xdr:nvSpPr>
      <xdr:spPr>
        <a:xfrm>
          <a:off x="5740400" y="5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110922</xdr:rowOff>
    </xdr:from>
    <xdr:to>
      <xdr:col>30</xdr:col>
      <xdr:colOff>25400</xdr:colOff>
      <xdr:row>33</xdr:row>
      <xdr:rowOff>110922</xdr:rowOff>
    </xdr:to>
    <xdr:cxnSp macro="">
      <xdr:nvCxnSpPr>
        <xdr:cNvPr id="110" name="直線コネクタ 109"/>
        <xdr:cNvCxnSpPr/>
      </xdr:nvCxnSpPr>
      <xdr:spPr bwMode="auto">
        <a:xfrm>
          <a:off x="5562600" y="6035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122504</xdr:rowOff>
    </xdr:from>
    <xdr:to>
      <xdr:col>29</xdr:col>
      <xdr:colOff>127000</xdr:colOff>
      <xdr:row>35</xdr:row>
      <xdr:rowOff>166891</xdr:rowOff>
    </xdr:to>
    <xdr:cxnSp macro="">
      <xdr:nvCxnSpPr>
        <xdr:cNvPr id="111" name="直線コネクタ 110"/>
        <xdr:cNvCxnSpPr/>
      </xdr:nvCxnSpPr>
      <xdr:spPr bwMode="auto">
        <a:xfrm>
          <a:off x="5003800" y="6732854"/>
          <a:ext cx="647700" cy="44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162844</xdr:rowOff>
    </xdr:from>
    <xdr:ext cx="762000" cy="259045"/>
    <xdr:sp macro="" textlink="">
      <xdr:nvSpPr>
        <xdr:cNvPr id="112" name="人口1人当たり決算額の推移平均値テキスト445"/>
        <xdr:cNvSpPr txBox="1"/>
      </xdr:nvSpPr>
      <xdr:spPr>
        <a:xfrm>
          <a:off x="5740400" y="6773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13" name="フローチャート: 判断 112"/>
        <xdr:cNvSpPr/>
      </xdr:nvSpPr>
      <xdr:spPr bwMode="auto">
        <a:xfrm>
          <a:off x="56007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122504</xdr:rowOff>
    </xdr:from>
    <xdr:to>
      <xdr:col>26</xdr:col>
      <xdr:colOff>50800</xdr:colOff>
      <xdr:row>35</xdr:row>
      <xdr:rowOff>134010</xdr:rowOff>
    </xdr:to>
    <xdr:cxnSp macro="">
      <xdr:nvCxnSpPr>
        <xdr:cNvPr id="114" name="直線コネクタ 113"/>
        <xdr:cNvCxnSpPr/>
      </xdr:nvCxnSpPr>
      <xdr:spPr bwMode="auto">
        <a:xfrm flipV="1">
          <a:off x="4305300" y="6732854"/>
          <a:ext cx="698500" cy="11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181089</xdr:rowOff>
    </xdr:from>
    <xdr:to>
      <xdr:col>26</xdr:col>
      <xdr:colOff>101600</xdr:colOff>
      <xdr:row>35</xdr:row>
      <xdr:rowOff>282689</xdr:rowOff>
    </xdr:to>
    <xdr:sp macro="" textlink="">
      <xdr:nvSpPr>
        <xdr:cNvPr id="115" name="フローチャート: 判断 114"/>
        <xdr:cNvSpPr/>
      </xdr:nvSpPr>
      <xdr:spPr bwMode="auto">
        <a:xfrm>
          <a:off x="4953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267466</xdr:rowOff>
    </xdr:from>
    <xdr:ext cx="736600" cy="259045"/>
    <xdr:sp macro="" textlink="">
      <xdr:nvSpPr>
        <xdr:cNvPr id="116" name="テキスト ボックス 115"/>
        <xdr:cNvSpPr txBox="1"/>
      </xdr:nvSpPr>
      <xdr:spPr>
        <a:xfrm>
          <a:off x="4622800" y="687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87871</xdr:rowOff>
    </xdr:from>
    <xdr:to>
      <xdr:col>22</xdr:col>
      <xdr:colOff>114300</xdr:colOff>
      <xdr:row>35</xdr:row>
      <xdr:rowOff>134010</xdr:rowOff>
    </xdr:to>
    <xdr:cxnSp macro="">
      <xdr:nvCxnSpPr>
        <xdr:cNvPr id="117" name="直線コネクタ 116"/>
        <xdr:cNvCxnSpPr/>
      </xdr:nvCxnSpPr>
      <xdr:spPr bwMode="auto">
        <a:xfrm>
          <a:off x="3606800" y="6698221"/>
          <a:ext cx="698500" cy="4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18" name="フローチャート: 判断 117"/>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223575</xdr:rowOff>
    </xdr:from>
    <xdr:ext cx="762000" cy="259045"/>
    <xdr:sp macro="" textlink="">
      <xdr:nvSpPr>
        <xdr:cNvPr id="119" name="テキスト ボックス 118"/>
        <xdr:cNvSpPr txBox="1"/>
      </xdr:nvSpPr>
      <xdr:spPr>
        <a:xfrm>
          <a:off x="39243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56020</xdr:rowOff>
    </xdr:from>
    <xdr:to>
      <xdr:col>18</xdr:col>
      <xdr:colOff>177800</xdr:colOff>
      <xdr:row>35</xdr:row>
      <xdr:rowOff>87871</xdr:rowOff>
    </xdr:to>
    <xdr:cxnSp macro="">
      <xdr:nvCxnSpPr>
        <xdr:cNvPr id="120" name="直線コネクタ 119"/>
        <xdr:cNvCxnSpPr/>
      </xdr:nvCxnSpPr>
      <xdr:spPr bwMode="auto">
        <a:xfrm>
          <a:off x="2908300" y="6666370"/>
          <a:ext cx="698500" cy="31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21" name="フローチャート: 判断 120"/>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209935</xdr:rowOff>
    </xdr:from>
    <xdr:ext cx="762000" cy="259045"/>
    <xdr:sp macro="" textlink="">
      <xdr:nvSpPr>
        <xdr:cNvPr id="122" name="テキスト ボックス 121"/>
        <xdr:cNvSpPr txBox="1"/>
      </xdr:nvSpPr>
      <xdr:spPr>
        <a:xfrm>
          <a:off x="32258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3" name="フローチャート: 判断 122"/>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128668</xdr:rowOff>
    </xdr:from>
    <xdr:ext cx="762000" cy="259045"/>
    <xdr:sp macro="" textlink="">
      <xdr:nvSpPr>
        <xdr:cNvPr id="124" name="テキスト ボックス 123"/>
        <xdr:cNvSpPr txBox="1"/>
      </xdr:nvSpPr>
      <xdr:spPr>
        <a:xfrm>
          <a:off x="25273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116091</xdr:rowOff>
    </xdr:from>
    <xdr:to>
      <xdr:col>29</xdr:col>
      <xdr:colOff>177800</xdr:colOff>
      <xdr:row>35</xdr:row>
      <xdr:rowOff>217691</xdr:rowOff>
    </xdr:to>
    <xdr:sp macro="" textlink="">
      <xdr:nvSpPr>
        <xdr:cNvPr id="130" name="楕円 129"/>
        <xdr:cNvSpPr/>
      </xdr:nvSpPr>
      <xdr:spPr bwMode="auto">
        <a:xfrm>
          <a:off x="5600700" y="6726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304068</xdr:rowOff>
    </xdr:from>
    <xdr:ext cx="762000" cy="259045"/>
    <xdr:sp macro="" textlink="">
      <xdr:nvSpPr>
        <xdr:cNvPr id="131" name="人口1人当たり決算額の推移該当値テキスト445"/>
        <xdr:cNvSpPr txBox="1"/>
      </xdr:nvSpPr>
      <xdr:spPr>
        <a:xfrm>
          <a:off x="5740400" y="657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71704</xdr:rowOff>
    </xdr:from>
    <xdr:to>
      <xdr:col>26</xdr:col>
      <xdr:colOff>101600</xdr:colOff>
      <xdr:row>35</xdr:row>
      <xdr:rowOff>173304</xdr:rowOff>
    </xdr:to>
    <xdr:sp macro="" textlink="">
      <xdr:nvSpPr>
        <xdr:cNvPr id="132" name="楕円 131"/>
        <xdr:cNvSpPr/>
      </xdr:nvSpPr>
      <xdr:spPr bwMode="auto">
        <a:xfrm>
          <a:off x="4953000" y="6682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183481</xdr:rowOff>
    </xdr:from>
    <xdr:ext cx="736600" cy="259045"/>
    <xdr:sp macro="" textlink="">
      <xdr:nvSpPr>
        <xdr:cNvPr id="133" name="テキスト ボックス 132"/>
        <xdr:cNvSpPr txBox="1"/>
      </xdr:nvSpPr>
      <xdr:spPr>
        <a:xfrm>
          <a:off x="4622800" y="6450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83210</xdr:rowOff>
    </xdr:from>
    <xdr:to>
      <xdr:col>22</xdr:col>
      <xdr:colOff>165100</xdr:colOff>
      <xdr:row>35</xdr:row>
      <xdr:rowOff>184810</xdr:rowOff>
    </xdr:to>
    <xdr:sp macro="" textlink="">
      <xdr:nvSpPr>
        <xdr:cNvPr id="134" name="楕円 133"/>
        <xdr:cNvSpPr/>
      </xdr:nvSpPr>
      <xdr:spPr bwMode="auto">
        <a:xfrm>
          <a:off x="4254500" y="6693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194987</xdr:rowOff>
    </xdr:from>
    <xdr:ext cx="762000" cy="259045"/>
    <xdr:sp macro="" textlink="">
      <xdr:nvSpPr>
        <xdr:cNvPr id="135" name="テキスト ボックス 134"/>
        <xdr:cNvSpPr txBox="1"/>
      </xdr:nvSpPr>
      <xdr:spPr>
        <a:xfrm>
          <a:off x="3924300" y="64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37071</xdr:rowOff>
    </xdr:from>
    <xdr:to>
      <xdr:col>19</xdr:col>
      <xdr:colOff>38100</xdr:colOff>
      <xdr:row>35</xdr:row>
      <xdr:rowOff>138671</xdr:rowOff>
    </xdr:to>
    <xdr:sp macro="" textlink="">
      <xdr:nvSpPr>
        <xdr:cNvPr id="136" name="楕円 135"/>
        <xdr:cNvSpPr/>
      </xdr:nvSpPr>
      <xdr:spPr bwMode="auto">
        <a:xfrm>
          <a:off x="3556000" y="6647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37" name="テキスト ボックス 136"/>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5220</xdr:rowOff>
    </xdr:from>
    <xdr:to>
      <xdr:col>15</xdr:col>
      <xdr:colOff>101600</xdr:colOff>
      <xdr:row>35</xdr:row>
      <xdr:rowOff>106820</xdr:rowOff>
    </xdr:to>
    <xdr:sp macro="" textlink="">
      <xdr:nvSpPr>
        <xdr:cNvPr id="138" name="楕円 137"/>
        <xdr:cNvSpPr/>
      </xdr:nvSpPr>
      <xdr:spPr bwMode="auto">
        <a:xfrm>
          <a:off x="2857500" y="6615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116997</xdr:rowOff>
    </xdr:from>
    <xdr:ext cx="762000" cy="259045"/>
    <xdr:sp macro="" textlink="">
      <xdr:nvSpPr>
        <xdr:cNvPr id="139" name="テキスト ボックス 138"/>
        <xdr:cNvSpPr txBox="1"/>
      </xdr:nvSpPr>
      <xdr:spPr>
        <a:xfrm>
          <a:off x="2527300" y="638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224,574
214,006
175.54
80,607,300
77,619,422
2,465,828
50,798,981
68,790,240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38590</xdr:rowOff>
    </xdr:from>
    <xdr:to>
      <xdr:col>24</xdr:col>
      <xdr:colOff>63500</xdr:colOff>
      <xdr:row>34</xdr:row>
      <xdr:rowOff>60353</xdr:rowOff>
    </xdr:to>
    <xdr:cxnSp macro="">
      <xdr:nvCxnSpPr>
        <xdr:cNvPr id="59" name="直線コネクタ 58"/>
        <xdr:cNvCxnSpPr/>
      </xdr:nvCxnSpPr>
      <xdr:spPr>
        <a:xfrm>
          <a:off x="3797300" y="5867890"/>
          <a:ext cx="8382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144238</xdr:rowOff>
    </xdr:from>
    <xdr:ext cx="534377" cy="259045"/>
    <xdr:sp macro="" textlink="">
      <xdr:nvSpPr>
        <xdr:cNvPr id="60" name="人件費平均値テキスト"/>
        <xdr:cNvSpPr txBox="1"/>
      </xdr:nvSpPr>
      <xdr:spPr>
        <a:xfrm>
          <a:off x="4686300" y="5630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100381</xdr:rowOff>
    </xdr:from>
    <xdr:to>
      <xdr:col>19</xdr:col>
      <xdr:colOff>177800</xdr:colOff>
      <xdr:row>34</xdr:row>
      <xdr:rowOff>38590</xdr:rowOff>
    </xdr:to>
    <xdr:cxnSp macro="">
      <xdr:nvCxnSpPr>
        <xdr:cNvPr id="62" name="直線コネクタ 61"/>
        <xdr:cNvCxnSpPr/>
      </xdr:nvCxnSpPr>
      <xdr:spPr>
        <a:xfrm>
          <a:off x="2908300" y="5758231"/>
          <a:ext cx="889000" cy="10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74073</xdr:rowOff>
    </xdr:from>
    <xdr:ext cx="534377" cy="259045"/>
    <xdr:sp macro="" textlink="">
      <xdr:nvSpPr>
        <xdr:cNvPr id="64" name="テキスト ボックス 63"/>
        <xdr:cNvSpPr txBox="1"/>
      </xdr:nvSpPr>
      <xdr:spPr>
        <a:xfrm>
          <a:off x="3530111" y="556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100381</xdr:rowOff>
    </xdr:from>
    <xdr:to>
      <xdr:col>15</xdr:col>
      <xdr:colOff>50800</xdr:colOff>
      <xdr:row>33</xdr:row>
      <xdr:rowOff>130419</xdr:rowOff>
    </xdr:to>
    <xdr:cxnSp macro="">
      <xdr:nvCxnSpPr>
        <xdr:cNvPr id="65" name="直線コネクタ 64"/>
        <xdr:cNvCxnSpPr/>
      </xdr:nvCxnSpPr>
      <xdr:spPr>
        <a:xfrm flipV="1">
          <a:off x="2019300" y="5758231"/>
          <a:ext cx="8890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11732</xdr:rowOff>
    </xdr:from>
    <xdr:ext cx="534377" cy="259045"/>
    <xdr:sp macro="" textlink="">
      <xdr:nvSpPr>
        <xdr:cNvPr id="67" name="テキスト ボックス 66"/>
        <xdr:cNvSpPr txBox="1"/>
      </xdr:nvSpPr>
      <xdr:spPr>
        <a:xfrm>
          <a:off x="2641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130419</xdr:rowOff>
    </xdr:from>
    <xdr:to>
      <xdr:col>10</xdr:col>
      <xdr:colOff>114300</xdr:colOff>
      <xdr:row>33</xdr:row>
      <xdr:rowOff>142192</xdr:rowOff>
    </xdr:to>
    <xdr:cxnSp macro="">
      <xdr:nvCxnSpPr>
        <xdr:cNvPr id="68" name="直線コネクタ 67"/>
        <xdr:cNvCxnSpPr/>
      </xdr:nvCxnSpPr>
      <xdr:spPr>
        <a:xfrm flipV="1">
          <a:off x="1130300" y="5788269"/>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28008</xdr:rowOff>
    </xdr:from>
    <xdr:ext cx="534377" cy="259045"/>
    <xdr:sp macro="" textlink="">
      <xdr:nvSpPr>
        <xdr:cNvPr id="70" name="テキスト ボックス 69"/>
        <xdr:cNvSpPr txBox="1"/>
      </xdr:nvSpPr>
      <xdr:spPr>
        <a:xfrm>
          <a:off x="1752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55097</xdr:rowOff>
    </xdr:from>
    <xdr:ext cx="534377" cy="259045"/>
    <xdr:sp macro="" textlink="">
      <xdr:nvSpPr>
        <xdr:cNvPr id="72" name="テキスト ボックス 71"/>
        <xdr:cNvSpPr txBox="1"/>
      </xdr:nvSpPr>
      <xdr:spPr>
        <a:xfrm>
          <a:off x="863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9553</xdr:rowOff>
    </xdr:from>
    <xdr:to>
      <xdr:col>24</xdr:col>
      <xdr:colOff>114300</xdr:colOff>
      <xdr:row>34</xdr:row>
      <xdr:rowOff>111153</xdr:rowOff>
    </xdr:to>
    <xdr:sp macro="" textlink="">
      <xdr:nvSpPr>
        <xdr:cNvPr id="78" name="楕円 77"/>
        <xdr:cNvSpPr/>
      </xdr:nvSpPr>
      <xdr:spPr>
        <a:xfrm>
          <a:off x="4584700" y="583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159430</xdr:rowOff>
    </xdr:from>
    <xdr:ext cx="534377" cy="259045"/>
    <xdr:sp macro="" textlink="">
      <xdr:nvSpPr>
        <xdr:cNvPr id="79" name="人件費該当値テキスト"/>
        <xdr:cNvSpPr txBox="1"/>
      </xdr:nvSpPr>
      <xdr:spPr>
        <a:xfrm>
          <a:off x="4686300" y="58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159240</xdr:rowOff>
    </xdr:from>
    <xdr:to>
      <xdr:col>20</xdr:col>
      <xdr:colOff>38100</xdr:colOff>
      <xdr:row>34</xdr:row>
      <xdr:rowOff>89390</xdr:rowOff>
    </xdr:to>
    <xdr:sp macro="" textlink="">
      <xdr:nvSpPr>
        <xdr:cNvPr id="80" name="楕円 79"/>
        <xdr:cNvSpPr/>
      </xdr:nvSpPr>
      <xdr:spPr>
        <a:xfrm>
          <a:off x="3746500" y="581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80517</xdr:rowOff>
    </xdr:from>
    <xdr:ext cx="534377" cy="259045"/>
    <xdr:sp macro="" textlink="">
      <xdr:nvSpPr>
        <xdr:cNvPr id="81" name="テキスト ボックス 80"/>
        <xdr:cNvSpPr txBox="1"/>
      </xdr:nvSpPr>
      <xdr:spPr>
        <a:xfrm>
          <a:off x="3530111" y="590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49581</xdr:rowOff>
    </xdr:from>
    <xdr:to>
      <xdr:col>15</xdr:col>
      <xdr:colOff>101600</xdr:colOff>
      <xdr:row>33</xdr:row>
      <xdr:rowOff>151181</xdr:rowOff>
    </xdr:to>
    <xdr:sp macro="" textlink="">
      <xdr:nvSpPr>
        <xdr:cNvPr id="82" name="楕円 81"/>
        <xdr:cNvSpPr/>
      </xdr:nvSpPr>
      <xdr:spPr>
        <a:xfrm>
          <a:off x="2857500" y="570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167708</xdr:rowOff>
    </xdr:from>
    <xdr:ext cx="534377" cy="259045"/>
    <xdr:sp macro="" textlink="">
      <xdr:nvSpPr>
        <xdr:cNvPr id="83" name="テキスト ボックス 82"/>
        <xdr:cNvSpPr txBox="1"/>
      </xdr:nvSpPr>
      <xdr:spPr>
        <a:xfrm>
          <a:off x="2641111" y="548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79619</xdr:rowOff>
    </xdr:from>
    <xdr:to>
      <xdr:col>10</xdr:col>
      <xdr:colOff>165100</xdr:colOff>
      <xdr:row>34</xdr:row>
      <xdr:rowOff>9769</xdr:rowOff>
    </xdr:to>
    <xdr:sp macro="" textlink="">
      <xdr:nvSpPr>
        <xdr:cNvPr id="84" name="楕円 83"/>
        <xdr:cNvSpPr/>
      </xdr:nvSpPr>
      <xdr:spPr>
        <a:xfrm>
          <a:off x="1968500" y="573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26296</xdr:rowOff>
    </xdr:from>
    <xdr:ext cx="534377" cy="259045"/>
    <xdr:sp macro="" textlink="">
      <xdr:nvSpPr>
        <xdr:cNvPr id="85" name="テキスト ボックス 84"/>
        <xdr:cNvSpPr txBox="1"/>
      </xdr:nvSpPr>
      <xdr:spPr>
        <a:xfrm>
          <a:off x="1752111" y="551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91392</xdr:rowOff>
    </xdr:from>
    <xdr:to>
      <xdr:col>6</xdr:col>
      <xdr:colOff>38100</xdr:colOff>
      <xdr:row>34</xdr:row>
      <xdr:rowOff>21542</xdr:rowOff>
    </xdr:to>
    <xdr:sp macro="" textlink="">
      <xdr:nvSpPr>
        <xdr:cNvPr id="86" name="楕円 85"/>
        <xdr:cNvSpPr/>
      </xdr:nvSpPr>
      <xdr:spPr>
        <a:xfrm>
          <a:off x="1079500" y="574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38069</xdr:rowOff>
    </xdr:from>
    <xdr:ext cx="534377" cy="259045"/>
    <xdr:sp macro="" textlink="">
      <xdr:nvSpPr>
        <xdr:cNvPr id="87" name="テキスト ボックス 86"/>
        <xdr:cNvSpPr txBox="1"/>
      </xdr:nvSpPr>
      <xdr:spPr>
        <a:xfrm>
          <a:off x="863111" y="552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53060</xdr:rowOff>
    </xdr:from>
    <xdr:to>
      <xdr:col>24</xdr:col>
      <xdr:colOff>63500</xdr:colOff>
      <xdr:row>52</xdr:row>
      <xdr:rowOff>95847</xdr:rowOff>
    </xdr:to>
    <xdr:cxnSp macro="">
      <xdr:nvCxnSpPr>
        <xdr:cNvPr id="117" name="直線コネクタ 116"/>
        <xdr:cNvCxnSpPr/>
      </xdr:nvCxnSpPr>
      <xdr:spPr>
        <a:xfrm flipV="1">
          <a:off x="3797300" y="8968460"/>
          <a:ext cx="8382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140708</xdr:rowOff>
    </xdr:from>
    <xdr:ext cx="534377" cy="259045"/>
    <xdr:sp macro="" textlink="">
      <xdr:nvSpPr>
        <xdr:cNvPr id="118" name="物件費平均値テキスト"/>
        <xdr:cNvSpPr txBox="1"/>
      </xdr:nvSpPr>
      <xdr:spPr>
        <a:xfrm>
          <a:off x="4686300" y="9399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95847</xdr:rowOff>
    </xdr:from>
    <xdr:to>
      <xdr:col>19</xdr:col>
      <xdr:colOff>177800</xdr:colOff>
      <xdr:row>52</xdr:row>
      <xdr:rowOff>160769</xdr:rowOff>
    </xdr:to>
    <xdr:cxnSp macro="">
      <xdr:nvCxnSpPr>
        <xdr:cNvPr id="120" name="直線コネクタ 119"/>
        <xdr:cNvCxnSpPr/>
      </xdr:nvCxnSpPr>
      <xdr:spPr>
        <a:xfrm flipV="1">
          <a:off x="2908300" y="9011247"/>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99407</xdr:rowOff>
    </xdr:from>
    <xdr:ext cx="534377" cy="259045"/>
    <xdr:sp macro="" textlink="">
      <xdr:nvSpPr>
        <xdr:cNvPr id="122" name="テキスト ボックス 121"/>
        <xdr:cNvSpPr txBox="1"/>
      </xdr:nvSpPr>
      <xdr:spPr>
        <a:xfrm>
          <a:off x="3530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156197</xdr:rowOff>
    </xdr:from>
    <xdr:to>
      <xdr:col>15</xdr:col>
      <xdr:colOff>50800</xdr:colOff>
      <xdr:row>52</xdr:row>
      <xdr:rowOff>160769</xdr:rowOff>
    </xdr:to>
    <xdr:cxnSp macro="">
      <xdr:nvCxnSpPr>
        <xdr:cNvPr id="123" name="直線コネクタ 122"/>
        <xdr:cNvCxnSpPr/>
      </xdr:nvCxnSpPr>
      <xdr:spPr>
        <a:xfrm>
          <a:off x="2019300" y="907159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117162</xdr:rowOff>
    </xdr:from>
    <xdr:ext cx="534377" cy="259045"/>
    <xdr:sp macro="" textlink="">
      <xdr:nvSpPr>
        <xdr:cNvPr id="125" name="テキスト ボックス 124"/>
        <xdr:cNvSpPr txBox="1"/>
      </xdr:nvSpPr>
      <xdr:spPr>
        <a:xfrm>
          <a:off x="2641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156197</xdr:rowOff>
    </xdr:from>
    <xdr:to>
      <xdr:col>10</xdr:col>
      <xdr:colOff>114300</xdr:colOff>
      <xdr:row>53</xdr:row>
      <xdr:rowOff>111392</xdr:rowOff>
    </xdr:to>
    <xdr:cxnSp macro="">
      <xdr:nvCxnSpPr>
        <xdr:cNvPr id="126" name="直線コネクタ 125"/>
        <xdr:cNvCxnSpPr/>
      </xdr:nvCxnSpPr>
      <xdr:spPr>
        <a:xfrm flipV="1">
          <a:off x="1130300" y="9071597"/>
          <a:ext cx="889000" cy="1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164025</xdr:rowOff>
    </xdr:from>
    <xdr:ext cx="534377" cy="259045"/>
    <xdr:sp macro="" textlink="">
      <xdr:nvSpPr>
        <xdr:cNvPr id="128" name="テキスト ボックス 127"/>
        <xdr:cNvSpPr txBox="1"/>
      </xdr:nvSpPr>
      <xdr:spPr>
        <a:xfrm>
          <a:off x="1752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114761</xdr:rowOff>
    </xdr:from>
    <xdr:ext cx="534377" cy="259045"/>
    <xdr:sp macro="" textlink="">
      <xdr:nvSpPr>
        <xdr:cNvPr id="130" name="テキスト ボックス 129"/>
        <xdr:cNvSpPr txBox="1"/>
      </xdr:nvSpPr>
      <xdr:spPr>
        <a:xfrm>
          <a:off x="863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2260</xdr:rowOff>
    </xdr:from>
    <xdr:to>
      <xdr:col>24</xdr:col>
      <xdr:colOff>114300</xdr:colOff>
      <xdr:row>52</xdr:row>
      <xdr:rowOff>103860</xdr:rowOff>
    </xdr:to>
    <xdr:sp macro="" textlink="">
      <xdr:nvSpPr>
        <xdr:cNvPr id="136" name="楕円 135"/>
        <xdr:cNvSpPr/>
      </xdr:nvSpPr>
      <xdr:spPr>
        <a:xfrm>
          <a:off x="4584700" y="891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25137</xdr:rowOff>
    </xdr:from>
    <xdr:ext cx="534377" cy="259045"/>
    <xdr:sp macro="" textlink="">
      <xdr:nvSpPr>
        <xdr:cNvPr id="137" name="物件費該当値テキスト"/>
        <xdr:cNvSpPr txBox="1"/>
      </xdr:nvSpPr>
      <xdr:spPr>
        <a:xfrm>
          <a:off x="4686300" y="876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45047</xdr:rowOff>
    </xdr:from>
    <xdr:to>
      <xdr:col>20</xdr:col>
      <xdr:colOff>38100</xdr:colOff>
      <xdr:row>52</xdr:row>
      <xdr:rowOff>146647</xdr:rowOff>
    </xdr:to>
    <xdr:sp macro="" textlink="">
      <xdr:nvSpPr>
        <xdr:cNvPr id="138" name="楕円 137"/>
        <xdr:cNvSpPr/>
      </xdr:nvSpPr>
      <xdr:spPr>
        <a:xfrm>
          <a:off x="3746500" y="896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163174</xdr:rowOff>
    </xdr:from>
    <xdr:ext cx="534377" cy="259045"/>
    <xdr:sp macro="" textlink="">
      <xdr:nvSpPr>
        <xdr:cNvPr id="139" name="テキスト ボックス 138"/>
        <xdr:cNvSpPr txBox="1"/>
      </xdr:nvSpPr>
      <xdr:spPr>
        <a:xfrm>
          <a:off x="3530111" y="873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109969</xdr:rowOff>
    </xdr:from>
    <xdr:to>
      <xdr:col>15</xdr:col>
      <xdr:colOff>101600</xdr:colOff>
      <xdr:row>53</xdr:row>
      <xdr:rowOff>40119</xdr:rowOff>
    </xdr:to>
    <xdr:sp macro="" textlink="">
      <xdr:nvSpPr>
        <xdr:cNvPr id="140" name="楕円 139"/>
        <xdr:cNvSpPr/>
      </xdr:nvSpPr>
      <xdr:spPr>
        <a:xfrm>
          <a:off x="2857500" y="90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56646</xdr:rowOff>
    </xdr:from>
    <xdr:ext cx="534377" cy="259045"/>
    <xdr:sp macro="" textlink="">
      <xdr:nvSpPr>
        <xdr:cNvPr id="141" name="テキスト ボックス 140"/>
        <xdr:cNvSpPr txBox="1"/>
      </xdr:nvSpPr>
      <xdr:spPr>
        <a:xfrm>
          <a:off x="2641111" y="880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105397</xdr:rowOff>
    </xdr:from>
    <xdr:to>
      <xdr:col>10</xdr:col>
      <xdr:colOff>165100</xdr:colOff>
      <xdr:row>53</xdr:row>
      <xdr:rowOff>35547</xdr:rowOff>
    </xdr:to>
    <xdr:sp macro="" textlink="">
      <xdr:nvSpPr>
        <xdr:cNvPr id="142" name="楕円 141"/>
        <xdr:cNvSpPr/>
      </xdr:nvSpPr>
      <xdr:spPr>
        <a:xfrm>
          <a:off x="1968500" y="902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52074</xdr:rowOff>
    </xdr:from>
    <xdr:ext cx="534377" cy="259045"/>
    <xdr:sp macro="" textlink="">
      <xdr:nvSpPr>
        <xdr:cNvPr id="143" name="テキスト ボックス 142"/>
        <xdr:cNvSpPr txBox="1"/>
      </xdr:nvSpPr>
      <xdr:spPr>
        <a:xfrm>
          <a:off x="1752111" y="879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60592</xdr:rowOff>
    </xdr:from>
    <xdr:to>
      <xdr:col>6</xdr:col>
      <xdr:colOff>38100</xdr:colOff>
      <xdr:row>53</xdr:row>
      <xdr:rowOff>162192</xdr:rowOff>
    </xdr:to>
    <xdr:sp macro="" textlink="">
      <xdr:nvSpPr>
        <xdr:cNvPr id="144" name="楕円 143"/>
        <xdr:cNvSpPr/>
      </xdr:nvSpPr>
      <xdr:spPr>
        <a:xfrm>
          <a:off x="1079500" y="914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7269</xdr:rowOff>
    </xdr:from>
    <xdr:ext cx="534377" cy="259045"/>
    <xdr:sp macro="" textlink="">
      <xdr:nvSpPr>
        <xdr:cNvPr id="145" name="テキスト ボックス 144"/>
        <xdr:cNvSpPr txBox="1"/>
      </xdr:nvSpPr>
      <xdr:spPr>
        <a:xfrm>
          <a:off x="863111" y="892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59142</xdr:rowOff>
    </xdr:from>
    <xdr:to>
      <xdr:col>24</xdr:col>
      <xdr:colOff>63500</xdr:colOff>
      <xdr:row>78</xdr:row>
      <xdr:rowOff>64810</xdr:rowOff>
    </xdr:to>
    <xdr:cxnSp macro="">
      <xdr:nvCxnSpPr>
        <xdr:cNvPr id="172" name="直線コネクタ 171"/>
        <xdr:cNvCxnSpPr/>
      </xdr:nvCxnSpPr>
      <xdr:spPr>
        <a:xfrm flipV="1">
          <a:off x="3797300" y="13432242"/>
          <a:ext cx="838200" cy="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42739</xdr:rowOff>
    </xdr:from>
    <xdr:ext cx="469744" cy="259045"/>
    <xdr:sp macro="" textlink="">
      <xdr:nvSpPr>
        <xdr:cNvPr id="173" name="維持補修費平均値テキスト"/>
        <xdr:cNvSpPr txBox="1"/>
      </xdr:nvSpPr>
      <xdr:spPr>
        <a:xfrm>
          <a:off x="4686300" y="13072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64810</xdr:rowOff>
    </xdr:from>
    <xdr:to>
      <xdr:col>19</xdr:col>
      <xdr:colOff>177800</xdr:colOff>
      <xdr:row>78</xdr:row>
      <xdr:rowOff>64948</xdr:rowOff>
    </xdr:to>
    <xdr:cxnSp macro="">
      <xdr:nvCxnSpPr>
        <xdr:cNvPr id="175" name="直線コネクタ 174"/>
        <xdr:cNvCxnSpPr/>
      </xdr:nvCxnSpPr>
      <xdr:spPr>
        <a:xfrm flipV="1">
          <a:off x="2908300" y="13437910"/>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170406</xdr:rowOff>
    </xdr:from>
    <xdr:ext cx="469744" cy="259045"/>
    <xdr:sp macro="" textlink="">
      <xdr:nvSpPr>
        <xdr:cNvPr id="177" name="テキスト ボックス 176"/>
        <xdr:cNvSpPr txBox="1"/>
      </xdr:nvSpPr>
      <xdr:spPr>
        <a:xfrm>
          <a:off x="3562428" y="1302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50318</xdr:rowOff>
    </xdr:from>
    <xdr:to>
      <xdr:col>15</xdr:col>
      <xdr:colOff>50800</xdr:colOff>
      <xdr:row>78</xdr:row>
      <xdr:rowOff>64948</xdr:rowOff>
    </xdr:to>
    <xdr:cxnSp macro="">
      <xdr:nvCxnSpPr>
        <xdr:cNvPr id="178" name="直線コネクタ 177"/>
        <xdr:cNvCxnSpPr/>
      </xdr:nvCxnSpPr>
      <xdr:spPr>
        <a:xfrm>
          <a:off x="2019300" y="13423418"/>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13220</xdr:rowOff>
    </xdr:from>
    <xdr:ext cx="469744" cy="259045"/>
    <xdr:sp macro="" textlink="">
      <xdr:nvSpPr>
        <xdr:cNvPr id="180" name="テキスト ボックス 179"/>
        <xdr:cNvSpPr txBox="1"/>
      </xdr:nvSpPr>
      <xdr:spPr>
        <a:xfrm>
          <a:off x="2673428" y="1304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50318</xdr:rowOff>
    </xdr:from>
    <xdr:to>
      <xdr:col>10</xdr:col>
      <xdr:colOff>114300</xdr:colOff>
      <xdr:row>78</xdr:row>
      <xdr:rowOff>65176</xdr:rowOff>
    </xdr:to>
    <xdr:cxnSp macro="">
      <xdr:nvCxnSpPr>
        <xdr:cNvPr id="181" name="直線コネクタ 180"/>
        <xdr:cNvCxnSpPr/>
      </xdr:nvCxnSpPr>
      <xdr:spPr>
        <a:xfrm flipV="1">
          <a:off x="1130300" y="13423418"/>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6728</xdr:rowOff>
    </xdr:from>
    <xdr:ext cx="469744" cy="259045"/>
    <xdr:sp macro="" textlink="">
      <xdr:nvSpPr>
        <xdr:cNvPr id="183" name="テキスト ボックス 182"/>
        <xdr:cNvSpPr txBox="1"/>
      </xdr:nvSpPr>
      <xdr:spPr>
        <a:xfrm>
          <a:off x="1784428" y="1303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18341</xdr:rowOff>
    </xdr:from>
    <xdr:ext cx="469744" cy="259045"/>
    <xdr:sp macro="" textlink="">
      <xdr:nvSpPr>
        <xdr:cNvPr id="185" name="テキスト ボックス 184"/>
        <xdr:cNvSpPr txBox="1"/>
      </xdr:nvSpPr>
      <xdr:spPr>
        <a:xfrm>
          <a:off x="895428" y="1304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8342</xdr:rowOff>
    </xdr:from>
    <xdr:to>
      <xdr:col>24</xdr:col>
      <xdr:colOff>114300</xdr:colOff>
      <xdr:row>78</xdr:row>
      <xdr:rowOff>109942</xdr:rowOff>
    </xdr:to>
    <xdr:sp macro="" textlink="">
      <xdr:nvSpPr>
        <xdr:cNvPr id="191" name="楕円 190"/>
        <xdr:cNvSpPr/>
      </xdr:nvSpPr>
      <xdr:spPr>
        <a:xfrm>
          <a:off x="4584700" y="1338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94719</xdr:rowOff>
    </xdr:from>
    <xdr:ext cx="469744" cy="259045"/>
    <xdr:sp macro="" textlink="">
      <xdr:nvSpPr>
        <xdr:cNvPr id="192" name="維持補修費該当値テキスト"/>
        <xdr:cNvSpPr txBox="1"/>
      </xdr:nvSpPr>
      <xdr:spPr>
        <a:xfrm>
          <a:off x="4686300" y="132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14010</xdr:rowOff>
    </xdr:from>
    <xdr:to>
      <xdr:col>20</xdr:col>
      <xdr:colOff>38100</xdr:colOff>
      <xdr:row>78</xdr:row>
      <xdr:rowOff>115610</xdr:rowOff>
    </xdr:to>
    <xdr:sp macro="" textlink="">
      <xdr:nvSpPr>
        <xdr:cNvPr id="193" name="楕円 192"/>
        <xdr:cNvSpPr/>
      </xdr:nvSpPr>
      <xdr:spPr>
        <a:xfrm>
          <a:off x="3746500" y="133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106737</xdr:rowOff>
    </xdr:from>
    <xdr:ext cx="469744" cy="259045"/>
    <xdr:sp macro="" textlink="">
      <xdr:nvSpPr>
        <xdr:cNvPr id="194" name="テキスト ボックス 193"/>
        <xdr:cNvSpPr txBox="1"/>
      </xdr:nvSpPr>
      <xdr:spPr>
        <a:xfrm>
          <a:off x="3562428" y="1347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14148</xdr:rowOff>
    </xdr:from>
    <xdr:to>
      <xdr:col>15</xdr:col>
      <xdr:colOff>101600</xdr:colOff>
      <xdr:row>78</xdr:row>
      <xdr:rowOff>115748</xdr:rowOff>
    </xdr:to>
    <xdr:sp macro="" textlink="">
      <xdr:nvSpPr>
        <xdr:cNvPr id="195" name="楕円 194"/>
        <xdr:cNvSpPr/>
      </xdr:nvSpPr>
      <xdr:spPr>
        <a:xfrm>
          <a:off x="2857500" y="133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106875</xdr:rowOff>
    </xdr:from>
    <xdr:ext cx="469744" cy="259045"/>
    <xdr:sp macro="" textlink="">
      <xdr:nvSpPr>
        <xdr:cNvPr id="196" name="テキスト ボックス 195"/>
        <xdr:cNvSpPr txBox="1"/>
      </xdr:nvSpPr>
      <xdr:spPr>
        <a:xfrm>
          <a:off x="2673428" y="1347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170968</xdr:rowOff>
    </xdr:from>
    <xdr:to>
      <xdr:col>10</xdr:col>
      <xdr:colOff>165100</xdr:colOff>
      <xdr:row>78</xdr:row>
      <xdr:rowOff>101118</xdr:rowOff>
    </xdr:to>
    <xdr:sp macro="" textlink="">
      <xdr:nvSpPr>
        <xdr:cNvPr id="197" name="楕円 196"/>
        <xdr:cNvSpPr/>
      </xdr:nvSpPr>
      <xdr:spPr>
        <a:xfrm>
          <a:off x="1968500" y="133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92245</xdr:rowOff>
    </xdr:from>
    <xdr:ext cx="469744" cy="259045"/>
    <xdr:sp macro="" textlink="">
      <xdr:nvSpPr>
        <xdr:cNvPr id="198" name="テキスト ボックス 197"/>
        <xdr:cNvSpPr txBox="1"/>
      </xdr:nvSpPr>
      <xdr:spPr>
        <a:xfrm>
          <a:off x="1784428" y="1346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14376</xdr:rowOff>
    </xdr:from>
    <xdr:to>
      <xdr:col>6</xdr:col>
      <xdr:colOff>38100</xdr:colOff>
      <xdr:row>78</xdr:row>
      <xdr:rowOff>115976</xdr:rowOff>
    </xdr:to>
    <xdr:sp macro="" textlink="">
      <xdr:nvSpPr>
        <xdr:cNvPr id="199" name="楕円 198"/>
        <xdr:cNvSpPr/>
      </xdr:nvSpPr>
      <xdr:spPr>
        <a:xfrm>
          <a:off x="1079500" y="1338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107103</xdr:rowOff>
    </xdr:from>
    <xdr:ext cx="469744" cy="259045"/>
    <xdr:sp macro="" textlink="">
      <xdr:nvSpPr>
        <xdr:cNvPr id="200" name="テキスト ボックス 199"/>
        <xdr:cNvSpPr txBox="1"/>
      </xdr:nvSpPr>
      <xdr:spPr>
        <a:xfrm>
          <a:off x="895428" y="1348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167760</xdr:rowOff>
    </xdr:from>
    <xdr:to>
      <xdr:col>24</xdr:col>
      <xdr:colOff>63500</xdr:colOff>
      <xdr:row>96</xdr:row>
      <xdr:rowOff>71862</xdr:rowOff>
    </xdr:to>
    <xdr:cxnSp macro="">
      <xdr:nvCxnSpPr>
        <xdr:cNvPr id="230" name="直線コネクタ 229"/>
        <xdr:cNvCxnSpPr/>
      </xdr:nvCxnSpPr>
      <xdr:spPr>
        <a:xfrm flipV="1">
          <a:off x="3797300" y="16455510"/>
          <a:ext cx="838200" cy="7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75810</xdr:rowOff>
    </xdr:from>
    <xdr:ext cx="534377" cy="259045"/>
    <xdr:sp macro="" textlink="">
      <xdr:nvSpPr>
        <xdr:cNvPr id="231" name="扶助費平均値テキスト"/>
        <xdr:cNvSpPr txBox="1"/>
      </xdr:nvSpPr>
      <xdr:spPr>
        <a:xfrm>
          <a:off x="4686300" y="16192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71862</xdr:rowOff>
    </xdr:from>
    <xdr:to>
      <xdr:col>19</xdr:col>
      <xdr:colOff>177800</xdr:colOff>
      <xdr:row>96</xdr:row>
      <xdr:rowOff>147301</xdr:rowOff>
    </xdr:to>
    <xdr:cxnSp macro="">
      <xdr:nvCxnSpPr>
        <xdr:cNvPr id="233" name="直線コネクタ 232"/>
        <xdr:cNvCxnSpPr/>
      </xdr:nvCxnSpPr>
      <xdr:spPr>
        <a:xfrm flipV="1">
          <a:off x="2908300" y="16531062"/>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45083</xdr:rowOff>
    </xdr:from>
    <xdr:ext cx="534377" cy="259045"/>
    <xdr:sp macro="" textlink="">
      <xdr:nvSpPr>
        <xdr:cNvPr id="235" name="テキスト ボックス 234"/>
        <xdr:cNvSpPr txBox="1"/>
      </xdr:nvSpPr>
      <xdr:spPr>
        <a:xfrm>
          <a:off x="3530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147301</xdr:rowOff>
    </xdr:from>
    <xdr:to>
      <xdr:col>15</xdr:col>
      <xdr:colOff>50800</xdr:colOff>
      <xdr:row>97</xdr:row>
      <xdr:rowOff>63481</xdr:rowOff>
    </xdr:to>
    <xdr:cxnSp macro="">
      <xdr:nvCxnSpPr>
        <xdr:cNvPr id="236" name="直線コネクタ 235"/>
        <xdr:cNvCxnSpPr/>
      </xdr:nvCxnSpPr>
      <xdr:spPr>
        <a:xfrm flipV="1">
          <a:off x="2019300" y="16606501"/>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101223</xdr:rowOff>
    </xdr:from>
    <xdr:ext cx="534377" cy="259045"/>
    <xdr:sp macro="" textlink="">
      <xdr:nvSpPr>
        <xdr:cNvPr id="238" name="テキスト ボックス 237"/>
        <xdr:cNvSpPr txBox="1"/>
      </xdr:nvSpPr>
      <xdr:spPr>
        <a:xfrm>
          <a:off x="2641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63481</xdr:rowOff>
    </xdr:from>
    <xdr:to>
      <xdr:col>10</xdr:col>
      <xdr:colOff>114300</xdr:colOff>
      <xdr:row>97</xdr:row>
      <xdr:rowOff>160465</xdr:rowOff>
    </xdr:to>
    <xdr:cxnSp macro="">
      <xdr:nvCxnSpPr>
        <xdr:cNvPr id="239" name="直線コネクタ 238"/>
        <xdr:cNvCxnSpPr/>
      </xdr:nvCxnSpPr>
      <xdr:spPr>
        <a:xfrm flipV="1">
          <a:off x="1130300" y="16694131"/>
          <a:ext cx="889000" cy="9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166527</xdr:rowOff>
    </xdr:from>
    <xdr:ext cx="534377" cy="259045"/>
    <xdr:sp macro="" textlink="">
      <xdr:nvSpPr>
        <xdr:cNvPr id="241" name="テキスト ボックス 240"/>
        <xdr:cNvSpPr txBox="1"/>
      </xdr:nvSpPr>
      <xdr:spPr>
        <a:xfrm>
          <a:off x="1752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92003</xdr:rowOff>
    </xdr:from>
    <xdr:ext cx="534377" cy="259045"/>
    <xdr:sp macro="" textlink="">
      <xdr:nvSpPr>
        <xdr:cNvPr id="243" name="テキスト ボックス 242"/>
        <xdr:cNvSpPr txBox="1"/>
      </xdr:nvSpPr>
      <xdr:spPr>
        <a:xfrm>
          <a:off x="863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116960</xdr:rowOff>
    </xdr:from>
    <xdr:to>
      <xdr:col>24</xdr:col>
      <xdr:colOff>114300</xdr:colOff>
      <xdr:row>96</xdr:row>
      <xdr:rowOff>47110</xdr:rowOff>
    </xdr:to>
    <xdr:sp macro="" textlink="">
      <xdr:nvSpPr>
        <xdr:cNvPr id="249" name="楕円 248"/>
        <xdr:cNvSpPr/>
      </xdr:nvSpPr>
      <xdr:spPr>
        <a:xfrm>
          <a:off x="4584700" y="1640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95387</xdr:rowOff>
    </xdr:from>
    <xdr:ext cx="534377" cy="259045"/>
    <xdr:sp macro="" textlink="">
      <xdr:nvSpPr>
        <xdr:cNvPr id="250" name="扶助費該当値テキスト"/>
        <xdr:cNvSpPr txBox="1"/>
      </xdr:nvSpPr>
      <xdr:spPr>
        <a:xfrm>
          <a:off x="4686300" y="1638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21062</xdr:rowOff>
    </xdr:from>
    <xdr:to>
      <xdr:col>20</xdr:col>
      <xdr:colOff>38100</xdr:colOff>
      <xdr:row>96</xdr:row>
      <xdr:rowOff>122662</xdr:rowOff>
    </xdr:to>
    <xdr:sp macro="" textlink="">
      <xdr:nvSpPr>
        <xdr:cNvPr id="251" name="楕円 250"/>
        <xdr:cNvSpPr/>
      </xdr:nvSpPr>
      <xdr:spPr>
        <a:xfrm>
          <a:off x="3746500" y="1648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113789</xdr:rowOff>
    </xdr:from>
    <xdr:ext cx="534377" cy="259045"/>
    <xdr:sp macro="" textlink="">
      <xdr:nvSpPr>
        <xdr:cNvPr id="252" name="テキスト ボックス 251"/>
        <xdr:cNvSpPr txBox="1"/>
      </xdr:nvSpPr>
      <xdr:spPr>
        <a:xfrm>
          <a:off x="3530111" y="1657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96501</xdr:rowOff>
    </xdr:from>
    <xdr:to>
      <xdr:col>15</xdr:col>
      <xdr:colOff>101600</xdr:colOff>
      <xdr:row>97</xdr:row>
      <xdr:rowOff>26651</xdr:rowOff>
    </xdr:to>
    <xdr:sp macro="" textlink="">
      <xdr:nvSpPr>
        <xdr:cNvPr id="253" name="楕円 252"/>
        <xdr:cNvSpPr/>
      </xdr:nvSpPr>
      <xdr:spPr>
        <a:xfrm>
          <a:off x="2857500" y="165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17778</xdr:rowOff>
    </xdr:from>
    <xdr:ext cx="534377" cy="259045"/>
    <xdr:sp macro="" textlink="">
      <xdr:nvSpPr>
        <xdr:cNvPr id="254" name="テキスト ボックス 253"/>
        <xdr:cNvSpPr txBox="1"/>
      </xdr:nvSpPr>
      <xdr:spPr>
        <a:xfrm>
          <a:off x="2641111" y="166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12681</xdr:rowOff>
    </xdr:from>
    <xdr:to>
      <xdr:col>10</xdr:col>
      <xdr:colOff>165100</xdr:colOff>
      <xdr:row>97</xdr:row>
      <xdr:rowOff>114281</xdr:rowOff>
    </xdr:to>
    <xdr:sp macro="" textlink="">
      <xdr:nvSpPr>
        <xdr:cNvPr id="255" name="楕円 254"/>
        <xdr:cNvSpPr/>
      </xdr:nvSpPr>
      <xdr:spPr>
        <a:xfrm>
          <a:off x="1968500" y="166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105408</xdr:rowOff>
    </xdr:from>
    <xdr:ext cx="534377" cy="259045"/>
    <xdr:sp macro="" textlink="">
      <xdr:nvSpPr>
        <xdr:cNvPr id="256" name="テキスト ボックス 255"/>
        <xdr:cNvSpPr txBox="1"/>
      </xdr:nvSpPr>
      <xdr:spPr>
        <a:xfrm>
          <a:off x="1752111" y="1673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109665</xdr:rowOff>
    </xdr:from>
    <xdr:to>
      <xdr:col>6</xdr:col>
      <xdr:colOff>38100</xdr:colOff>
      <xdr:row>98</xdr:row>
      <xdr:rowOff>39815</xdr:rowOff>
    </xdr:to>
    <xdr:sp macro="" textlink="">
      <xdr:nvSpPr>
        <xdr:cNvPr id="257" name="楕円 256"/>
        <xdr:cNvSpPr/>
      </xdr:nvSpPr>
      <xdr:spPr>
        <a:xfrm>
          <a:off x="1079500" y="167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30942</xdr:rowOff>
    </xdr:from>
    <xdr:ext cx="534377" cy="259045"/>
    <xdr:sp macro="" textlink="">
      <xdr:nvSpPr>
        <xdr:cNvPr id="258" name="テキスト ボックス 257"/>
        <xdr:cNvSpPr txBox="1"/>
      </xdr:nvSpPr>
      <xdr:spPr>
        <a:xfrm>
          <a:off x="863111" y="1683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5740</xdr:rowOff>
    </xdr:from>
    <xdr:to>
      <xdr:col>55</xdr:col>
      <xdr:colOff>0</xdr:colOff>
      <xdr:row>36</xdr:row>
      <xdr:rowOff>10160</xdr:rowOff>
    </xdr:to>
    <xdr:cxnSp macro="">
      <xdr:nvCxnSpPr>
        <xdr:cNvPr id="287" name="直線コネクタ 286"/>
        <xdr:cNvCxnSpPr/>
      </xdr:nvCxnSpPr>
      <xdr:spPr>
        <a:xfrm flipV="1">
          <a:off x="9639300" y="6177940"/>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101871</xdr:rowOff>
    </xdr:from>
    <xdr:ext cx="534377" cy="259045"/>
    <xdr:sp macro="" textlink="">
      <xdr:nvSpPr>
        <xdr:cNvPr id="288" name="補助費等平均値テキスト"/>
        <xdr:cNvSpPr txBox="1"/>
      </xdr:nvSpPr>
      <xdr:spPr>
        <a:xfrm>
          <a:off x="10528300" y="5931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8179</xdr:rowOff>
    </xdr:from>
    <xdr:to>
      <xdr:col>50</xdr:col>
      <xdr:colOff>114300</xdr:colOff>
      <xdr:row>36</xdr:row>
      <xdr:rowOff>10160</xdr:rowOff>
    </xdr:to>
    <xdr:cxnSp macro="">
      <xdr:nvCxnSpPr>
        <xdr:cNvPr id="290" name="直線コネクタ 289"/>
        <xdr:cNvCxnSpPr/>
      </xdr:nvCxnSpPr>
      <xdr:spPr>
        <a:xfrm>
          <a:off x="8750300" y="6180379"/>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23652</xdr:rowOff>
    </xdr:from>
    <xdr:ext cx="534377" cy="259045"/>
    <xdr:sp macro="" textlink="">
      <xdr:nvSpPr>
        <xdr:cNvPr id="292" name="テキスト ボックス 291"/>
        <xdr:cNvSpPr txBox="1"/>
      </xdr:nvSpPr>
      <xdr:spPr>
        <a:xfrm>
          <a:off x="9372111" y="585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71082</xdr:rowOff>
    </xdr:from>
    <xdr:to>
      <xdr:col>45</xdr:col>
      <xdr:colOff>177800</xdr:colOff>
      <xdr:row>36</xdr:row>
      <xdr:rowOff>8179</xdr:rowOff>
    </xdr:to>
    <xdr:cxnSp macro="">
      <xdr:nvCxnSpPr>
        <xdr:cNvPr id="293" name="直線コネクタ 292"/>
        <xdr:cNvCxnSpPr/>
      </xdr:nvCxnSpPr>
      <xdr:spPr>
        <a:xfrm>
          <a:off x="7861300" y="6071832"/>
          <a:ext cx="889000" cy="10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38206</xdr:rowOff>
    </xdr:from>
    <xdr:ext cx="534377" cy="259045"/>
    <xdr:sp macro="" textlink="">
      <xdr:nvSpPr>
        <xdr:cNvPr id="295" name="テキスト ボックス 294"/>
        <xdr:cNvSpPr txBox="1"/>
      </xdr:nvSpPr>
      <xdr:spPr>
        <a:xfrm>
          <a:off x="8483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71082</xdr:rowOff>
    </xdr:from>
    <xdr:to>
      <xdr:col>41</xdr:col>
      <xdr:colOff>50800</xdr:colOff>
      <xdr:row>36</xdr:row>
      <xdr:rowOff>15018</xdr:rowOff>
    </xdr:to>
    <xdr:cxnSp macro="">
      <xdr:nvCxnSpPr>
        <xdr:cNvPr id="296" name="直線コネクタ 295"/>
        <xdr:cNvCxnSpPr/>
      </xdr:nvCxnSpPr>
      <xdr:spPr>
        <a:xfrm flipV="1">
          <a:off x="6972300" y="6071832"/>
          <a:ext cx="889000" cy="11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61441</xdr:rowOff>
    </xdr:from>
    <xdr:ext cx="534377" cy="259045"/>
    <xdr:sp macro="" textlink="">
      <xdr:nvSpPr>
        <xdr:cNvPr id="298" name="テキスト ボックス 297"/>
        <xdr:cNvSpPr txBox="1"/>
      </xdr:nvSpPr>
      <xdr:spPr>
        <a:xfrm>
          <a:off x="7594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44969</xdr:rowOff>
    </xdr:from>
    <xdr:ext cx="534377" cy="259045"/>
    <xdr:sp macro="" textlink="">
      <xdr:nvSpPr>
        <xdr:cNvPr id="300" name="テキスト ボックス 299"/>
        <xdr:cNvSpPr txBox="1"/>
      </xdr:nvSpPr>
      <xdr:spPr>
        <a:xfrm>
          <a:off x="6705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126390</xdr:rowOff>
    </xdr:from>
    <xdr:to>
      <xdr:col>55</xdr:col>
      <xdr:colOff>50800</xdr:colOff>
      <xdr:row>36</xdr:row>
      <xdr:rowOff>56540</xdr:rowOff>
    </xdr:to>
    <xdr:sp macro="" textlink="">
      <xdr:nvSpPr>
        <xdr:cNvPr id="306" name="楕円 305"/>
        <xdr:cNvSpPr/>
      </xdr:nvSpPr>
      <xdr:spPr>
        <a:xfrm>
          <a:off x="10426700" y="61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104817</xdr:rowOff>
    </xdr:from>
    <xdr:ext cx="534377" cy="259045"/>
    <xdr:sp macro="" textlink="">
      <xdr:nvSpPr>
        <xdr:cNvPr id="307" name="補助費等該当値テキスト"/>
        <xdr:cNvSpPr txBox="1"/>
      </xdr:nvSpPr>
      <xdr:spPr>
        <a:xfrm>
          <a:off x="10528300" y="610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130810</xdr:rowOff>
    </xdr:from>
    <xdr:to>
      <xdr:col>50</xdr:col>
      <xdr:colOff>165100</xdr:colOff>
      <xdr:row>36</xdr:row>
      <xdr:rowOff>60960</xdr:rowOff>
    </xdr:to>
    <xdr:sp macro="" textlink="">
      <xdr:nvSpPr>
        <xdr:cNvPr id="308" name="楕円 307"/>
        <xdr:cNvSpPr/>
      </xdr:nvSpPr>
      <xdr:spPr>
        <a:xfrm>
          <a:off x="95885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52087</xdr:rowOff>
    </xdr:from>
    <xdr:ext cx="534377" cy="259045"/>
    <xdr:sp macro="" textlink="">
      <xdr:nvSpPr>
        <xdr:cNvPr id="309" name="テキスト ボックス 308"/>
        <xdr:cNvSpPr txBox="1"/>
      </xdr:nvSpPr>
      <xdr:spPr>
        <a:xfrm>
          <a:off x="9372111" y="622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128829</xdr:rowOff>
    </xdr:from>
    <xdr:to>
      <xdr:col>46</xdr:col>
      <xdr:colOff>38100</xdr:colOff>
      <xdr:row>36</xdr:row>
      <xdr:rowOff>58979</xdr:rowOff>
    </xdr:to>
    <xdr:sp macro="" textlink="">
      <xdr:nvSpPr>
        <xdr:cNvPr id="310" name="楕円 309"/>
        <xdr:cNvSpPr/>
      </xdr:nvSpPr>
      <xdr:spPr>
        <a:xfrm>
          <a:off x="8699500" y="61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50106</xdr:rowOff>
    </xdr:from>
    <xdr:ext cx="534377" cy="259045"/>
    <xdr:sp macro="" textlink="">
      <xdr:nvSpPr>
        <xdr:cNvPr id="311" name="テキスト ボックス 310"/>
        <xdr:cNvSpPr txBox="1"/>
      </xdr:nvSpPr>
      <xdr:spPr>
        <a:xfrm>
          <a:off x="8483111" y="622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20282</xdr:rowOff>
    </xdr:from>
    <xdr:to>
      <xdr:col>41</xdr:col>
      <xdr:colOff>101600</xdr:colOff>
      <xdr:row>35</xdr:row>
      <xdr:rowOff>121882</xdr:rowOff>
    </xdr:to>
    <xdr:sp macro="" textlink="">
      <xdr:nvSpPr>
        <xdr:cNvPr id="312" name="楕円 311"/>
        <xdr:cNvSpPr/>
      </xdr:nvSpPr>
      <xdr:spPr>
        <a:xfrm>
          <a:off x="7810500" y="602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138409</xdr:rowOff>
    </xdr:from>
    <xdr:ext cx="534377" cy="259045"/>
    <xdr:sp macro="" textlink="">
      <xdr:nvSpPr>
        <xdr:cNvPr id="313" name="テキスト ボックス 312"/>
        <xdr:cNvSpPr txBox="1"/>
      </xdr:nvSpPr>
      <xdr:spPr>
        <a:xfrm>
          <a:off x="7594111" y="579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135668</xdr:rowOff>
    </xdr:from>
    <xdr:to>
      <xdr:col>36</xdr:col>
      <xdr:colOff>165100</xdr:colOff>
      <xdr:row>36</xdr:row>
      <xdr:rowOff>65818</xdr:rowOff>
    </xdr:to>
    <xdr:sp macro="" textlink="">
      <xdr:nvSpPr>
        <xdr:cNvPr id="314" name="楕円 313"/>
        <xdr:cNvSpPr/>
      </xdr:nvSpPr>
      <xdr:spPr>
        <a:xfrm>
          <a:off x="6921500" y="613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56945</xdr:rowOff>
    </xdr:from>
    <xdr:ext cx="534377" cy="259045"/>
    <xdr:sp macro="" textlink="">
      <xdr:nvSpPr>
        <xdr:cNvPr id="315" name="テキスト ボックス 314"/>
        <xdr:cNvSpPr txBox="1"/>
      </xdr:nvSpPr>
      <xdr:spPr>
        <a:xfrm>
          <a:off x="6705111" y="622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124333</xdr:rowOff>
    </xdr:from>
    <xdr:to>
      <xdr:col>55</xdr:col>
      <xdr:colOff>0</xdr:colOff>
      <xdr:row>55</xdr:row>
      <xdr:rowOff>151168</xdr:rowOff>
    </xdr:to>
    <xdr:cxnSp macro="">
      <xdr:nvCxnSpPr>
        <xdr:cNvPr id="344" name="直線コネクタ 343"/>
        <xdr:cNvCxnSpPr/>
      </xdr:nvCxnSpPr>
      <xdr:spPr>
        <a:xfrm>
          <a:off x="9639300" y="9382633"/>
          <a:ext cx="838200" cy="19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80966</xdr:rowOff>
    </xdr:from>
    <xdr:ext cx="534377" cy="259045"/>
    <xdr:sp macro="" textlink="">
      <xdr:nvSpPr>
        <xdr:cNvPr id="345" name="普通建設事業費平均値テキスト"/>
        <xdr:cNvSpPr txBox="1"/>
      </xdr:nvSpPr>
      <xdr:spPr>
        <a:xfrm>
          <a:off x="10528300" y="9510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124333</xdr:rowOff>
    </xdr:from>
    <xdr:to>
      <xdr:col>50</xdr:col>
      <xdr:colOff>114300</xdr:colOff>
      <xdr:row>54</xdr:row>
      <xdr:rowOff>161633</xdr:rowOff>
    </xdr:to>
    <xdr:cxnSp macro="">
      <xdr:nvCxnSpPr>
        <xdr:cNvPr id="347" name="直線コネクタ 346"/>
        <xdr:cNvCxnSpPr/>
      </xdr:nvCxnSpPr>
      <xdr:spPr>
        <a:xfrm flipV="1">
          <a:off x="8750300" y="9382633"/>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59948</xdr:rowOff>
    </xdr:from>
    <xdr:ext cx="534377" cy="259045"/>
    <xdr:sp macro="" textlink="">
      <xdr:nvSpPr>
        <xdr:cNvPr id="349" name="テキスト ボックス 348"/>
        <xdr:cNvSpPr txBox="1"/>
      </xdr:nvSpPr>
      <xdr:spPr>
        <a:xfrm>
          <a:off x="9372111" y="96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161633</xdr:rowOff>
    </xdr:from>
    <xdr:to>
      <xdr:col>45</xdr:col>
      <xdr:colOff>177800</xdr:colOff>
      <xdr:row>56</xdr:row>
      <xdr:rowOff>74803</xdr:rowOff>
    </xdr:to>
    <xdr:cxnSp macro="">
      <xdr:nvCxnSpPr>
        <xdr:cNvPr id="350" name="直線コネクタ 349"/>
        <xdr:cNvCxnSpPr/>
      </xdr:nvCxnSpPr>
      <xdr:spPr>
        <a:xfrm flipV="1">
          <a:off x="7861300" y="9419933"/>
          <a:ext cx="889000" cy="25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47591</xdr:rowOff>
    </xdr:from>
    <xdr:ext cx="534377" cy="259045"/>
    <xdr:sp macro="" textlink="">
      <xdr:nvSpPr>
        <xdr:cNvPr id="352" name="テキスト ボックス 351"/>
        <xdr:cNvSpPr txBox="1"/>
      </xdr:nvSpPr>
      <xdr:spPr>
        <a:xfrm>
          <a:off x="8483111" y="964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145606</xdr:rowOff>
    </xdr:from>
    <xdr:to>
      <xdr:col>41</xdr:col>
      <xdr:colOff>50800</xdr:colOff>
      <xdr:row>56</xdr:row>
      <xdr:rowOff>74803</xdr:rowOff>
    </xdr:to>
    <xdr:cxnSp macro="">
      <xdr:nvCxnSpPr>
        <xdr:cNvPr id="353" name="直線コネクタ 352"/>
        <xdr:cNvCxnSpPr/>
      </xdr:nvCxnSpPr>
      <xdr:spPr>
        <a:xfrm>
          <a:off x="6972300" y="9575356"/>
          <a:ext cx="889000" cy="10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94480</xdr:rowOff>
    </xdr:from>
    <xdr:ext cx="534377" cy="259045"/>
    <xdr:sp macro="" textlink="">
      <xdr:nvSpPr>
        <xdr:cNvPr id="355" name="テキスト ボックス 354"/>
        <xdr:cNvSpPr txBox="1"/>
      </xdr:nvSpPr>
      <xdr:spPr>
        <a:xfrm>
          <a:off x="7594111" y="935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77043</xdr:rowOff>
    </xdr:from>
    <xdr:ext cx="534377" cy="259045"/>
    <xdr:sp macro="" textlink="">
      <xdr:nvSpPr>
        <xdr:cNvPr id="357" name="テキスト ボックス 356"/>
        <xdr:cNvSpPr txBox="1"/>
      </xdr:nvSpPr>
      <xdr:spPr>
        <a:xfrm>
          <a:off x="6705111" y="967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100368</xdr:rowOff>
    </xdr:from>
    <xdr:to>
      <xdr:col>55</xdr:col>
      <xdr:colOff>50800</xdr:colOff>
      <xdr:row>56</xdr:row>
      <xdr:rowOff>30518</xdr:rowOff>
    </xdr:to>
    <xdr:sp macro="" textlink="">
      <xdr:nvSpPr>
        <xdr:cNvPr id="363" name="楕円 362"/>
        <xdr:cNvSpPr/>
      </xdr:nvSpPr>
      <xdr:spPr>
        <a:xfrm>
          <a:off x="10426700" y="953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123245</xdr:rowOff>
    </xdr:from>
    <xdr:ext cx="534377" cy="259045"/>
    <xdr:sp macro="" textlink="">
      <xdr:nvSpPr>
        <xdr:cNvPr id="364" name="普通建設事業費該当値テキスト"/>
        <xdr:cNvSpPr txBox="1"/>
      </xdr:nvSpPr>
      <xdr:spPr>
        <a:xfrm>
          <a:off x="10528300" y="93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73533</xdr:rowOff>
    </xdr:from>
    <xdr:to>
      <xdr:col>50</xdr:col>
      <xdr:colOff>165100</xdr:colOff>
      <xdr:row>55</xdr:row>
      <xdr:rowOff>3683</xdr:rowOff>
    </xdr:to>
    <xdr:sp macro="" textlink="">
      <xdr:nvSpPr>
        <xdr:cNvPr id="365" name="楕円 364"/>
        <xdr:cNvSpPr/>
      </xdr:nvSpPr>
      <xdr:spPr>
        <a:xfrm>
          <a:off x="9588500" y="933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20210</xdr:rowOff>
    </xdr:from>
    <xdr:ext cx="534377" cy="259045"/>
    <xdr:sp macro="" textlink="">
      <xdr:nvSpPr>
        <xdr:cNvPr id="366" name="テキスト ボックス 365"/>
        <xdr:cNvSpPr txBox="1"/>
      </xdr:nvSpPr>
      <xdr:spPr>
        <a:xfrm>
          <a:off x="9372111" y="910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110833</xdr:rowOff>
    </xdr:from>
    <xdr:to>
      <xdr:col>46</xdr:col>
      <xdr:colOff>38100</xdr:colOff>
      <xdr:row>55</xdr:row>
      <xdr:rowOff>40983</xdr:rowOff>
    </xdr:to>
    <xdr:sp macro="" textlink="">
      <xdr:nvSpPr>
        <xdr:cNvPr id="367" name="楕円 366"/>
        <xdr:cNvSpPr/>
      </xdr:nvSpPr>
      <xdr:spPr>
        <a:xfrm>
          <a:off x="8699500" y="936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57510</xdr:rowOff>
    </xdr:from>
    <xdr:ext cx="534377" cy="259045"/>
    <xdr:sp macro="" textlink="">
      <xdr:nvSpPr>
        <xdr:cNvPr id="368" name="テキスト ボックス 367"/>
        <xdr:cNvSpPr txBox="1"/>
      </xdr:nvSpPr>
      <xdr:spPr>
        <a:xfrm>
          <a:off x="8483111" y="914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24003</xdr:rowOff>
    </xdr:from>
    <xdr:to>
      <xdr:col>41</xdr:col>
      <xdr:colOff>101600</xdr:colOff>
      <xdr:row>56</xdr:row>
      <xdr:rowOff>125603</xdr:rowOff>
    </xdr:to>
    <xdr:sp macro="" textlink="">
      <xdr:nvSpPr>
        <xdr:cNvPr id="369" name="楕円 368"/>
        <xdr:cNvSpPr/>
      </xdr:nvSpPr>
      <xdr:spPr>
        <a:xfrm>
          <a:off x="7810500" y="962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116730</xdr:rowOff>
    </xdr:from>
    <xdr:ext cx="534377" cy="259045"/>
    <xdr:sp macro="" textlink="">
      <xdr:nvSpPr>
        <xdr:cNvPr id="370" name="テキスト ボックス 369"/>
        <xdr:cNvSpPr txBox="1"/>
      </xdr:nvSpPr>
      <xdr:spPr>
        <a:xfrm>
          <a:off x="7594111" y="971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94806</xdr:rowOff>
    </xdr:from>
    <xdr:to>
      <xdr:col>36</xdr:col>
      <xdr:colOff>165100</xdr:colOff>
      <xdr:row>56</xdr:row>
      <xdr:rowOff>24956</xdr:rowOff>
    </xdr:to>
    <xdr:sp macro="" textlink="">
      <xdr:nvSpPr>
        <xdr:cNvPr id="371" name="楕円 370"/>
        <xdr:cNvSpPr/>
      </xdr:nvSpPr>
      <xdr:spPr>
        <a:xfrm>
          <a:off x="6921500" y="95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41483</xdr:rowOff>
    </xdr:from>
    <xdr:ext cx="534377" cy="259045"/>
    <xdr:sp macro="" textlink="">
      <xdr:nvSpPr>
        <xdr:cNvPr id="372" name="テキスト ボックス 371"/>
        <xdr:cNvSpPr txBox="1"/>
      </xdr:nvSpPr>
      <xdr:spPr>
        <a:xfrm>
          <a:off x="6705111" y="929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126030</xdr:rowOff>
    </xdr:from>
    <xdr:to>
      <xdr:col>55</xdr:col>
      <xdr:colOff>0</xdr:colOff>
      <xdr:row>77</xdr:row>
      <xdr:rowOff>149805</xdr:rowOff>
    </xdr:to>
    <xdr:cxnSp macro="">
      <xdr:nvCxnSpPr>
        <xdr:cNvPr id="399" name="直線コネクタ 398"/>
        <xdr:cNvCxnSpPr/>
      </xdr:nvCxnSpPr>
      <xdr:spPr>
        <a:xfrm>
          <a:off x="9639300" y="12641880"/>
          <a:ext cx="838200" cy="7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161337</xdr:rowOff>
    </xdr:from>
    <xdr:ext cx="534377" cy="259045"/>
    <xdr:sp macro="" textlink="">
      <xdr:nvSpPr>
        <xdr:cNvPr id="400" name="普通建設事業費 （ うち新規整備　）平均値テキスト"/>
        <xdr:cNvSpPr txBox="1"/>
      </xdr:nvSpPr>
      <xdr:spPr>
        <a:xfrm>
          <a:off x="10528300" y="13020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124544</xdr:rowOff>
    </xdr:from>
    <xdr:to>
      <xdr:col>50</xdr:col>
      <xdr:colOff>114300</xdr:colOff>
      <xdr:row>73</xdr:row>
      <xdr:rowOff>126030</xdr:rowOff>
    </xdr:to>
    <xdr:cxnSp macro="">
      <xdr:nvCxnSpPr>
        <xdr:cNvPr id="402" name="直線コネクタ 401"/>
        <xdr:cNvCxnSpPr/>
      </xdr:nvCxnSpPr>
      <xdr:spPr>
        <a:xfrm>
          <a:off x="8750300" y="12468944"/>
          <a:ext cx="889000" cy="17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60309</xdr:rowOff>
    </xdr:from>
    <xdr:ext cx="534377" cy="259045"/>
    <xdr:sp macro="" textlink="">
      <xdr:nvSpPr>
        <xdr:cNvPr id="404" name="テキスト ボックス 403"/>
        <xdr:cNvSpPr txBox="1"/>
      </xdr:nvSpPr>
      <xdr:spPr>
        <a:xfrm>
          <a:off x="9372111" y="132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124544</xdr:rowOff>
    </xdr:from>
    <xdr:to>
      <xdr:col>45</xdr:col>
      <xdr:colOff>177800</xdr:colOff>
      <xdr:row>77</xdr:row>
      <xdr:rowOff>20233</xdr:rowOff>
    </xdr:to>
    <xdr:cxnSp macro="">
      <xdr:nvCxnSpPr>
        <xdr:cNvPr id="405" name="直線コネクタ 404"/>
        <xdr:cNvCxnSpPr/>
      </xdr:nvCxnSpPr>
      <xdr:spPr>
        <a:xfrm flipV="1">
          <a:off x="7861300" y="12468944"/>
          <a:ext cx="889000" cy="75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146925</xdr:rowOff>
    </xdr:from>
    <xdr:ext cx="534377" cy="259045"/>
    <xdr:sp macro="" textlink="">
      <xdr:nvSpPr>
        <xdr:cNvPr id="407" name="テキスト ボックス 406"/>
        <xdr:cNvSpPr txBox="1"/>
      </xdr:nvSpPr>
      <xdr:spPr>
        <a:xfrm>
          <a:off x="8483111"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59306</xdr:rowOff>
    </xdr:from>
    <xdr:ext cx="534377" cy="259045"/>
    <xdr:sp macro="" textlink="">
      <xdr:nvSpPr>
        <xdr:cNvPr id="409" name="テキスト ボックス 408"/>
        <xdr:cNvSpPr txBox="1"/>
      </xdr:nvSpPr>
      <xdr:spPr>
        <a:xfrm>
          <a:off x="7594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99005</xdr:rowOff>
    </xdr:from>
    <xdr:to>
      <xdr:col>55</xdr:col>
      <xdr:colOff>50800</xdr:colOff>
      <xdr:row>78</xdr:row>
      <xdr:rowOff>29155</xdr:rowOff>
    </xdr:to>
    <xdr:sp macro="" textlink="">
      <xdr:nvSpPr>
        <xdr:cNvPr id="415" name="楕円 414"/>
        <xdr:cNvSpPr/>
      </xdr:nvSpPr>
      <xdr:spPr>
        <a:xfrm>
          <a:off x="10426700" y="1330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77432</xdr:rowOff>
    </xdr:from>
    <xdr:ext cx="469744" cy="259045"/>
    <xdr:sp macro="" textlink="">
      <xdr:nvSpPr>
        <xdr:cNvPr id="416" name="普通建設事業費 （ うち新規整備　）該当値テキスト"/>
        <xdr:cNvSpPr txBox="1"/>
      </xdr:nvSpPr>
      <xdr:spPr>
        <a:xfrm>
          <a:off x="10528300" y="1327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75230</xdr:rowOff>
    </xdr:from>
    <xdr:to>
      <xdr:col>50</xdr:col>
      <xdr:colOff>165100</xdr:colOff>
      <xdr:row>74</xdr:row>
      <xdr:rowOff>5380</xdr:rowOff>
    </xdr:to>
    <xdr:sp macro="" textlink="">
      <xdr:nvSpPr>
        <xdr:cNvPr id="417" name="楕円 416"/>
        <xdr:cNvSpPr/>
      </xdr:nvSpPr>
      <xdr:spPr>
        <a:xfrm>
          <a:off x="9588500" y="1259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21907</xdr:rowOff>
    </xdr:from>
    <xdr:ext cx="534377" cy="259045"/>
    <xdr:sp macro="" textlink="">
      <xdr:nvSpPr>
        <xdr:cNvPr id="418" name="テキスト ボックス 417"/>
        <xdr:cNvSpPr txBox="1"/>
      </xdr:nvSpPr>
      <xdr:spPr>
        <a:xfrm>
          <a:off x="9372111" y="1236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73744</xdr:rowOff>
    </xdr:from>
    <xdr:to>
      <xdr:col>46</xdr:col>
      <xdr:colOff>38100</xdr:colOff>
      <xdr:row>73</xdr:row>
      <xdr:rowOff>3894</xdr:rowOff>
    </xdr:to>
    <xdr:sp macro="" textlink="">
      <xdr:nvSpPr>
        <xdr:cNvPr id="419" name="楕円 418"/>
        <xdr:cNvSpPr/>
      </xdr:nvSpPr>
      <xdr:spPr>
        <a:xfrm>
          <a:off x="8699500" y="1241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20421</xdr:rowOff>
    </xdr:from>
    <xdr:ext cx="534377" cy="259045"/>
    <xdr:sp macro="" textlink="">
      <xdr:nvSpPr>
        <xdr:cNvPr id="420" name="テキスト ボックス 419"/>
        <xdr:cNvSpPr txBox="1"/>
      </xdr:nvSpPr>
      <xdr:spPr>
        <a:xfrm>
          <a:off x="8483111" y="12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140883</xdr:rowOff>
    </xdr:from>
    <xdr:to>
      <xdr:col>41</xdr:col>
      <xdr:colOff>101600</xdr:colOff>
      <xdr:row>77</xdr:row>
      <xdr:rowOff>71033</xdr:rowOff>
    </xdr:to>
    <xdr:sp macro="" textlink="">
      <xdr:nvSpPr>
        <xdr:cNvPr id="421" name="楕円 420"/>
        <xdr:cNvSpPr/>
      </xdr:nvSpPr>
      <xdr:spPr>
        <a:xfrm>
          <a:off x="7810500" y="1317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62160</xdr:rowOff>
    </xdr:from>
    <xdr:ext cx="534377" cy="259045"/>
    <xdr:sp macro="" textlink="">
      <xdr:nvSpPr>
        <xdr:cNvPr id="422" name="テキスト ボックス 421"/>
        <xdr:cNvSpPr txBox="1"/>
      </xdr:nvSpPr>
      <xdr:spPr>
        <a:xfrm>
          <a:off x="7594111" y="1326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122670</xdr:rowOff>
    </xdr:from>
    <xdr:to>
      <xdr:col>55</xdr:col>
      <xdr:colOff>0</xdr:colOff>
      <xdr:row>96</xdr:row>
      <xdr:rowOff>58272</xdr:rowOff>
    </xdr:to>
    <xdr:cxnSp macro="">
      <xdr:nvCxnSpPr>
        <xdr:cNvPr id="449" name="直線コネクタ 448"/>
        <xdr:cNvCxnSpPr/>
      </xdr:nvCxnSpPr>
      <xdr:spPr>
        <a:xfrm flipV="1">
          <a:off x="9639300" y="16410420"/>
          <a:ext cx="838200" cy="10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90495</xdr:rowOff>
    </xdr:from>
    <xdr:ext cx="534377" cy="259045"/>
    <xdr:sp macro="" textlink="">
      <xdr:nvSpPr>
        <xdr:cNvPr id="450" name="普通建設事業費 （ うち更新整備　）平均値テキスト"/>
        <xdr:cNvSpPr txBox="1"/>
      </xdr:nvSpPr>
      <xdr:spPr>
        <a:xfrm>
          <a:off x="10528300" y="16206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58272</xdr:rowOff>
    </xdr:from>
    <xdr:to>
      <xdr:col>50</xdr:col>
      <xdr:colOff>114300</xdr:colOff>
      <xdr:row>98</xdr:row>
      <xdr:rowOff>10632</xdr:rowOff>
    </xdr:to>
    <xdr:cxnSp macro="">
      <xdr:nvCxnSpPr>
        <xdr:cNvPr id="452" name="直線コネクタ 451"/>
        <xdr:cNvCxnSpPr/>
      </xdr:nvCxnSpPr>
      <xdr:spPr>
        <a:xfrm flipV="1">
          <a:off x="8750300" y="16517472"/>
          <a:ext cx="889000" cy="29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68152</xdr:rowOff>
    </xdr:from>
    <xdr:ext cx="534377" cy="259045"/>
    <xdr:sp macro="" textlink="">
      <xdr:nvSpPr>
        <xdr:cNvPr id="454" name="テキスト ボックス 453"/>
        <xdr:cNvSpPr txBox="1"/>
      </xdr:nvSpPr>
      <xdr:spPr>
        <a:xfrm>
          <a:off x="9372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97980</xdr:rowOff>
    </xdr:from>
    <xdr:to>
      <xdr:col>45</xdr:col>
      <xdr:colOff>177800</xdr:colOff>
      <xdr:row>98</xdr:row>
      <xdr:rowOff>10632</xdr:rowOff>
    </xdr:to>
    <xdr:cxnSp macro="">
      <xdr:nvCxnSpPr>
        <xdr:cNvPr id="455" name="直線コネクタ 454"/>
        <xdr:cNvCxnSpPr/>
      </xdr:nvCxnSpPr>
      <xdr:spPr>
        <a:xfrm>
          <a:off x="7861300" y="16728630"/>
          <a:ext cx="889000" cy="8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125029</xdr:rowOff>
    </xdr:from>
    <xdr:ext cx="534377" cy="259045"/>
    <xdr:sp macro="" textlink="">
      <xdr:nvSpPr>
        <xdr:cNvPr id="457" name="テキスト ボックス 456"/>
        <xdr:cNvSpPr txBox="1"/>
      </xdr:nvSpPr>
      <xdr:spPr>
        <a:xfrm>
          <a:off x="8483111" y="162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155226</xdr:rowOff>
    </xdr:from>
    <xdr:ext cx="534377" cy="259045"/>
    <xdr:sp macro="" textlink="">
      <xdr:nvSpPr>
        <xdr:cNvPr id="459" name="テキスト ボックス 458"/>
        <xdr:cNvSpPr txBox="1"/>
      </xdr:nvSpPr>
      <xdr:spPr>
        <a:xfrm>
          <a:off x="7594111" y="162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71870</xdr:rowOff>
    </xdr:from>
    <xdr:to>
      <xdr:col>55</xdr:col>
      <xdr:colOff>50800</xdr:colOff>
      <xdr:row>96</xdr:row>
      <xdr:rowOff>2020</xdr:rowOff>
    </xdr:to>
    <xdr:sp macro="" textlink="">
      <xdr:nvSpPr>
        <xdr:cNvPr id="465" name="楕円 464"/>
        <xdr:cNvSpPr/>
      </xdr:nvSpPr>
      <xdr:spPr>
        <a:xfrm>
          <a:off x="10426700" y="163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50297</xdr:rowOff>
    </xdr:from>
    <xdr:ext cx="534377" cy="259045"/>
    <xdr:sp macro="" textlink="">
      <xdr:nvSpPr>
        <xdr:cNvPr id="466" name="普通建設事業費 （ うち更新整備　）該当値テキスト"/>
        <xdr:cNvSpPr txBox="1"/>
      </xdr:nvSpPr>
      <xdr:spPr>
        <a:xfrm>
          <a:off x="10528300" y="1633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7472</xdr:rowOff>
    </xdr:from>
    <xdr:to>
      <xdr:col>50</xdr:col>
      <xdr:colOff>165100</xdr:colOff>
      <xdr:row>96</xdr:row>
      <xdr:rowOff>109072</xdr:rowOff>
    </xdr:to>
    <xdr:sp macro="" textlink="">
      <xdr:nvSpPr>
        <xdr:cNvPr id="467" name="楕円 466"/>
        <xdr:cNvSpPr/>
      </xdr:nvSpPr>
      <xdr:spPr>
        <a:xfrm>
          <a:off x="9588500" y="164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100199</xdr:rowOff>
    </xdr:from>
    <xdr:ext cx="534377" cy="259045"/>
    <xdr:sp macro="" textlink="">
      <xdr:nvSpPr>
        <xdr:cNvPr id="468" name="テキスト ボックス 467"/>
        <xdr:cNvSpPr txBox="1"/>
      </xdr:nvSpPr>
      <xdr:spPr>
        <a:xfrm>
          <a:off x="9372111" y="1655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131282</xdr:rowOff>
    </xdr:from>
    <xdr:to>
      <xdr:col>46</xdr:col>
      <xdr:colOff>38100</xdr:colOff>
      <xdr:row>98</xdr:row>
      <xdr:rowOff>61432</xdr:rowOff>
    </xdr:to>
    <xdr:sp macro="" textlink="">
      <xdr:nvSpPr>
        <xdr:cNvPr id="469" name="楕円 468"/>
        <xdr:cNvSpPr/>
      </xdr:nvSpPr>
      <xdr:spPr>
        <a:xfrm>
          <a:off x="8699500" y="167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52559</xdr:rowOff>
    </xdr:from>
    <xdr:ext cx="469744" cy="259045"/>
    <xdr:sp macro="" textlink="">
      <xdr:nvSpPr>
        <xdr:cNvPr id="470" name="テキスト ボックス 469"/>
        <xdr:cNvSpPr txBox="1"/>
      </xdr:nvSpPr>
      <xdr:spPr>
        <a:xfrm>
          <a:off x="8515428" y="1685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47180</xdr:rowOff>
    </xdr:from>
    <xdr:to>
      <xdr:col>41</xdr:col>
      <xdr:colOff>101600</xdr:colOff>
      <xdr:row>97</xdr:row>
      <xdr:rowOff>148780</xdr:rowOff>
    </xdr:to>
    <xdr:sp macro="" textlink="">
      <xdr:nvSpPr>
        <xdr:cNvPr id="471" name="楕円 470"/>
        <xdr:cNvSpPr/>
      </xdr:nvSpPr>
      <xdr:spPr>
        <a:xfrm>
          <a:off x="7810500" y="1667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139907</xdr:rowOff>
    </xdr:from>
    <xdr:ext cx="469744" cy="259045"/>
    <xdr:sp macro="" textlink="">
      <xdr:nvSpPr>
        <xdr:cNvPr id="472" name="テキスト ボックス 471"/>
        <xdr:cNvSpPr txBox="1"/>
      </xdr:nvSpPr>
      <xdr:spPr>
        <a:xfrm>
          <a:off x="7626428" y="1677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86" name="テキスト ボックス 48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88" name="テキスト ボックス 48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490" name="テキスト ボックス 48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2" name="テキスト ボックス 49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146101</xdr:rowOff>
    </xdr:from>
    <xdr:to>
      <xdr:col>85</xdr:col>
      <xdr:colOff>126364</xdr:colOff>
      <xdr:row>38</xdr:row>
      <xdr:rowOff>139700</xdr:rowOff>
    </xdr:to>
    <xdr:cxnSp macro="">
      <xdr:nvCxnSpPr>
        <xdr:cNvPr id="494" name="直線コネクタ 493"/>
        <xdr:cNvCxnSpPr/>
      </xdr:nvCxnSpPr>
      <xdr:spPr>
        <a:xfrm flipV="1">
          <a:off x="16317595" y="5289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92778</xdr:rowOff>
    </xdr:from>
    <xdr:ext cx="469744" cy="259045"/>
    <xdr:sp macro="" textlink="">
      <xdr:nvSpPr>
        <xdr:cNvPr id="497" name="災害復旧事業費最大値テキスト"/>
        <xdr:cNvSpPr txBox="1"/>
      </xdr:nvSpPr>
      <xdr:spPr>
        <a:xfrm>
          <a:off x="16370300" y="50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146101</xdr:rowOff>
    </xdr:from>
    <xdr:to>
      <xdr:col>86</xdr:col>
      <xdr:colOff>25400</xdr:colOff>
      <xdr:row>30</xdr:row>
      <xdr:rowOff>146101</xdr:rowOff>
    </xdr:to>
    <xdr:cxnSp macro="">
      <xdr:nvCxnSpPr>
        <xdr:cNvPr id="498" name="直線コネクタ 497"/>
        <xdr:cNvCxnSpPr/>
      </xdr:nvCxnSpPr>
      <xdr:spPr>
        <a:xfrm>
          <a:off x="16230600" y="528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128270</xdr:rowOff>
    </xdr:from>
    <xdr:to>
      <xdr:col>85</xdr:col>
      <xdr:colOff>127000</xdr:colOff>
      <xdr:row>38</xdr:row>
      <xdr:rowOff>139700</xdr:rowOff>
    </xdr:to>
    <xdr:cxnSp macro="">
      <xdr:nvCxnSpPr>
        <xdr:cNvPr id="499" name="直線コネクタ 498"/>
        <xdr:cNvCxnSpPr/>
      </xdr:nvCxnSpPr>
      <xdr:spPr>
        <a:xfrm flipV="1">
          <a:off x="15481300" y="66433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162526</xdr:rowOff>
    </xdr:from>
    <xdr:ext cx="378565" cy="259045"/>
    <xdr:sp macro="" textlink="">
      <xdr:nvSpPr>
        <xdr:cNvPr id="500" name="災害復旧事業費平均値テキスト"/>
        <xdr:cNvSpPr txBox="1"/>
      </xdr:nvSpPr>
      <xdr:spPr>
        <a:xfrm>
          <a:off x="16370300" y="6334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01" name="フローチャート: 判断 500"/>
        <xdr:cNvSpPr/>
      </xdr:nvSpPr>
      <xdr:spPr>
        <a:xfrm>
          <a:off x="16268700" y="64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02" name="直線コネクタ 501"/>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40894</xdr:rowOff>
    </xdr:from>
    <xdr:to>
      <xdr:col>81</xdr:col>
      <xdr:colOff>101600</xdr:colOff>
      <xdr:row>38</xdr:row>
      <xdr:rowOff>142494</xdr:rowOff>
    </xdr:to>
    <xdr:sp macro="" textlink="">
      <xdr:nvSpPr>
        <xdr:cNvPr id="503" name="フローチャート: 判断 502"/>
        <xdr:cNvSpPr/>
      </xdr:nvSpPr>
      <xdr:spPr>
        <a:xfrm>
          <a:off x="15430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159021</xdr:rowOff>
    </xdr:from>
    <xdr:ext cx="378565" cy="259045"/>
    <xdr:sp macro="" textlink="">
      <xdr:nvSpPr>
        <xdr:cNvPr id="504" name="テキスト ボックス 503"/>
        <xdr:cNvSpPr txBox="1"/>
      </xdr:nvSpPr>
      <xdr:spPr>
        <a:xfrm>
          <a:off x="15292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05" name="直線コネクタ 504"/>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120904</xdr:rowOff>
    </xdr:from>
    <xdr:to>
      <xdr:col>76</xdr:col>
      <xdr:colOff>165100</xdr:colOff>
      <xdr:row>38</xdr:row>
      <xdr:rowOff>51054</xdr:rowOff>
    </xdr:to>
    <xdr:sp macro="" textlink="">
      <xdr:nvSpPr>
        <xdr:cNvPr id="506" name="フローチャート: 判断 505"/>
        <xdr:cNvSpPr/>
      </xdr:nvSpPr>
      <xdr:spPr>
        <a:xfrm>
          <a:off x="14541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67581</xdr:rowOff>
    </xdr:from>
    <xdr:ext cx="378565" cy="259045"/>
    <xdr:sp macro="" textlink="">
      <xdr:nvSpPr>
        <xdr:cNvPr id="507" name="テキスト ボックス 506"/>
        <xdr:cNvSpPr txBox="1"/>
      </xdr:nvSpPr>
      <xdr:spPr>
        <a:xfrm>
          <a:off x="14403017" y="62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08" name="直線コネクタ 507"/>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09" name="フローチャート: 判断 508"/>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58894</xdr:rowOff>
    </xdr:from>
    <xdr:ext cx="378565" cy="259045"/>
    <xdr:sp macro="" textlink="">
      <xdr:nvSpPr>
        <xdr:cNvPr id="510" name="テキスト ボックス 509"/>
        <xdr:cNvSpPr txBox="1"/>
      </xdr:nvSpPr>
      <xdr:spPr>
        <a:xfrm>
          <a:off x="13514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11" name="フローチャート: 判断 510"/>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8602</xdr:rowOff>
    </xdr:from>
    <xdr:ext cx="378565" cy="259045"/>
    <xdr:sp macro="" textlink="">
      <xdr:nvSpPr>
        <xdr:cNvPr id="512" name="テキスト ボックス 511"/>
        <xdr:cNvSpPr txBox="1"/>
      </xdr:nvSpPr>
      <xdr:spPr>
        <a:xfrm>
          <a:off x="12625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77470</xdr:rowOff>
    </xdr:from>
    <xdr:to>
      <xdr:col>85</xdr:col>
      <xdr:colOff>177800</xdr:colOff>
      <xdr:row>39</xdr:row>
      <xdr:rowOff>7620</xdr:rowOff>
    </xdr:to>
    <xdr:sp macro="" textlink="">
      <xdr:nvSpPr>
        <xdr:cNvPr id="518" name="楕円 517"/>
        <xdr:cNvSpPr/>
      </xdr:nvSpPr>
      <xdr:spPr>
        <a:xfrm>
          <a:off x="162687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163847</xdr:rowOff>
    </xdr:from>
    <xdr:ext cx="313932" cy="259045"/>
    <xdr:sp macro="" textlink="">
      <xdr:nvSpPr>
        <xdr:cNvPr id="519" name="災害復旧事業費該当値テキスト"/>
        <xdr:cNvSpPr txBox="1"/>
      </xdr:nvSpPr>
      <xdr:spPr>
        <a:xfrm>
          <a:off x="16370300" y="6507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0" name="楕円 51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1" name="テキスト ボックス 520"/>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2" name="楕円 52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23" name="テキスト ボックス 522"/>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24" name="楕円 52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25" name="テキスト ボックス 524"/>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26" name="楕円 525"/>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27" name="テキスト ボックス 526"/>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3" name="テキスト ボックス 55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0" name="テキスト ボックス 56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6" name="テキスト ボックス 59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0" name="直線コネクタ 599"/>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1" name="公債費最小値テキスト"/>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2" name="直線コネクタ 601"/>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3" name="公債費最大値テキスト"/>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4" name="直線コネクタ 603"/>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86741</xdr:rowOff>
    </xdr:from>
    <xdr:to>
      <xdr:col>85</xdr:col>
      <xdr:colOff>127000</xdr:colOff>
      <xdr:row>75</xdr:row>
      <xdr:rowOff>99733</xdr:rowOff>
    </xdr:to>
    <xdr:cxnSp macro="">
      <xdr:nvCxnSpPr>
        <xdr:cNvPr id="605" name="直線コネクタ 604"/>
        <xdr:cNvCxnSpPr/>
      </xdr:nvCxnSpPr>
      <xdr:spPr>
        <a:xfrm flipV="1">
          <a:off x="15481300" y="12945491"/>
          <a:ext cx="8382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59726</xdr:rowOff>
    </xdr:from>
    <xdr:ext cx="534377" cy="259045"/>
    <xdr:sp macro="" textlink="">
      <xdr:nvSpPr>
        <xdr:cNvPr id="606" name="公債費平均値テキスト"/>
        <xdr:cNvSpPr txBox="1"/>
      </xdr:nvSpPr>
      <xdr:spPr>
        <a:xfrm>
          <a:off x="16370300" y="12918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7" name="フローチャート: 判断 606"/>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99733</xdr:rowOff>
    </xdr:from>
    <xdr:to>
      <xdr:col>81</xdr:col>
      <xdr:colOff>50800</xdr:colOff>
      <xdr:row>75</xdr:row>
      <xdr:rowOff>103981</xdr:rowOff>
    </xdr:to>
    <xdr:cxnSp macro="">
      <xdr:nvCxnSpPr>
        <xdr:cNvPr id="608" name="直線コネクタ 607"/>
        <xdr:cNvCxnSpPr/>
      </xdr:nvCxnSpPr>
      <xdr:spPr>
        <a:xfrm flipV="1">
          <a:off x="14592300" y="12958483"/>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09" name="フローチャート: 判断 608"/>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164919</xdr:rowOff>
    </xdr:from>
    <xdr:ext cx="534377" cy="259045"/>
    <xdr:sp macro="" textlink="">
      <xdr:nvSpPr>
        <xdr:cNvPr id="610" name="テキスト ボックス 609"/>
        <xdr:cNvSpPr txBox="1"/>
      </xdr:nvSpPr>
      <xdr:spPr>
        <a:xfrm>
          <a:off x="15214111" y="1302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159455</xdr:rowOff>
    </xdr:from>
    <xdr:to>
      <xdr:col>76</xdr:col>
      <xdr:colOff>114300</xdr:colOff>
      <xdr:row>75</xdr:row>
      <xdr:rowOff>103981</xdr:rowOff>
    </xdr:to>
    <xdr:cxnSp macro="">
      <xdr:nvCxnSpPr>
        <xdr:cNvPr id="611" name="直線コネクタ 610"/>
        <xdr:cNvCxnSpPr/>
      </xdr:nvCxnSpPr>
      <xdr:spPr>
        <a:xfrm>
          <a:off x="13703300" y="12675305"/>
          <a:ext cx="889000" cy="28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2" name="フローチャート: 判断 611"/>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158697</xdr:rowOff>
    </xdr:from>
    <xdr:ext cx="534377" cy="259045"/>
    <xdr:sp macro="" textlink="">
      <xdr:nvSpPr>
        <xdr:cNvPr id="613" name="テキスト ボックス 612"/>
        <xdr:cNvSpPr txBox="1"/>
      </xdr:nvSpPr>
      <xdr:spPr>
        <a:xfrm>
          <a:off x="14325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159455</xdr:rowOff>
    </xdr:from>
    <xdr:to>
      <xdr:col>71</xdr:col>
      <xdr:colOff>177800</xdr:colOff>
      <xdr:row>75</xdr:row>
      <xdr:rowOff>58813</xdr:rowOff>
    </xdr:to>
    <xdr:cxnSp macro="">
      <xdr:nvCxnSpPr>
        <xdr:cNvPr id="614" name="直線コネクタ 613"/>
        <xdr:cNvCxnSpPr/>
      </xdr:nvCxnSpPr>
      <xdr:spPr>
        <a:xfrm flipV="1">
          <a:off x="12814300" y="12675305"/>
          <a:ext cx="889000" cy="24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5" name="フローチャート: 判断 614"/>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99026</xdr:rowOff>
    </xdr:from>
    <xdr:ext cx="534377" cy="259045"/>
    <xdr:sp macro="" textlink="">
      <xdr:nvSpPr>
        <xdr:cNvPr id="616" name="テキスト ボックス 615"/>
        <xdr:cNvSpPr txBox="1"/>
      </xdr:nvSpPr>
      <xdr:spPr>
        <a:xfrm>
          <a:off x="13436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7" name="フローチャート: 判断 616"/>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125455</xdr:rowOff>
    </xdr:from>
    <xdr:ext cx="534377" cy="259045"/>
    <xdr:sp macro="" textlink="">
      <xdr:nvSpPr>
        <xdr:cNvPr id="618" name="テキスト ボックス 617"/>
        <xdr:cNvSpPr txBox="1"/>
      </xdr:nvSpPr>
      <xdr:spPr>
        <a:xfrm>
          <a:off x="12547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35941</xdr:rowOff>
    </xdr:from>
    <xdr:to>
      <xdr:col>85</xdr:col>
      <xdr:colOff>177800</xdr:colOff>
      <xdr:row>75</xdr:row>
      <xdr:rowOff>137541</xdr:rowOff>
    </xdr:to>
    <xdr:sp macro="" textlink="">
      <xdr:nvSpPr>
        <xdr:cNvPr id="624" name="楕円 623"/>
        <xdr:cNvSpPr/>
      </xdr:nvSpPr>
      <xdr:spPr>
        <a:xfrm>
          <a:off x="16268700" y="1289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58818</xdr:rowOff>
    </xdr:from>
    <xdr:ext cx="534377" cy="259045"/>
    <xdr:sp macro="" textlink="">
      <xdr:nvSpPr>
        <xdr:cNvPr id="625" name="公債費該当値テキスト"/>
        <xdr:cNvSpPr txBox="1"/>
      </xdr:nvSpPr>
      <xdr:spPr>
        <a:xfrm>
          <a:off x="16370300" y="1274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48933</xdr:rowOff>
    </xdr:from>
    <xdr:to>
      <xdr:col>81</xdr:col>
      <xdr:colOff>101600</xdr:colOff>
      <xdr:row>75</xdr:row>
      <xdr:rowOff>150533</xdr:rowOff>
    </xdr:to>
    <xdr:sp macro="" textlink="">
      <xdr:nvSpPr>
        <xdr:cNvPr id="626" name="楕円 625"/>
        <xdr:cNvSpPr/>
      </xdr:nvSpPr>
      <xdr:spPr>
        <a:xfrm>
          <a:off x="15430500" y="1290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167060</xdr:rowOff>
    </xdr:from>
    <xdr:ext cx="534377" cy="259045"/>
    <xdr:sp macro="" textlink="">
      <xdr:nvSpPr>
        <xdr:cNvPr id="627" name="テキスト ボックス 626"/>
        <xdr:cNvSpPr txBox="1"/>
      </xdr:nvSpPr>
      <xdr:spPr>
        <a:xfrm>
          <a:off x="15214111" y="1268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53181</xdr:rowOff>
    </xdr:from>
    <xdr:to>
      <xdr:col>76</xdr:col>
      <xdr:colOff>165100</xdr:colOff>
      <xdr:row>75</xdr:row>
      <xdr:rowOff>154781</xdr:rowOff>
    </xdr:to>
    <xdr:sp macro="" textlink="">
      <xdr:nvSpPr>
        <xdr:cNvPr id="628" name="楕円 627"/>
        <xdr:cNvSpPr/>
      </xdr:nvSpPr>
      <xdr:spPr>
        <a:xfrm>
          <a:off x="14541500" y="1291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145908</xdr:rowOff>
    </xdr:from>
    <xdr:ext cx="534377" cy="259045"/>
    <xdr:sp macro="" textlink="">
      <xdr:nvSpPr>
        <xdr:cNvPr id="629" name="テキスト ボックス 628"/>
        <xdr:cNvSpPr txBox="1"/>
      </xdr:nvSpPr>
      <xdr:spPr>
        <a:xfrm>
          <a:off x="14325111" y="1300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108655</xdr:rowOff>
    </xdr:from>
    <xdr:to>
      <xdr:col>72</xdr:col>
      <xdr:colOff>38100</xdr:colOff>
      <xdr:row>74</xdr:row>
      <xdr:rowOff>38805</xdr:rowOff>
    </xdr:to>
    <xdr:sp macro="" textlink="">
      <xdr:nvSpPr>
        <xdr:cNvPr id="630" name="楕円 629"/>
        <xdr:cNvSpPr/>
      </xdr:nvSpPr>
      <xdr:spPr>
        <a:xfrm>
          <a:off x="13652500" y="1262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55332</xdr:rowOff>
    </xdr:from>
    <xdr:ext cx="534377" cy="259045"/>
    <xdr:sp macro="" textlink="">
      <xdr:nvSpPr>
        <xdr:cNvPr id="631" name="テキスト ボックス 630"/>
        <xdr:cNvSpPr txBox="1"/>
      </xdr:nvSpPr>
      <xdr:spPr>
        <a:xfrm>
          <a:off x="13436111" y="123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8013</xdr:rowOff>
    </xdr:from>
    <xdr:to>
      <xdr:col>67</xdr:col>
      <xdr:colOff>101600</xdr:colOff>
      <xdr:row>75</xdr:row>
      <xdr:rowOff>109613</xdr:rowOff>
    </xdr:to>
    <xdr:sp macro="" textlink="">
      <xdr:nvSpPr>
        <xdr:cNvPr id="632" name="楕円 631"/>
        <xdr:cNvSpPr/>
      </xdr:nvSpPr>
      <xdr:spPr>
        <a:xfrm>
          <a:off x="12763500" y="1286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100740</xdr:rowOff>
    </xdr:from>
    <xdr:ext cx="534377" cy="259045"/>
    <xdr:sp macro="" textlink="">
      <xdr:nvSpPr>
        <xdr:cNvPr id="633" name="テキスト ボックス 632"/>
        <xdr:cNvSpPr txBox="1"/>
      </xdr:nvSpPr>
      <xdr:spPr>
        <a:xfrm>
          <a:off x="12547111" y="1295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5" name="直線コネクタ 654"/>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6"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7" name="直線コネクタ 656"/>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58" name="積立金最大値テキスト"/>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59" name="直線コネクタ 658"/>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65267</xdr:rowOff>
    </xdr:from>
    <xdr:to>
      <xdr:col>85</xdr:col>
      <xdr:colOff>127000</xdr:colOff>
      <xdr:row>98</xdr:row>
      <xdr:rowOff>133665</xdr:rowOff>
    </xdr:to>
    <xdr:cxnSp macro="">
      <xdr:nvCxnSpPr>
        <xdr:cNvPr id="660" name="直線コネクタ 659"/>
        <xdr:cNvCxnSpPr/>
      </xdr:nvCxnSpPr>
      <xdr:spPr>
        <a:xfrm>
          <a:off x="15481300" y="16524467"/>
          <a:ext cx="838200" cy="41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45620</xdr:rowOff>
    </xdr:from>
    <xdr:ext cx="469744" cy="259045"/>
    <xdr:sp macro="" textlink="">
      <xdr:nvSpPr>
        <xdr:cNvPr id="661" name="積立金平均値テキスト"/>
        <xdr:cNvSpPr txBox="1"/>
      </xdr:nvSpPr>
      <xdr:spPr>
        <a:xfrm>
          <a:off x="16370300" y="16504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2" name="フローチャート: 判断 661"/>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65267</xdr:rowOff>
    </xdr:from>
    <xdr:to>
      <xdr:col>81</xdr:col>
      <xdr:colOff>50800</xdr:colOff>
      <xdr:row>98</xdr:row>
      <xdr:rowOff>103809</xdr:rowOff>
    </xdr:to>
    <xdr:cxnSp macro="">
      <xdr:nvCxnSpPr>
        <xdr:cNvPr id="663" name="直線コネクタ 662"/>
        <xdr:cNvCxnSpPr/>
      </xdr:nvCxnSpPr>
      <xdr:spPr>
        <a:xfrm flipV="1">
          <a:off x="14592300" y="16524467"/>
          <a:ext cx="889000" cy="38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4" name="フローチャート: 判断 663"/>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92656</xdr:rowOff>
    </xdr:from>
    <xdr:ext cx="469744" cy="259045"/>
    <xdr:sp macro="" textlink="">
      <xdr:nvSpPr>
        <xdr:cNvPr id="665" name="テキスト ボックス 664"/>
        <xdr:cNvSpPr txBox="1"/>
      </xdr:nvSpPr>
      <xdr:spPr>
        <a:xfrm>
          <a:off x="15246428" y="167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101203</xdr:rowOff>
    </xdr:from>
    <xdr:to>
      <xdr:col>76</xdr:col>
      <xdr:colOff>114300</xdr:colOff>
      <xdr:row>98</xdr:row>
      <xdr:rowOff>103809</xdr:rowOff>
    </xdr:to>
    <xdr:cxnSp macro="">
      <xdr:nvCxnSpPr>
        <xdr:cNvPr id="666" name="直線コネクタ 665"/>
        <xdr:cNvCxnSpPr/>
      </xdr:nvCxnSpPr>
      <xdr:spPr>
        <a:xfrm>
          <a:off x="13703300" y="16731853"/>
          <a:ext cx="889000" cy="17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7" name="フローチャート: 判断 666"/>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43806</xdr:rowOff>
    </xdr:from>
    <xdr:ext cx="469744" cy="259045"/>
    <xdr:sp macro="" textlink="">
      <xdr:nvSpPr>
        <xdr:cNvPr id="668" name="テキスト ボックス 667"/>
        <xdr:cNvSpPr txBox="1"/>
      </xdr:nvSpPr>
      <xdr:spPr>
        <a:xfrm>
          <a:off x="14357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101203</xdr:rowOff>
    </xdr:from>
    <xdr:to>
      <xdr:col>71</xdr:col>
      <xdr:colOff>177800</xdr:colOff>
      <xdr:row>98</xdr:row>
      <xdr:rowOff>137094</xdr:rowOff>
    </xdr:to>
    <xdr:cxnSp macro="">
      <xdr:nvCxnSpPr>
        <xdr:cNvPr id="669" name="直線コネクタ 668"/>
        <xdr:cNvCxnSpPr/>
      </xdr:nvCxnSpPr>
      <xdr:spPr>
        <a:xfrm flipV="1">
          <a:off x="12814300" y="16731853"/>
          <a:ext cx="889000" cy="20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0" name="フローチャート: 判断 669"/>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111975</xdr:rowOff>
    </xdr:from>
    <xdr:ext cx="469744" cy="259045"/>
    <xdr:sp macro="" textlink="">
      <xdr:nvSpPr>
        <xdr:cNvPr id="671" name="テキスト ボックス 670"/>
        <xdr:cNvSpPr txBox="1"/>
      </xdr:nvSpPr>
      <xdr:spPr>
        <a:xfrm>
          <a:off x="13468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2" name="フローチャート: 判断 671"/>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52219</xdr:rowOff>
    </xdr:from>
    <xdr:ext cx="469744" cy="259045"/>
    <xdr:sp macro="" textlink="">
      <xdr:nvSpPr>
        <xdr:cNvPr id="673" name="テキスト ボックス 672"/>
        <xdr:cNvSpPr txBox="1"/>
      </xdr:nvSpPr>
      <xdr:spPr>
        <a:xfrm>
          <a:off x="12579428" y="1633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82865</xdr:rowOff>
    </xdr:from>
    <xdr:to>
      <xdr:col>85</xdr:col>
      <xdr:colOff>177800</xdr:colOff>
      <xdr:row>99</xdr:row>
      <xdr:rowOff>13015</xdr:rowOff>
    </xdr:to>
    <xdr:sp macro="" textlink="">
      <xdr:nvSpPr>
        <xdr:cNvPr id="679" name="楕円 678"/>
        <xdr:cNvSpPr/>
      </xdr:nvSpPr>
      <xdr:spPr>
        <a:xfrm>
          <a:off x="16268700" y="1688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169242</xdr:rowOff>
    </xdr:from>
    <xdr:ext cx="378565" cy="259045"/>
    <xdr:sp macro="" textlink="">
      <xdr:nvSpPr>
        <xdr:cNvPr id="680" name="積立金該当値テキスト"/>
        <xdr:cNvSpPr txBox="1"/>
      </xdr:nvSpPr>
      <xdr:spPr>
        <a:xfrm>
          <a:off x="16370300" y="16799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14467</xdr:rowOff>
    </xdr:from>
    <xdr:to>
      <xdr:col>81</xdr:col>
      <xdr:colOff>101600</xdr:colOff>
      <xdr:row>96</xdr:row>
      <xdr:rowOff>116067</xdr:rowOff>
    </xdr:to>
    <xdr:sp macro="" textlink="">
      <xdr:nvSpPr>
        <xdr:cNvPr id="681" name="楕円 680"/>
        <xdr:cNvSpPr/>
      </xdr:nvSpPr>
      <xdr:spPr>
        <a:xfrm>
          <a:off x="15430500" y="1647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132594</xdr:rowOff>
    </xdr:from>
    <xdr:ext cx="469744" cy="259045"/>
    <xdr:sp macro="" textlink="">
      <xdr:nvSpPr>
        <xdr:cNvPr id="682" name="テキスト ボックス 681"/>
        <xdr:cNvSpPr txBox="1"/>
      </xdr:nvSpPr>
      <xdr:spPr>
        <a:xfrm>
          <a:off x="15246428" y="1624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53009</xdr:rowOff>
    </xdr:from>
    <xdr:to>
      <xdr:col>76</xdr:col>
      <xdr:colOff>165100</xdr:colOff>
      <xdr:row>98</xdr:row>
      <xdr:rowOff>154609</xdr:rowOff>
    </xdr:to>
    <xdr:sp macro="" textlink="">
      <xdr:nvSpPr>
        <xdr:cNvPr id="683" name="楕円 682"/>
        <xdr:cNvSpPr/>
      </xdr:nvSpPr>
      <xdr:spPr>
        <a:xfrm>
          <a:off x="14541500" y="1685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145736</xdr:rowOff>
    </xdr:from>
    <xdr:ext cx="378565" cy="259045"/>
    <xdr:sp macro="" textlink="">
      <xdr:nvSpPr>
        <xdr:cNvPr id="684" name="テキスト ボックス 683"/>
        <xdr:cNvSpPr txBox="1"/>
      </xdr:nvSpPr>
      <xdr:spPr>
        <a:xfrm>
          <a:off x="14403017" y="1694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50403</xdr:rowOff>
    </xdr:from>
    <xdr:to>
      <xdr:col>72</xdr:col>
      <xdr:colOff>38100</xdr:colOff>
      <xdr:row>97</xdr:row>
      <xdr:rowOff>152003</xdr:rowOff>
    </xdr:to>
    <xdr:sp macro="" textlink="">
      <xdr:nvSpPr>
        <xdr:cNvPr id="685" name="楕円 684"/>
        <xdr:cNvSpPr/>
      </xdr:nvSpPr>
      <xdr:spPr>
        <a:xfrm>
          <a:off x="13652500" y="1668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143130</xdr:rowOff>
    </xdr:from>
    <xdr:ext cx="469744" cy="259045"/>
    <xdr:sp macro="" textlink="">
      <xdr:nvSpPr>
        <xdr:cNvPr id="686" name="テキスト ボックス 685"/>
        <xdr:cNvSpPr txBox="1"/>
      </xdr:nvSpPr>
      <xdr:spPr>
        <a:xfrm>
          <a:off x="13468428" y="1677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86294</xdr:rowOff>
    </xdr:from>
    <xdr:to>
      <xdr:col>67</xdr:col>
      <xdr:colOff>101600</xdr:colOff>
      <xdr:row>99</xdr:row>
      <xdr:rowOff>16444</xdr:rowOff>
    </xdr:to>
    <xdr:sp macro="" textlink="">
      <xdr:nvSpPr>
        <xdr:cNvPr id="687" name="楕円 686"/>
        <xdr:cNvSpPr/>
      </xdr:nvSpPr>
      <xdr:spPr>
        <a:xfrm>
          <a:off x="12763500" y="1688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7571</xdr:rowOff>
    </xdr:from>
    <xdr:ext cx="313932" cy="259045"/>
    <xdr:sp macro="" textlink="">
      <xdr:nvSpPr>
        <xdr:cNvPr id="688" name="テキスト ボックス 687"/>
        <xdr:cNvSpPr txBox="1"/>
      </xdr:nvSpPr>
      <xdr:spPr>
        <a:xfrm>
          <a:off x="12657333" y="169811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4" name="直線コネクタ 713"/>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7" name="投資及び出資金最大値テキスト"/>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18" name="直線コネクタ 717"/>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51198</xdr:rowOff>
    </xdr:from>
    <xdr:ext cx="469744" cy="259045"/>
    <xdr:sp macro="" textlink="">
      <xdr:nvSpPr>
        <xdr:cNvPr id="720" name="投資及び出資金平均値テキスト"/>
        <xdr:cNvSpPr txBox="1"/>
      </xdr:nvSpPr>
      <xdr:spPr>
        <a:xfrm>
          <a:off x="22212300" y="6394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1" name="フローチャート: 判断 720"/>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78794</xdr:rowOff>
    </xdr:from>
    <xdr:to>
      <xdr:col>111</xdr:col>
      <xdr:colOff>177800</xdr:colOff>
      <xdr:row>39</xdr:row>
      <xdr:rowOff>98878</xdr:rowOff>
    </xdr:to>
    <xdr:cxnSp macro="">
      <xdr:nvCxnSpPr>
        <xdr:cNvPr id="722" name="直線コネクタ 721"/>
        <xdr:cNvCxnSpPr/>
      </xdr:nvCxnSpPr>
      <xdr:spPr>
        <a:xfrm>
          <a:off x="20434300" y="6765344"/>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3" name="フローチャート: 判断 722"/>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121792</xdr:rowOff>
    </xdr:from>
    <xdr:ext cx="469744" cy="259045"/>
    <xdr:sp macro="" textlink="">
      <xdr:nvSpPr>
        <xdr:cNvPr id="724" name="テキスト ボックス 723"/>
        <xdr:cNvSpPr txBox="1"/>
      </xdr:nvSpPr>
      <xdr:spPr>
        <a:xfrm>
          <a:off x="21088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93327</xdr:rowOff>
    </xdr:from>
    <xdr:to>
      <xdr:col>107</xdr:col>
      <xdr:colOff>50800</xdr:colOff>
      <xdr:row>39</xdr:row>
      <xdr:rowOff>78794</xdr:rowOff>
    </xdr:to>
    <xdr:cxnSp macro="">
      <xdr:nvCxnSpPr>
        <xdr:cNvPr id="725" name="直線コネクタ 724"/>
        <xdr:cNvCxnSpPr/>
      </xdr:nvCxnSpPr>
      <xdr:spPr>
        <a:xfrm>
          <a:off x="19545300" y="6608427"/>
          <a:ext cx="889000" cy="15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6" name="フローチャート: 判断 725"/>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113464</xdr:rowOff>
    </xdr:from>
    <xdr:ext cx="469744" cy="259045"/>
    <xdr:sp macro="" textlink="">
      <xdr:nvSpPr>
        <xdr:cNvPr id="727" name="テキスト ボックス 726"/>
        <xdr:cNvSpPr txBox="1"/>
      </xdr:nvSpPr>
      <xdr:spPr>
        <a:xfrm>
          <a:off x="20199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93327</xdr:rowOff>
    </xdr:from>
    <xdr:to>
      <xdr:col>102</xdr:col>
      <xdr:colOff>114300</xdr:colOff>
      <xdr:row>39</xdr:row>
      <xdr:rowOff>76509</xdr:rowOff>
    </xdr:to>
    <xdr:cxnSp macro="">
      <xdr:nvCxnSpPr>
        <xdr:cNvPr id="728" name="直線コネクタ 727"/>
        <xdr:cNvCxnSpPr/>
      </xdr:nvCxnSpPr>
      <xdr:spPr>
        <a:xfrm flipV="1">
          <a:off x="18656300" y="6608427"/>
          <a:ext cx="889000" cy="15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29" name="フローチャート: 判断 728"/>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160727</xdr:rowOff>
    </xdr:from>
    <xdr:ext cx="378565" cy="259045"/>
    <xdr:sp macro="" textlink="">
      <xdr:nvSpPr>
        <xdr:cNvPr id="730" name="テキスト ボックス 729"/>
        <xdr:cNvSpPr txBox="1"/>
      </xdr:nvSpPr>
      <xdr:spPr>
        <a:xfrm>
          <a:off x="19356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1" name="フローチャート: 判断 730"/>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9288</xdr:rowOff>
    </xdr:from>
    <xdr:ext cx="378565" cy="259045"/>
    <xdr:sp macro="" textlink="">
      <xdr:nvSpPr>
        <xdr:cNvPr id="732" name="テキスト ボックス 731"/>
        <xdr:cNvSpPr txBox="1"/>
      </xdr:nvSpPr>
      <xdr:spPr>
        <a:xfrm>
          <a:off x="18467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38" name="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40" name="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41" name="テキスト ボックス 74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27994</xdr:rowOff>
    </xdr:from>
    <xdr:to>
      <xdr:col>107</xdr:col>
      <xdr:colOff>101600</xdr:colOff>
      <xdr:row>39</xdr:row>
      <xdr:rowOff>129594</xdr:rowOff>
    </xdr:to>
    <xdr:sp macro="" textlink="">
      <xdr:nvSpPr>
        <xdr:cNvPr id="742" name="楕円 741"/>
        <xdr:cNvSpPr/>
      </xdr:nvSpPr>
      <xdr:spPr>
        <a:xfrm>
          <a:off x="20383500" y="671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120721</xdr:rowOff>
    </xdr:from>
    <xdr:ext cx="378565" cy="259045"/>
    <xdr:sp macro="" textlink="">
      <xdr:nvSpPr>
        <xdr:cNvPr id="743" name="テキスト ボックス 742"/>
        <xdr:cNvSpPr txBox="1"/>
      </xdr:nvSpPr>
      <xdr:spPr>
        <a:xfrm>
          <a:off x="20245017" y="6807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42527</xdr:rowOff>
    </xdr:from>
    <xdr:to>
      <xdr:col>102</xdr:col>
      <xdr:colOff>165100</xdr:colOff>
      <xdr:row>38</xdr:row>
      <xdr:rowOff>144127</xdr:rowOff>
    </xdr:to>
    <xdr:sp macro="" textlink="">
      <xdr:nvSpPr>
        <xdr:cNvPr id="744" name="楕円 743"/>
        <xdr:cNvSpPr/>
      </xdr:nvSpPr>
      <xdr:spPr>
        <a:xfrm>
          <a:off x="19494500" y="65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160654</xdr:rowOff>
    </xdr:from>
    <xdr:ext cx="469744" cy="259045"/>
    <xdr:sp macro="" textlink="">
      <xdr:nvSpPr>
        <xdr:cNvPr id="745" name="テキスト ボックス 744"/>
        <xdr:cNvSpPr txBox="1"/>
      </xdr:nvSpPr>
      <xdr:spPr>
        <a:xfrm>
          <a:off x="19310428" y="633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25709</xdr:rowOff>
    </xdr:from>
    <xdr:to>
      <xdr:col>98</xdr:col>
      <xdr:colOff>38100</xdr:colOff>
      <xdr:row>39</xdr:row>
      <xdr:rowOff>127309</xdr:rowOff>
    </xdr:to>
    <xdr:sp macro="" textlink="">
      <xdr:nvSpPr>
        <xdr:cNvPr id="746" name="楕円 745"/>
        <xdr:cNvSpPr/>
      </xdr:nvSpPr>
      <xdr:spPr>
        <a:xfrm>
          <a:off x="18605500" y="671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118436</xdr:rowOff>
    </xdr:from>
    <xdr:ext cx="378565" cy="259045"/>
    <xdr:sp macro="" textlink="">
      <xdr:nvSpPr>
        <xdr:cNvPr id="747" name="テキスト ボックス 746"/>
        <xdr:cNvSpPr txBox="1"/>
      </xdr:nvSpPr>
      <xdr:spPr>
        <a:xfrm>
          <a:off x="18467017" y="6804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91283</xdr:rowOff>
    </xdr:from>
    <xdr:to>
      <xdr:col>116</xdr:col>
      <xdr:colOff>62864</xdr:colOff>
      <xdr:row>58</xdr:row>
      <xdr:rowOff>139700</xdr:rowOff>
    </xdr:to>
    <xdr:cxnSp macro="">
      <xdr:nvCxnSpPr>
        <xdr:cNvPr id="769" name="直線コネクタ 768"/>
        <xdr:cNvCxnSpPr/>
      </xdr:nvCxnSpPr>
      <xdr:spPr>
        <a:xfrm flipV="1">
          <a:off x="22159595" y="8835233"/>
          <a:ext cx="1269" cy="124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37960</xdr:rowOff>
    </xdr:from>
    <xdr:ext cx="534377" cy="259045"/>
    <xdr:sp macro="" textlink="">
      <xdr:nvSpPr>
        <xdr:cNvPr id="772" name="貸付金最大値テキスト"/>
        <xdr:cNvSpPr txBox="1"/>
      </xdr:nvSpPr>
      <xdr:spPr>
        <a:xfrm>
          <a:off x="22212300" y="8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91283</xdr:rowOff>
    </xdr:from>
    <xdr:to>
      <xdr:col>116</xdr:col>
      <xdr:colOff>152400</xdr:colOff>
      <xdr:row>51</xdr:row>
      <xdr:rowOff>91283</xdr:rowOff>
    </xdr:to>
    <xdr:cxnSp macro="">
      <xdr:nvCxnSpPr>
        <xdr:cNvPr id="773" name="直線コネクタ 772"/>
        <xdr:cNvCxnSpPr/>
      </xdr:nvCxnSpPr>
      <xdr:spPr>
        <a:xfrm>
          <a:off x="22072600" y="88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7683</xdr:rowOff>
    </xdr:from>
    <xdr:to>
      <xdr:col>116</xdr:col>
      <xdr:colOff>63500</xdr:colOff>
      <xdr:row>58</xdr:row>
      <xdr:rowOff>25674</xdr:rowOff>
    </xdr:to>
    <xdr:cxnSp macro="">
      <xdr:nvCxnSpPr>
        <xdr:cNvPr id="774" name="直線コネクタ 773"/>
        <xdr:cNvCxnSpPr/>
      </xdr:nvCxnSpPr>
      <xdr:spPr>
        <a:xfrm>
          <a:off x="21323300" y="9951783"/>
          <a:ext cx="8382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134774</xdr:rowOff>
    </xdr:from>
    <xdr:ext cx="469744" cy="259045"/>
    <xdr:sp macro="" textlink="">
      <xdr:nvSpPr>
        <xdr:cNvPr id="775" name="貸付金平均値テキスト"/>
        <xdr:cNvSpPr txBox="1"/>
      </xdr:nvSpPr>
      <xdr:spPr>
        <a:xfrm>
          <a:off x="22212300" y="973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111897</xdr:rowOff>
    </xdr:from>
    <xdr:to>
      <xdr:col>116</xdr:col>
      <xdr:colOff>114300</xdr:colOff>
      <xdr:row>58</xdr:row>
      <xdr:rowOff>42047</xdr:rowOff>
    </xdr:to>
    <xdr:sp macro="" textlink="">
      <xdr:nvSpPr>
        <xdr:cNvPr id="776" name="フローチャート: 判断 775"/>
        <xdr:cNvSpPr/>
      </xdr:nvSpPr>
      <xdr:spPr>
        <a:xfrm>
          <a:off x="221107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164388</xdr:rowOff>
    </xdr:from>
    <xdr:to>
      <xdr:col>111</xdr:col>
      <xdr:colOff>177800</xdr:colOff>
      <xdr:row>58</xdr:row>
      <xdr:rowOff>7683</xdr:rowOff>
    </xdr:to>
    <xdr:cxnSp macro="">
      <xdr:nvCxnSpPr>
        <xdr:cNvPr id="777" name="直線コネクタ 776"/>
        <xdr:cNvCxnSpPr/>
      </xdr:nvCxnSpPr>
      <xdr:spPr>
        <a:xfrm>
          <a:off x="20434300" y="9937038"/>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96398</xdr:rowOff>
    </xdr:from>
    <xdr:to>
      <xdr:col>112</xdr:col>
      <xdr:colOff>38100</xdr:colOff>
      <xdr:row>58</xdr:row>
      <xdr:rowOff>26548</xdr:rowOff>
    </xdr:to>
    <xdr:sp macro="" textlink="">
      <xdr:nvSpPr>
        <xdr:cNvPr id="778" name="フローチャート: 判断 777"/>
        <xdr:cNvSpPr/>
      </xdr:nvSpPr>
      <xdr:spPr>
        <a:xfrm>
          <a:off x="21272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43075</xdr:rowOff>
    </xdr:from>
    <xdr:ext cx="469744" cy="259045"/>
    <xdr:sp macro="" textlink="">
      <xdr:nvSpPr>
        <xdr:cNvPr id="779" name="テキスト ボックス 778"/>
        <xdr:cNvSpPr txBox="1"/>
      </xdr:nvSpPr>
      <xdr:spPr>
        <a:xfrm>
          <a:off x="21088428" y="964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121983</xdr:rowOff>
    </xdr:from>
    <xdr:to>
      <xdr:col>107</xdr:col>
      <xdr:colOff>50800</xdr:colOff>
      <xdr:row>57</xdr:row>
      <xdr:rowOff>164388</xdr:rowOff>
    </xdr:to>
    <xdr:cxnSp macro="">
      <xdr:nvCxnSpPr>
        <xdr:cNvPr id="780" name="直線コネクタ 779"/>
        <xdr:cNvCxnSpPr/>
      </xdr:nvCxnSpPr>
      <xdr:spPr>
        <a:xfrm>
          <a:off x="19545300" y="9894633"/>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66703</xdr:rowOff>
    </xdr:from>
    <xdr:to>
      <xdr:col>107</xdr:col>
      <xdr:colOff>101600</xdr:colOff>
      <xdr:row>57</xdr:row>
      <xdr:rowOff>168303</xdr:rowOff>
    </xdr:to>
    <xdr:sp macro="" textlink="">
      <xdr:nvSpPr>
        <xdr:cNvPr id="781" name="フローチャート: 判断 780"/>
        <xdr:cNvSpPr/>
      </xdr:nvSpPr>
      <xdr:spPr>
        <a:xfrm>
          <a:off x="20383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13380</xdr:rowOff>
    </xdr:from>
    <xdr:ext cx="469744" cy="259045"/>
    <xdr:sp macro="" textlink="">
      <xdr:nvSpPr>
        <xdr:cNvPr id="782" name="テキスト ボックス 781"/>
        <xdr:cNvSpPr txBox="1"/>
      </xdr:nvSpPr>
      <xdr:spPr>
        <a:xfrm>
          <a:off x="20199428"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107262</xdr:rowOff>
    </xdr:from>
    <xdr:to>
      <xdr:col>102</xdr:col>
      <xdr:colOff>114300</xdr:colOff>
      <xdr:row>57</xdr:row>
      <xdr:rowOff>121983</xdr:rowOff>
    </xdr:to>
    <xdr:cxnSp macro="">
      <xdr:nvCxnSpPr>
        <xdr:cNvPr id="783" name="直線コネクタ 782"/>
        <xdr:cNvCxnSpPr/>
      </xdr:nvCxnSpPr>
      <xdr:spPr>
        <a:xfrm>
          <a:off x="18656300" y="9879912"/>
          <a:ext cx="889000" cy="1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60965</xdr:rowOff>
    </xdr:from>
    <xdr:to>
      <xdr:col>102</xdr:col>
      <xdr:colOff>165100</xdr:colOff>
      <xdr:row>57</xdr:row>
      <xdr:rowOff>162565</xdr:rowOff>
    </xdr:to>
    <xdr:sp macro="" textlink="">
      <xdr:nvSpPr>
        <xdr:cNvPr id="784" name="フローチャート: 判断 783"/>
        <xdr:cNvSpPr/>
      </xdr:nvSpPr>
      <xdr:spPr>
        <a:xfrm>
          <a:off x="19494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7642</xdr:rowOff>
    </xdr:from>
    <xdr:ext cx="469744" cy="259045"/>
    <xdr:sp macro="" textlink="">
      <xdr:nvSpPr>
        <xdr:cNvPr id="785" name="テキスト ボックス 784"/>
        <xdr:cNvSpPr txBox="1"/>
      </xdr:nvSpPr>
      <xdr:spPr>
        <a:xfrm>
          <a:off x="19310428"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53764</xdr:rowOff>
    </xdr:from>
    <xdr:to>
      <xdr:col>98</xdr:col>
      <xdr:colOff>38100</xdr:colOff>
      <xdr:row>57</xdr:row>
      <xdr:rowOff>155364</xdr:rowOff>
    </xdr:to>
    <xdr:sp macro="" textlink="">
      <xdr:nvSpPr>
        <xdr:cNvPr id="786" name="フローチャート: 判断 785"/>
        <xdr:cNvSpPr/>
      </xdr:nvSpPr>
      <xdr:spPr>
        <a:xfrm>
          <a:off x="18605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441</xdr:rowOff>
    </xdr:from>
    <xdr:ext cx="469744" cy="259045"/>
    <xdr:sp macro="" textlink="">
      <xdr:nvSpPr>
        <xdr:cNvPr id="787" name="テキスト ボックス 786"/>
        <xdr:cNvSpPr txBox="1"/>
      </xdr:nvSpPr>
      <xdr:spPr>
        <a:xfrm>
          <a:off x="18421428"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146324</xdr:rowOff>
    </xdr:from>
    <xdr:to>
      <xdr:col>116</xdr:col>
      <xdr:colOff>114300</xdr:colOff>
      <xdr:row>58</xdr:row>
      <xdr:rowOff>76474</xdr:rowOff>
    </xdr:to>
    <xdr:sp macro="" textlink="">
      <xdr:nvSpPr>
        <xdr:cNvPr id="793" name="楕円 792"/>
        <xdr:cNvSpPr/>
      </xdr:nvSpPr>
      <xdr:spPr>
        <a:xfrm>
          <a:off x="22110700" y="991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90324</xdr:rowOff>
    </xdr:from>
    <xdr:ext cx="469744" cy="259045"/>
    <xdr:sp macro="" textlink="">
      <xdr:nvSpPr>
        <xdr:cNvPr id="794" name="貸付金該当値テキスト"/>
        <xdr:cNvSpPr txBox="1"/>
      </xdr:nvSpPr>
      <xdr:spPr>
        <a:xfrm>
          <a:off x="22212300" y="986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128333</xdr:rowOff>
    </xdr:from>
    <xdr:to>
      <xdr:col>112</xdr:col>
      <xdr:colOff>38100</xdr:colOff>
      <xdr:row>58</xdr:row>
      <xdr:rowOff>58483</xdr:rowOff>
    </xdr:to>
    <xdr:sp macro="" textlink="">
      <xdr:nvSpPr>
        <xdr:cNvPr id="795" name="楕円 794"/>
        <xdr:cNvSpPr/>
      </xdr:nvSpPr>
      <xdr:spPr>
        <a:xfrm>
          <a:off x="21272500" y="990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49610</xdr:rowOff>
    </xdr:from>
    <xdr:ext cx="469744" cy="259045"/>
    <xdr:sp macro="" textlink="">
      <xdr:nvSpPr>
        <xdr:cNvPr id="796" name="テキスト ボックス 795"/>
        <xdr:cNvSpPr txBox="1"/>
      </xdr:nvSpPr>
      <xdr:spPr>
        <a:xfrm>
          <a:off x="21088428" y="999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113588</xdr:rowOff>
    </xdr:from>
    <xdr:to>
      <xdr:col>107</xdr:col>
      <xdr:colOff>101600</xdr:colOff>
      <xdr:row>58</xdr:row>
      <xdr:rowOff>43738</xdr:rowOff>
    </xdr:to>
    <xdr:sp macro="" textlink="">
      <xdr:nvSpPr>
        <xdr:cNvPr id="797" name="楕円 796"/>
        <xdr:cNvSpPr/>
      </xdr:nvSpPr>
      <xdr:spPr>
        <a:xfrm>
          <a:off x="20383500" y="988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34865</xdr:rowOff>
    </xdr:from>
    <xdr:ext cx="469744" cy="259045"/>
    <xdr:sp macro="" textlink="">
      <xdr:nvSpPr>
        <xdr:cNvPr id="798" name="テキスト ボックス 797"/>
        <xdr:cNvSpPr txBox="1"/>
      </xdr:nvSpPr>
      <xdr:spPr>
        <a:xfrm>
          <a:off x="20199428" y="997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71183</xdr:rowOff>
    </xdr:from>
    <xdr:to>
      <xdr:col>102</xdr:col>
      <xdr:colOff>165100</xdr:colOff>
      <xdr:row>58</xdr:row>
      <xdr:rowOff>1333</xdr:rowOff>
    </xdr:to>
    <xdr:sp macro="" textlink="">
      <xdr:nvSpPr>
        <xdr:cNvPr id="799" name="楕円 798"/>
        <xdr:cNvSpPr/>
      </xdr:nvSpPr>
      <xdr:spPr>
        <a:xfrm>
          <a:off x="19494500" y="984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163910</xdr:rowOff>
    </xdr:from>
    <xdr:ext cx="469744" cy="259045"/>
    <xdr:sp macro="" textlink="">
      <xdr:nvSpPr>
        <xdr:cNvPr id="800" name="テキスト ボックス 799"/>
        <xdr:cNvSpPr txBox="1"/>
      </xdr:nvSpPr>
      <xdr:spPr>
        <a:xfrm>
          <a:off x="19310428" y="993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56462</xdr:rowOff>
    </xdr:from>
    <xdr:to>
      <xdr:col>98</xdr:col>
      <xdr:colOff>38100</xdr:colOff>
      <xdr:row>57</xdr:row>
      <xdr:rowOff>158062</xdr:rowOff>
    </xdr:to>
    <xdr:sp macro="" textlink="">
      <xdr:nvSpPr>
        <xdr:cNvPr id="801" name="楕円 800"/>
        <xdr:cNvSpPr/>
      </xdr:nvSpPr>
      <xdr:spPr>
        <a:xfrm>
          <a:off x="18605500" y="982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149189</xdr:rowOff>
    </xdr:from>
    <xdr:ext cx="469744" cy="259045"/>
    <xdr:sp macro="" textlink="">
      <xdr:nvSpPr>
        <xdr:cNvPr id="802" name="テキスト ボックス 801"/>
        <xdr:cNvSpPr txBox="1"/>
      </xdr:nvSpPr>
      <xdr:spPr>
        <a:xfrm>
          <a:off x="18421428" y="992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3" name="テキスト ボックス 82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27" name="直線コネクタ 826"/>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28" name="繰出金最小値テキスト"/>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29" name="直線コネクタ 828"/>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0" name="繰出金最大値テキスト"/>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1" name="直線コネクタ 830"/>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108153</xdr:rowOff>
    </xdr:from>
    <xdr:to>
      <xdr:col>116</xdr:col>
      <xdr:colOff>63500</xdr:colOff>
      <xdr:row>77</xdr:row>
      <xdr:rowOff>157150</xdr:rowOff>
    </xdr:to>
    <xdr:cxnSp macro="">
      <xdr:nvCxnSpPr>
        <xdr:cNvPr id="832" name="直線コネクタ 831"/>
        <xdr:cNvCxnSpPr/>
      </xdr:nvCxnSpPr>
      <xdr:spPr>
        <a:xfrm>
          <a:off x="21323300" y="13309803"/>
          <a:ext cx="838200" cy="4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50207</xdr:rowOff>
    </xdr:from>
    <xdr:ext cx="534377" cy="259045"/>
    <xdr:sp macro="" textlink="">
      <xdr:nvSpPr>
        <xdr:cNvPr id="833" name="繰出金平均値テキスト"/>
        <xdr:cNvSpPr txBox="1"/>
      </xdr:nvSpPr>
      <xdr:spPr>
        <a:xfrm>
          <a:off x="22212300" y="12908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4" name="フローチャート: 判断 833"/>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86550</xdr:rowOff>
    </xdr:from>
    <xdr:to>
      <xdr:col>111</xdr:col>
      <xdr:colOff>177800</xdr:colOff>
      <xdr:row>77</xdr:row>
      <xdr:rowOff>108153</xdr:rowOff>
    </xdr:to>
    <xdr:cxnSp macro="">
      <xdr:nvCxnSpPr>
        <xdr:cNvPr id="835" name="直線コネクタ 834"/>
        <xdr:cNvCxnSpPr/>
      </xdr:nvCxnSpPr>
      <xdr:spPr>
        <a:xfrm>
          <a:off x="20434300" y="13288200"/>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36" name="フローチャート: 判断 835"/>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103090</xdr:rowOff>
    </xdr:from>
    <xdr:ext cx="534377" cy="259045"/>
    <xdr:sp macro="" textlink="">
      <xdr:nvSpPr>
        <xdr:cNvPr id="837" name="テキスト ボックス 836"/>
        <xdr:cNvSpPr txBox="1"/>
      </xdr:nvSpPr>
      <xdr:spPr>
        <a:xfrm>
          <a:off x="21056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86550</xdr:rowOff>
    </xdr:from>
    <xdr:to>
      <xdr:col>107</xdr:col>
      <xdr:colOff>50800</xdr:colOff>
      <xdr:row>78</xdr:row>
      <xdr:rowOff>48183</xdr:rowOff>
    </xdr:to>
    <xdr:cxnSp macro="">
      <xdr:nvCxnSpPr>
        <xdr:cNvPr id="838" name="直線コネクタ 837"/>
        <xdr:cNvCxnSpPr/>
      </xdr:nvCxnSpPr>
      <xdr:spPr>
        <a:xfrm flipV="1">
          <a:off x="19545300" y="13288200"/>
          <a:ext cx="889000" cy="13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39" name="フローチャート: 判断 838"/>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44149</xdr:rowOff>
    </xdr:from>
    <xdr:ext cx="534377" cy="259045"/>
    <xdr:sp macro="" textlink="">
      <xdr:nvSpPr>
        <xdr:cNvPr id="840" name="テキスト ボックス 839"/>
        <xdr:cNvSpPr txBox="1"/>
      </xdr:nvSpPr>
      <xdr:spPr>
        <a:xfrm>
          <a:off x="20167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48183</xdr:rowOff>
    </xdr:from>
    <xdr:to>
      <xdr:col>102</xdr:col>
      <xdr:colOff>114300</xdr:colOff>
      <xdr:row>78</xdr:row>
      <xdr:rowOff>123050</xdr:rowOff>
    </xdr:to>
    <xdr:cxnSp macro="">
      <xdr:nvCxnSpPr>
        <xdr:cNvPr id="841" name="直線コネクタ 840"/>
        <xdr:cNvCxnSpPr/>
      </xdr:nvCxnSpPr>
      <xdr:spPr>
        <a:xfrm flipV="1">
          <a:off x="18656300" y="13421283"/>
          <a:ext cx="889000" cy="7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2" name="フローチャート: 判断 841"/>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56799</xdr:rowOff>
    </xdr:from>
    <xdr:ext cx="534377" cy="259045"/>
    <xdr:sp macro="" textlink="">
      <xdr:nvSpPr>
        <xdr:cNvPr id="843" name="テキスト ボックス 842"/>
        <xdr:cNvSpPr txBox="1"/>
      </xdr:nvSpPr>
      <xdr:spPr>
        <a:xfrm>
          <a:off x="19278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4" name="フローチャート: 判断 843"/>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135018</xdr:rowOff>
    </xdr:from>
    <xdr:ext cx="534377" cy="259045"/>
    <xdr:sp macro="" textlink="">
      <xdr:nvSpPr>
        <xdr:cNvPr id="845" name="テキスト ボックス 844"/>
        <xdr:cNvSpPr txBox="1"/>
      </xdr:nvSpPr>
      <xdr:spPr>
        <a:xfrm>
          <a:off x="18389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106350</xdr:rowOff>
    </xdr:from>
    <xdr:to>
      <xdr:col>116</xdr:col>
      <xdr:colOff>114300</xdr:colOff>
      <xdr:row>78</xdr:row>
      <xdr:rowOff>36500</xdr:rowOff>
    </xdr:to>
    <xdr:sp macro="" textlink="">
      <xdr:nvSpPr>
        <xdr:cNvPr id="851" name="楕円 850"/>
        <xdr:cNvSpPr/>
      </xdr:nvSpPr>
      <xdr:spPr>
        <a:xfrm>
          <a:off x="22110700" y="133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21277</xdr:rowOff>
    </xdr:from>
    <xdr:ext cx="534377" cy="259045"/>
    <xdr:sp macro="" textlink="">
      <xdr:nvSpPr>
        <xdr:cNvPr id="852" name="繰出金該当値テキスト"/>
        <xdr:cNvSpPr txBox="1"/>
      </xdr:nvSpPr>
      <xdr:spPr>
        <a:xfrm>
          <a:off x="22212300" y="132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57353</xdr:rowOff>
    </xdr:from>
    <xdr:to>
      <xdr:col>112</xdr:col>
      <xdr:colOff>38100</xdr:colOff>
      <xdr:row>77</xdr:row>
      <xdr:rowOff>158953</xdr:rowOff>
    </xdr:to>
    <xdr:sp macro="" textlink="">
      <xdr:nvSpPr>
        <xdr:cNvPr id="853" name="楕円 852"/>
        <xdr:cNvSpPr/>
      </xdr:nvSpPr>
      <xdr:spPr>
        <a:xfrm>
          <a:off x="21272500" y="1325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150080</xdr:rowOff>
    </xdr:from>
    <xdr:ext cx="534377" cy="259045"/>
    <xdr:sp macro="" textlink="">
      <xdr:nvSpPr>
        <xdr:cNvPr id="854" name="テキスト ボックス 853"/>
        <xdr:cNvSpPr txBox="1"/>
      </xdr:nvSpPr>
      <xdr:spPr>
        <a:xfrm>
          <a:off x="21056111" y="133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35750</xdr:rowOff>
    </xdr:from>
    <xdr:to>
      <xdr:col>107</xdr:col>
      <xdr:colOff>101600</xdr:colOff>
      <xdr:row>77</xdr:row>
      <xdr:rowOff>137350</xdr:rowOff>
    </xdr:to>
    <xdr:sp macro="" textlink="">
      <xdr:nvSpPr>
        <xdr:cNvPr id="855" name="楕円 854"/>
        <xdr:cNvSpPr/>
      </xdr:nvSpPr>
      <xdr:spPr>
        <a:xfrm>
          <a:off x="20383500" y="132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128477</xdr:rowOff>
    </xdr:from>
    <xdr:ext cx="534377" cy="259045"/>
    <xdr:sp macro="" textlink="">
      <xdr:nvSpPr>
        <xdr:cNvPr id="856" name="テキスト ボックス 855"/>
        <xdr:cNvSpPr txBox="1"/>
      </xdr:nvSpPr>
      <xdr:spPr>
        <a:xfrm>
          <a:off x="20167111" y="133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168833</xdr:rowOff>
    </xdr:from>
    <xdr:to>
      <xdr:col>102</xdr:col>
      <xdr:colOff>165100</xdr:colOff>
      <xdr:row>78</xdr:row>
      <xdr:rowOff>98983</xdr:rowOff>
    </xdr:to>
    <xdr:sp macro="" textlink="">
      <xdr:nvSpPr>
        <xdr:cNvPr id="857" name="楕円 856"/>
        <xdr:cNvSpPr/>
      </xdr:nvSpPr>
      <xdr:spPr>
        <a:xfrm>
          <a:off x="19494500" y="1337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90110</xdr:rowOff>
    </xdr:from>
    <xdr:ext cx="534377" cy="259045"/>
    <xdr:sp macro="" textlink="">
      <xdr:nvSpPr>
        <xdr:cNvPr id="858" name="テキスト ボックス 857"/>
        <xdr:cNvSpPr txBox="1"/>
      </xdr:nvSpPr>
      <xdr:spPr>
        <a:xfrm>
          <a:off x="19278111" y="1346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72250</xdr:rowOff>
    </xdr:from>
    <xdr:to>
      <xdr:col>98</xdr:col>
      <xdr:colOff>38100</xdr:colOff>
      <xdr:row>79</xdr:row>
      <xdr:rowOff>2400</xdr:rowOff>
    </xdr:to>
    <xdr:sp macro="" textlink="">
      <xdr:nvSpPr>
        <xdr:cNvPr id="859" name="楕円 858"/>
        <xdr:cNvSpPr/>
      </xdr:nvSpPr>
      <xdr:spPr>
        <a:xfrm>
          <a:off x="18605500" y="1344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164977</xdr:rowOff>
    </xdr:from>
    <xdr:ext cx="534377" cy="259045"/>
    <xdr:sp macro="" textlink="">
      <xdr:nvSpPr>
        <xdr:cNvPr id="860" name="テキスト ボックス 859"/>
        <xdr:cNvSpPr txBox="1"/>
      </xdr:nvSpPr>
      <xdr:spPr>
        <a:xfrm>
          <a:off x="18389111" y="1353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6" name="テキスト ボックス 88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3" name="テキスト ボックス 90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345,630</a:t>
          </a:r>
          <a:r>
            <a:rPr kumimoji="1" lang="ja-JP" altLang="en-US" sz="1200">
              <a:latin typeface="ＭＳ Ｐゴシック" panose="020B0600070205080204" pitchFamily="50" charset="-128"/>
              <a:ea typeface="ＭＳ Ｐゴシック" panose="020B0600070205080204" pitchFamily="50" charset="-128"/>
            </a:rPr>
            <a:t>円となっている。</a:t>
          </a:r>
        </a:p>
        <a:p>
          <a:r>
            <a:rPr kumimoji="1" lang="ja-JP" altLang="en-US" sz="1200">
              <a:latin typeface="ＭＳ Ｐゴシック" panose="020B0600070205080204" pitchFamily="50" charset="-128"/>
              <a:ea typeface="ＭＳ Ｐゴシック" panose="020B0600070205080204" pitchFamily="50" charset="-128"/>
            </a:rPr>
            <a:t>・人件費は、住民一人当たり</a:t>
          </a:r>
          <a:r>
            <a:rPr kumimoji="1" lang="en-US" altLang="ja-JP" sz="1200">
              <a:latin typeface="ＭＳ Ｐゴシック" panose="020B0600070205080204" pitchFamily="50" charset="-128"/>
              <a:ea typeface="ＭＳ Ｐゴシック" panose="020B0600070205080204" pitchFamily="50" charset="-128"/>
            </a:rPr>
            <a:t>53,471</a:t>
          </a:r>
          <a:r>
            <a:rPr kumimoji="1" lang="ja-JP" altLang="en-US" sz="1200">
              <a:latin typeface="ＭＳ Ｐゴシック" panose="020B0600070205080204" pitchFamily="50" charset="-128"/>
              <a:ea typeface="ＭＳ Ｐゴシック" panose="020B0600070205080204" pitchFamily="50" charset="-128"/>
            </a:rPr>
            <a:t>円となっており、類似団体、全国及び群馬県平均を下回っている。定員適正化計画の目標（</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年間で</a:t>
          </a:r>
          <a:r>
            <a:rPr kumimoji="1" lang="en-US" altLang="ja-JP" sz="1200">
              <a:latin typeface="ＭＳ Ｐゴシック" panose="020B0600070205080204" pitchFamily="50" charset="-128"/>
              <a:ea typeface="ＭＳ Ｐゴシック" panose="020B0600070205080204" pitchFamily="50" charset="-128"/>
            </a:rPr>
            <a:t>400</a:t>
          </a:r>
          <a:r>
            <a:rPr kumimoji="1" lang="ja-JP" altLang="en-US" sz="1200">
              <a:latin typeface="ＭＳ Ｐゴシック" panose="020B0600070205080204" pitchFamily="50" charset="-128"/>
              <a:ea typeface="ＭＳ Ｐゴシック" panose="020B0600070205080204" pitchFamily="50" charset="-128"/>
            </a:rPr>
            <a:t>人削減）を達成したほか、退職手当のピークを過ぎたことによる。</a:t>
          </a:r>
        </a:p>
        <a:p>
          <a:r>
            <a:rPr kumimoji="1" lang="ja-JP" altLang="en-US" sz="1200">
              <a:latin typeface="ＭＳ Ｐゴシック" panose="020B0600070205080204" pitchFamily="50" charset="-128"/>
              <a:ea typeface="ＭＳ Ｐゴシック" panose="020B0600070205080204" pitchFamily="50" charset="-128"/>
            </a:rPr>
            <a:t>・物件費は、住民一人当たり</a:t>
          </a:r>
          <a:r>
            <a:rPr kumimoji="1" lang="en-US" altLang="ja-JP" sz="1200">
              <a:latin typeface="ＭＳ Ｐゴシック" panose="020B0600070205080204" pitchFamily="50" charset="-128"/>
              <a:ea typeface="ＭＳ Ｐゴシック" panose="020B0600070205080204" pitchFamily="50" charset="-128"/>
            </a:rPr>
            <a:t>61,274</a:t>
          </a:r>
          <a:r>
            <a:rPr kumimoji="1" lang="ja-JP" altLang="en-US" sz="1200">
              <a:latin typeface="ＭＳ Ｐゴシック" panose="020B0600070205080204" pitchFamily="50" charset="-128"/>
              <a:ea typeface="ＭＳ Ｐゴシック" panose="020B0600070205080204" pitchFamily="50" charset="-128"/>
            </a:rPr>
            <a:t>円となっており、類似団体、全国及び群馬県平均を上回っている。新たな文化施設の供用開始による管理委託料の増など、増加傾向にある。</a:t>
          </a:r>
        </a:p>
        <a:p>
          <a:r>
            <a:rPr kumimoji="1" lang="ja-JP" altLang="en-US" sz="1200">
              <a:latin typeface="ＭＳ Ｐゴシック" panose="020B0600070205080204" pitchFamily="50" charset="-128"/>
              <a:ea typeface="ＭＳ Ｐゴシック" panose="020B0600070205080204" pitchFamily="50" charset="-128"/>
            </a:rPr>
            <a:t>・扶助費は、住民一人当たり</a:t>
          </a:r>
          <a:r>
            <a:rPr kumimoji="1" lang="en-US" altLang="ja-JP" sz="1200">
              <a:latin typeface="ＭＳ Ｐゴシック" panose="020B0600070205080204" pitchFamily="50" charset="-128"/>
              <a:ea typeface="ＭＳ Ｐゴシック" panose="020B0600070205080204" pitchFamily="50" charset="-128"/>
            </a:rPr>
            <a:t>89,527</a:t>
          </a:r>
          <a:r>
            <a:rPr kumimoji="1" lang="ja-JP" altLang="en-US" sz="1200">
              <a:latin typeface="ＭＳ Ｐゴシック" panose="020B0600070205080204" pitchFamily="50" charset="-128"/>
              <a:ea typeface="ＭＳ Ｐゴシック" panose="020B0600070205080204" pitchFamily="50" charset="-128"/>
            </a:rPr>
            <a:t>円となっている。類似団体、全国平均を下回っているものの、障がい福祉サービス費や施設型給付費など、増加傾向にある。</a:t>
          </a:r>
        </a:p>
        <a:p>
          <a:r>
            <a:rPr kumimoji="1" lang="ja-JP" altLang="en-US" sz="12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200">
              <a:latin typeface="ＭＳ Ｐゴシック" panose="020B0600070205080204" pitchFamily="50" charset="-128"/>
              <a:ea typeface="ＭＳ Ｐゴシック" panose="020B0600070205080204" pitchFamily="50" charset="-128"/>
            </a:rPr>
            <a:t>45,426</a:t>
          </a:r>
          <a:r>
            <a:rPr kumimoji="1" lang="ja-JP" altLang="en-US" sz="1200">
              <a:latin typeface="ＭＳ Ｐゴシック" panose="020B0600070205080204" pitchFamily="50" charset="-128"/>
              <a:ea typeface="ＭＳ Ｐゴシック" panose="020B0600070205080204" pitchFamily="50" charset="-128"/>
            </a:rPr>
            <a:t>円となっており、類似団体、全国及び群馬県平均を下回っている。大規模な公共施設の建設が終了したことにより、前年度に比べ大幅な減となっている。</a:t>
          </a:r>
        </a:p>
        <a:p>
          <a:r>
            <a:rPr kumimoji="1" lang="ja-JP" altLang="en-US" sz="1200">
              <a:latin typeface="ＭＳ Ｐゴシック" panose="020B0600070205080204" pitchFamily="50" charset="-128"/>
              <a:ea typeface="ＭＳ Ｐゴシック" panose="020B0600070205080204" pitchFamily="50" charset="-128"/>
            </a:rPr>
            <a:t>・繰出金は、類似団体、全国及び群馬県平均を下回っているものの、今後は増加傾向にある。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224,574
214,006
175.54
80,607,300
77,619,422
2,465,828
50,798,981
68,790,240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16692</xdr:rowOff>
    </xdr:from>
    <xdr:to>
      <xdr:col>24</xdr:col>
      <xdr:colOff>63500</xdr:colOff>
      <xdr:row>36</xdr:row>
      <xdr:rowOff>85272</xdr:rowOff>
    </xdr:to>
    <xdr:cxnSp macro="">
      <xdr:nvCxnSpPr>
        <xdr:cNvPr id="63" name="直線コネクタ 62"/>
        <xdr:cNvCxnSpPr/>
      </xdr:nvCxnSpPr>
      <xdr:spPr>
        <a:xfrm>
          <a:off x="3797300" y="618889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39024</xdr:rowOff>
    </xdr:from>
    <xdr:ext cx="469744" cy="259045"/>
    <xdr:sp macro="" textlink="">
      <xdr:nvSpPr>
        <xdr:cNvPr id="64" name="議会費平均値テキスト"/>
        <xdr:cNvSpPr txBox="1"/>
      </xdr:nvSpPr>
      <xdr:spPr>
        <a:xfrm>
          <a:off x="4686300" y="6211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31387</xdr:rowOff>
    </xdr:from>
    <xdr:to>
      <xdr:col>19</xdr:col>
      <xdr:colOff>177800</xdr:colOff>
      <xdr:row>36</xdr:row>
      <xdr:rowOff>16692</xdr:rowOff>
    </xdr:to>
    <xdr:cxnSp macro="">
      <xdr:nvCxnSpPr>
        <xdr:cNvPr id="66" name="直線コネクタ 65"/>
        <xdr:cNvCxnSpPr/>
      </xdr:nvCxnSpPr>
      <xdr:spPr>
        <a:xfrm>
          <a:off x="2908300" y="6032137"/>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143527</xdr:rowOff>
    </xdr:from>
    <xdr:ext cx="469744" cy="259045"/>
    <xdr:sp macro="" textlink="">
      <xdr:nvSpPr>
        <xdr:cNvPr id="68" name="テキスト ボックス 67"/>
        <xdr:cNvSpPr txBox="1"/>
      </xdr:nvSpPr>
      <xdr:spPr>
        <a:xfrm>
          <a:off x="3562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60234</xdr:rowOff>
    </xdr:from>
    <xdr:to>
      <xdr:col>15</xdr:col>
      <xdr:colOff>50800</xdr:colOff>
      <xdr:row>35</xdr:row>
      <xdr:rowOff>31387</xdr:rowOff>
    </xdr:to>
    <xdr:cxnSp macro="">
      <xdr:nvCxnSpPr>
        <xdr:cNvPr id="69" name="直線コネクタ 68"/>
        <xdr:cNvCxnSpPr/>
      </xdr:nvCxnSpPr>
      <xdr:spPr>
        <a:xfrm>
          <a:off x="2019300" y="5889534"/>
          <a:ext cx="889000" cy="14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117946</xdr:rowOff>
    </xdr:from>
    <xdr:ext cx="469744" cy="259045"/>
    <xdr:sp macro="" textlink="">
      <xdr:nvSpPr>
        <xdr:cNvPr id="71" name="テキスト ボックス 70"/>
        <xdr:cNvSpPr txBox="1"/>
      </xdr:nvSpPr>
      <xdr:spPr>
        <a:xfrm>
          <a:off x="2673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60234</xdr:rowOff>
    </xdr:from>
    <xdr:to>
      <xdr:col>10</xdr:col>
      <xdr:colOff>114300</xdr:colOff>
      <xdr:row>34</xdr:row>
      <xdr:rowOff>149497</xdr:rowOff>
    </xdr:to>
    <xdr:cxnSp macro="">
      <xdr:nvCxnSpPr>
        <xdr:cNvPr id="72" name="直線コネクタ 71"/>
        <xdr:cNvCxnSpPr/>
      </xdr:nvCxnSpPr>
      <xdr:spPr>
        <a:xfrm flipV="1">
          <a:off x="1130300" y="5889534"/>
          <a:ext cx="889000" cy="8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7455</xdr:rowOff>
    </xdr:from>
    <xdr:ext cx="469744" cy="259045"/>
    <xdr:sp macro="" textlink="">
      <xdr:nvSpPr>
        <xdr:cNvPr id="74" name="テキスト ボックス 73"/>
        <xdr:cNvSpPr txBox="1"/>
      </xdr:nvSpPr>
      <xdr:spPr>
        <a:xfrm>
          <a:off x="1784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67327</xdr:rowOff>
    </xdr:from>
    <xdr:ext cx="469744" cy="259045"/>
    <xdr:sp macro="" textlink="">
      <xdr:nvSpPr>
        <xdr:cNvPr id="76" name="テキスト ボックス 75"/>
        <xdr:cNvSpPr txBox="1"/>
      </xdr:nvSpPr>
      <xdr:spPr>
        <a:xfrm>
          <a:off x="895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34472</xdr:rowOff>
    </xdr:from>
    <xdr:to>
      <xdr:col>24</xdr:col>
      <xdr:colOff>114300</xdr:colOff>
      <xdr:row>36</xdr:row>
      <xdr:rowOff>136072</xdr:rowOff>
    </xdr:to>
    <xdr:sp macro="" textlink="">
      <xdr:nvSpPr>
        <xdr:cNvPr id="82" name="楕円 81"/>
        <xdr:cNvSpPr/>
      </xdr:nvSpPr>
      <xdr:spPr>
        <a:xfrm>
          <a:off x="4584700" y="620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57349</xdr:rowOff>
    </xdr:from>
    <xdr:ext cx="469744" cy="259045"/>
    <xdr:sp macro="" textlink="">
      <xdr:nvSpPr>
        <xdr:cNvPr id="83" name="議会費該当値テキスト"/>
        <xdr:cNvSpPr txBox="1"/>
      </xdr:nvSpPr>
      <xdr:spPr>
        <a:xfrm>
          <a:off x="4686300" y="6058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137342</xdr:rowOff>
    </xdr:from>
    <xdr:to>
      <xdr:col>20</xdr:col>
      <xdr:colOff>38100</xdr:colOff>
      <xdr:row>36</xdr:row>
      <xdr:rowOff>67492</xdr:rowOff>
    </xdr:to>
    <xdr:sp macro="" textlink="">
      <xdr:nvSpPr>
        <xdr:cNvPr id="84" name="楕円 83"/>
        <xdr:cNvSpPr/>
      </xdr:nvSpPr>
      <xdr:spPr>
        <a:xfrm>
          <a:off x="3746500" y="613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84019</xdr:rowOff>
    </xdr:from>
    <xdr:ext cx="469744" cy="259045"/>
    <xdr:sp macro="" textlink="">
      <xdr:nvSpPr>
        <xdr:cNvPr id="85" name="テキスト ボックス 84"/>
        <xdr:cNvSpPr txBox="1"/>
      </xdr:nvSpPr>
      <xdr:spPr>
        <a:xfrm>
          <a:off x="3562428" y="591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152037</xdr:rowOff>
    </xdr:from>
    <xdr:to>
      <xdr:col>15</xdr:col>
      <xdr:colOff>101600</xdr:colOff>
      <xdr:row>35</xdr:row>
      <xdr:rowOff>82187</xdr:rowOff>
    </xdr:to>
    <xdr:sp macro="" textlink="">
      <xdr:nvSpPr>
        <xdr:cNvPr id="86" name="楕円 85"/>
        <xdr:cNvSpPr/>
      </xdr:nvSpPr>
      <xdr:spPr>
        <a:xfrm>
          <a:off x="2857500" y="598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98714</xdr:rowOff>
    </xdr:from>
    <xdr:ext cx="469744" cy="259045"/>
    <xdr:sp macro="" textlink="">
      <xdr:nvSpPr>
        <xdr:cNvPr id="87" name="テキスト ボックス 86"/>
        <xdr:cNvSpPr txBox="1"/>
      </xdr:nvSpPr>
      <xdr:spPr>
        <a:xfrm>
          <a:off x="2673428" y="575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9434</xdr:rowOff>
    </xdr:from>
    <xdr:to>
      <xdr:col>10</xdr:col>
      <xdr:colOff>165100</xdr:colOff>
      <xdr:row>34</xdr:row>
      <xdr:rowOff>111034</xdr:rowOff>
    </xdr:to>
    <xdr:sp macro="" textlink="">
      <xdr:nvSpPr>
        <xdr:cNvPr id="88" name="楕円 87"/>
        <xdr:cNvSpPr/>
      </xdr:nvSpPr>
      <xdr:spPr>
        <a:xfrm>
          <a:off x="1968500" y="58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127561</xdr:rowOff>
    </xdr:from>
    <xdr:ext cx="469744" cy="259045"/>
    <xdr:sp macro="" textlink="">
      <xdr:nvSpPr>
        <xdr:cNvPr id="89" name="テキスト ボックス 88"/>
        <xdr:cNvSpPr txBox="1"/>
      </xdr:nvSpPr>
      <xdr:spPr>
        <a:xfrm>
          <a:off x="1784428" y="561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98697</xdr:rowOff>
    </xdr:from>
    <xdr:to>
      <xdr:col>6</xdr:col>
      <xdr:colOff>38100</xdr:colOff>
      <xdr:row>35</xdr:row>
      <xdr:rowOff>28847</xdr:rowOff>
    </xdr:to>
    <xdr:sp macro="" textlink="">
      <xdr:nvSpPr>
        <xdr:cNvPr id="90" name="楕円 89"/>
        <xdr:cNvSpPr/>
      </xdr:nvSpPr>
      <xdr:spPr>
        <a:xfrm>
          <a:off x="1079500" y="59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45374</xdr:rowOff>
    </xdr:from>
    <xdr:ext cx="469744" cy="259045"/>
    <xdr:sp macro="" textlink="">
      <xdr:nvSpPr>
        <xdr:cNvPr id="91" name="テキスト ボックス 90"/>
        <xdr:cNvSpPr txBox="1"/>
      </xdr:nvSpPr>
      <xdr:spPr>
        <a:xfrm>
          <a:off x="895428" y="570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55366</xdr:rowOff>
    </xdr:from>
    <xdr:to>
      <xdr:col>24</xdr:col>
      <xdr:colOff>63500</xdr:colOff>
      <xdr:row>57</xdr:row>
      <xdr:rowOff>157397</xdr:rowOff>
    </xdr:to>
    <xdr:cxnSp macro="">
      <xdr:nvCxnSpPr>
        <xdr:cNvPr id="121" name="直線コネクタ 120"/>
        <xdr:cNvCxnSpPr/>
      </xdr:nvCxnSpPr>
      <xdr:spPr>
        <a:xfrm>
          <a:off x="3797300" y="9313666"/>
          <a:ext cx="838200" cy="61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49845</xdr:rowOff>
    </xdr:from>
    <xdr:ext cx="534377" cy="259045"/>
    <xdr:sp macro="" textlink="">
      <xdr:nvSpPr>
        <xdr:cNvPr id="122" name="総務費平均値テキスト"/>
        <xdr:cNvSpPr txBox="1"/>
      </xdr:nvSpPr>
      <xdr:spPr>
        <a:xfrm>
          <a:off x="4686300" y="9651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55366</xdr:rowOff>
    </xdr:from>
    <xdr:to>
      <xdr:col>19</xdr:col>
      <xdr:colOff>177800</xdr:colOff>
      <xdr:row>56</xdr:row>
      <xdr:rowOff>12598</xdr:rowOff>
    </xdr:to>
    <xdr:cxnSp macro="">
      <xdr:nvCxnSpPr>
        <xdr:cNvPr id="124" name="直線コネクタ 123"/>
        <xdr:cNvCxnSpPr/>
      </xdr:nvCxnSpPr>
      <xdr:spPr>
        <a:xfrm flipV="1">
          <a:off x="2908300" y="9313666"/>
          <a:ext cx="889000" cy="30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122191</xdr:rowOff>
    </xdr:from>
    <xdr:ext cx="534377" cy="259045"/>
    <xdr:sp macro="" textlink="">
      <xdr:nvSpPr>
        <xdr:cNvPr id="126" name="テキスト ボックス 125"/>
        <xdr:cNvSpPr txBox="1"/>
      </xdr:nvSpPr>
      <xdr:spPr>
        <a:xfrm>
          <a:off x="3530111" y="98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12598</xdr:rowOff>
    </xdr:from>
    <xdr:to>
      <xdr:col>15</xdr:col>
      <xdr:colOff>50800</xdr:colOff>
      <xdr:row>56</xdr:row>
      <xdr:rowOff>120764</xdr:rowOff>
    </xdr:to>
    <xdr:cxnSp macro="">
      <xdr:nvCxnSpPr>
        <xdr:cNvPr id="127" name="直線コネクタ 126"/>
        <xdr:cNvCxnSpPr/>
      </xdr:nvCxnSpPr>
      <xdr:spPr>
        <a:xfrm flipV="1">
          <a:off x="2019300" y="9613798"/>
          <a:ext cx="889000" cy="10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38295</xdr:rowOff>
    </xdr:from>
    <xdr:ext cx="534377" cy="259045"/>
    <xdr:sp macro="" textlink="">
      <xdr:nvSpPr>
        <xdr:cNvPr id="129" name="テキスト ボックス 128"/>
        <xdr:cNvSpPr txBox="1"/>
      </xdr:nvSpPr>
      <xdr:spPr>
        <a:xfrm>
          <a:off x="2641111" y="98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120764</xdr:rowOff>
    </xdr:from>
    <xdr:to>
      <xdr:col>10</xdr:col>
      <xdr:colOff>114300</xdr:colOff>
      <xdr:row>57</xdr:row>
      <xdr:rowOff>149854</xdr:rowOff>
    </xdr:to>
    <xdr:cxnSp macro="">
      <xdr:nvCxnSpPr>
        <xdr:cNvPr id="130" name="直線コネクタ 129"/>
        <xdr:cNvCxnSpPr/>
      </xdr:nvCxnSpPr>
      <xdr:spPr>
        <a:xfrm flipV="1">
          <a:off x="1130300" y="9721964"/>
          <a:ext cx="889000" cy="20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115009</xdr:rowOff>
    </xdr:from>
    <xdr:ext cx="534377" cy="259045"/>
    <xdr:sp macro="" textlink="">
      <xdr:nvSpPr>
        <xdr:cNvPr id="132" name="テキスト ボックス 131"/>
        <xdr:cNvSpPr txBox="1"/>
      </xdr:nvSpPr>
      <xdr:spPr>
        <a:xfrm>
          <a:off x="1752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103452</xdr:rowOff>
    </xdr:from>
    <xdr:ext cx="534377" cy="259045"/>
    <xdr:sp macro="" textlink="">
      <xdr:nvSpPr>
        <xdr:cNvPr id="134" name="テキスト ボックス 133"/>
        <xdr:cNvSpPr txBox="1"/>
      </xdr:nvSpPr>
      <xdr:spPr>
        <a:xfrm>
          <a:off x="863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106597</xdr:rowOff>
    </xdr:from>
    <xdr:to>
      <xdr:col>24</xdr:col>
      <xdr:colOff>114300</xdr:colOff>
      <xdr:row>58</xdr:row>
      <xdr:rowOff>36747</xdr:rowOff>
    </xdr:to>
    <xdr:sp macro="" textlink="">
      <xdr:nvSpPr>
        <xdr:cNvPr id="140" name="楕円 139"/>
        <xdr:cNvSpPr/>
      </xdr:nvSpPr>
      <xdr:spPr>
        <a:xfrm>
          <a:off x="4584700" y="98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85024</xdr:rowOff>
    </xdr:from>
    <xdr:ext cx="534377" cy="259045"/>
    <xdr:sp macro="" textlink="">
      <xdr:nvSpPr>
        <xdr:cNvPr id="141" name="総務費該当値テキスト"/>
        <xdr:cNvSpPr txBox="1"/>
      </xdr:nvSpPr>
      <xdr:spPr>
        <a:xfrm>
          <a:off x="4686300" y="98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4566</xdr:rowOff>
    </xdr:from>
    <xdr:to>
      <xdr:col>20</xdr:col>
      <xdr:colOff>38100</xdr:colOff>
      <xdr:row>54</xdr:row>
      <xdr:rowOff>106166</xdr:rowOff>
    </xdr:to>
    <xdr:sp macro="" textlink="">
      <xdr:nvSpPr>
        <xdr:cNvPr id="142" name="楕円 141"/>
        <xdr:cNvSpPr/>
      </xdr:nvSpPr>
      <xdr:spPr>
        <a:xfrm>
          <a:off x="3746500" y="926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122693</xdr:rowOff>
    </xdr:from>
    <xdr:ext cx="534377" cy="259045"/>
    <xdr:sp macro="" textlink="">
      <xdr:nvSpPr>
        <xdr:cNvPr id="143" name="テキスト ボックス 142"/>
        <xdr:cNvSpPr txBox="1"/>
      </xdr:nvSpPr>
      <xdr:spPr>
        <a:xfrm>
          <a:off x="3530111" y="903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133248</xdr:rowOff>
    </xdr:from>
    <xdr:to>
      <xdr:col>15</xdr:col>
      <xdr:colOff>101600</xdr:colOff>
      <xdr:row>56</xdr:row>
      <xdr:rowOff>63398</xdr:rowOff>
    </xdr:to>
    <xdr:sp macro="" textlink="">
      <xdr:nvSpPr>
        <xdr:cNvPr id="144" name="楕円 143"/>
        <xdr:cNvSpPr/>
      </xdr:nvSpPr>
      <xdr:spPr>
        <a:xfrm>
          <a:off x="2857500" y="956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79925</xdr:rowOff>
    </xdr:from>
    <xdr:ext cx="534377" cy="259045"/>
    <xdr:sp macro="" textlink="">
      <xdr:nvSpPr>
        <xdr:cNvPr id="145" name="テキスト ボックス 144"/>
        <xdr:cNvSpPr txBox="1"/>
      </xdr:nvSpPr>
      <xdr:spPr>
        <a:xfrm>
          <a:off x="2641111" y="93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69964</xdr:rowOff>
    </xdr:from>
    <xdr:to>
      <xdr:col>10</xdr:col>
      <xdr:colOff>165100</xdr:colOff>
      <xdr:row>57</xdr:row>
      <xdr:rowOff>114</xdr:rowOff>
    </xdr:to>
    <xdr:sp macro="" textlink="">
      <xdr:nvSpPr>
        <xdr:cNvPr id="146" name="楕円 145"/>
        <xdr:cNvSpPr/>
      </xdr:nvSpPr>
      <xdr:spPr>
        <a:xfrm>
          <a:off x="1968500" y="967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16641</xdr:rowOff>
    </xdr:from>
    <xdr:ext cx="534377" cy="259045"/>
    <xdr:sp macro="" textlink="">
      <xdr:nvSpPr>
        <xdr:cNvPr id="147" name="テキスト ボックス 146"/>
        <xdr:cNvSpPr txBox="1"/>
      </xdr:nvSpPr>
      <xdr:spPr>
        <a:xfrm>
          <a:off x="1752111" y="944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99054</xdr:rowOff>
    </xdr:from>
    <xdr:to>
      <xdr:col>6</xdr:col>
      <xdr:colOff>38100</xdr:colOff>
      <xdr:row>58</xdr:row>
      <xdr:rowOff>29204</xdr:rowOff>
    </xdr:to>
    <xdr:sp macro="" textlink="">
      <xdr:nvSpPr>
        <xdr:cNvPr id="148" name="楕円 147"/>
        <xdr:cNvSpPr/>
      </xdr:nvSpPr>
      <xdr:spPr>
        <a:xfrm>
          <a:off x="1079500" y="987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20331</xdr:rowOff>
    </xdr:from>
    <xdr:ext cx="534377" cy="259045"/>
    <xdr:sp macro="" textlink="">
      <xdr:nvSpPr>
        <xdr:cNvPr id="149" name="テキスト ボックス 148"/>
        <xdr:cNvSpPr txBox="1"/>
      </xdr:nvSpPr>
      <xdr:spPr>
        <a:xfrm>
          <a:off x="863111" y="996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93637</xdr:rowOff>
    </xdr:from>
    <xdr:to>
      <xdr:col>24</xdr:col>
      <xdr:colOff>62865</xdr:colOff>
      <xdr:row>79</xdr:row>
      <xdr:rowOff>91123</xdr:rowOff>
    </xdr:to>
    <xdr:cxnSp macro="">
      <xdr:nvCxnSpPr>
        <xdr:cNvPr id="174" name="直線コネクタ 173"/>
        <xdr:cNvCxnSpPr/>
      </xdr:nvCxnSpPr>
      <xdr:spPr>
        <a:xfrm flipV="1">
          <a:off x="4633595" y="12095137"/>
          <a:ext cx="1270" cy="1540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94950</xdr:rowOff>
    </xdr:from>
    <xdr:ext cx="599010" cy="259045"/>
    <xdr:sp macro="" textlink="">
      <xdr:nvSpPr>
        <xdr:cNvPr id="175" name="民生費最小値テキスト"/>
        <xdr:cNvSpPr txBox="1"/>
      </xdr:nvSpPr>
      <xdr:spPr>
        <a:xfrm>
          <a:off x="4686300" y="136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91123</xdr:rowOff>
    </xdr:from>
    <xdr:to>
      <xdr:col>24</xdr:col>
      <xdr:colOff>152400</xdr:colOff>
      <xdr:row>79</xdr:row>
      <xdr:rowOff>91123</xdr:rowOff>
    </xdr:to>
    <xdr:cxnSp macro="">
      <xdr:nvCxnSpPr>
        <xdr:cNvPr id="176" name="直線コネクタ 175"/>
        <xdr:cNvCxnSpPr/>
      </xdr:nvCxnSpPr>
      <xdr:spPr>
        <a:xfrm>
          <a:off x="4546600" y="1363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40314</xdr:rowOff>
    </xdr:from>
    <xdr:ext cx="599010" cy="259045"/>
    <xdr:sp macro="" textlink="">
      <xdr:nvSpPr>
        <xdr:cNvPr id="177" name="民生費最大値テキスト"/>
        <xdr:cNvSpPr txBox="1"/>
      </xdr:nvSpPr>
      <xdr:spPr>
        <a:xfrm>
          <a:off x="4686300" y="1187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93637</xdr:rowOff>
    </xdr:from>
    <xdr:to>
      <xdr:col>24</xdr:col>
      <xdr:colOff>152400</xdr:colOff>
      <xdr:row>70</xdr:row>
      <xdr:rowOff>93637</xdr:rowOff>
    </xdr:to>
    <xdr:cxnSp macro="">
      <xdr:nvCxnSpPr>
        <xdr:cNvPr id="178" name="直線コネクタ 177"/>
        <xdr:cNvCxnSpPr/>
      </xdr:nvCxnSpPr>
      <xdr:spPr>
        <a:xfrm>
          <a:off x="4546600" y="1209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131604</xdr:rowOff>
    </xdr:from>
    <xdr:to>
      <xdr:col>24</xdr:col>
      <xdr:colOff>63500</xdr:colOff>
      <xdr:row>77</xdr:row>
      <xdr:rowOff>158693</xdr:rowOff>
    </xdr:to>
    <xdr:cxnSp macro="">
      <xdr:nvCxnSpPr>
        <xdr:cNvPr id="179" name="直線コネクタ 178"/>
        <xdr:cNvCxnSpPr/>
      </xdr:nvCxnSpPr>
      <xdr:spPr>
        <a:xfrm flipV="1">
          <a:off x="3797300" y="13333254"/>
          <a:ext cx="8382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28319</xdr:rowOff>
    </xdr:from>
    <xdr:ext cx="599010" cy="259045"/>
    <xdr:sp macro="" textlink="">
      <xdr:nvSpPr>
        <xdr:cNvPr id="180" name="民生費平均値テキスト"/>
        <xdr:cNvSpPr txBox="1"/>
      </xdr:nvSpPr>
      <xdr:spPr>
        <a:xfrm>
          <a:off x="4686300" y="12887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5442</xdr:rowOff>
    </xdr:from>
    <xdr:to>
      <xdr:col>24</xdr:col>
      <xdr:colOff>114300</xdr:colOff>
      <xdr:row>76</xdr:row>
      <xdr:rowOff>107042</xdr:rowOff>
    </xdr:to>
    <xdr:sp macro="" textlink="">
      <xdr:nvSpPr>
        <xdr:cNvPr id="181" name="フローチャート: 判断 180"/>
        <xdr:cNvSpPr/>
      </xdr:nvSpPr>
      <xdr:spPr>
        <a:xfrm>
          <a:off x="45847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158693</xdr:rowOff>
    </xdr:from>
    <xdr:to>
      <xdr:col>19</xdr:col>
      <xdr:colOff>177800</xdr:colOff>
      <xdr:row>78</xdr:row>
      <xdr:rowOff>53766</xdr:rowOff>
    </xdr:to>
    <xdr:cxnSp macro="">
      <xdr:nvCxnSpPr>
        <xdr:cNvPr id="182" name="直線コネクタ 181"/>
        <xdr:cNvCxnSpPr/>
      </xdr:nvCxnSpPr>
      <xdr:spPr>
        <a:xfrm flipV="1">
          <a:off x="2908300" y="13360343"/>
          <a:ext cx="8890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66839</xdr:rowOff>
    </xdr:from>
    <xdr:to>
      <xdr:col>20</xdr:col>
      <xdr:colOff>38100</xdr:colOff>
      <xdr:row>76</xdr:row>
      <xdr:rowOff>168439</xdr:rowOff>
    </xdr:to>
    <xdr:sp macro="" textlink="">
      <xdr:nvSpPr>
        <xdr:cNvPr id="183" name="フローチャート: 判断 182"/>
        <xdr:cNvSpPr/>
      </xdr:nvSpPr>
      <xdr:spPr>
        <a:xfrm>
          <a:off x="3746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13517</xdr:rowOff>
    </xdr:from>
    <xdr:ext cx="599010" cy="259045"/>
    <xdr:sp macro="" textlink="">
      <xdr:nvSpPr>
        <xdr:cNvPr id="184" name="テキスト ボックス 183"/>
        <xdr:cNvSpPr txBox="1"/>
      </xdr:nvSpPr>
      <xdr:spPr>
        <a:xfrm>
          <a:off x="3497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53766</xdr:rowOff>
    </xdr:from>
    <xdr:to>
      <xdr:col>15</xdr:col>
      <xdr:colOff>50800</xdr:colOff>
      <xdr:row>78</xdr:row>
      <xdr:rowOff>165342</xdr:rowOff>
    </xdr:to>
    <xdr:cxnSp macro="">
      <xdr:nvCxnSpPr>
        <xdr:cNvPr id="185" name="直線コネクタ 184"/>
        <xdr:cNvCxnSpPr/>
      </xdr:nvCxnSpPr>
      <xdr:spPr>
        <a:xfrm flipV="1">
          <a:off x="2019300" y="13426866"/>
          <a:ext cx="889000" cy="1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138601</xdr:rowOff>
    </xdr:from>
    <xdr:to>
      <xdr:col>15</xdr:col>
      <xdr:colOff>101600</xdr:colOff>
      <xdr:row>77</xdr:row>
      <xdr:rowOff>68751</xdr:rowOff>
    </xdr:to>
    <xdr:sp macro="" textlink="">
      <xdr:nvSpPr>
        <xdr:cNvPr id="186" name="フローチャート: 判断 185"/>
        <xdr:cNvSpPr/>
      </xdr:nvSpPr>
      <xdr:spPr>
        <a:xfrm>
          <a:off x="2857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85279</xdr:rowOff>
    </xdr:from>
    <xdr:ext cx="599010" cy="259045"/>
    <xdr:sp macro="" textlink="">
      <xdr:nvSpPr>
        <xdr:cNvPr id="187" name="テキスト ボックス 186"/>
        <xdr:cNvSpPr txBox="1"/>
      </xdr:nvSpPr>
      <xdr:spPr>
        <a:xfrm>
          <a:off x="2608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165342</xdr:rowOff>
    </xdr:from>
    <xdr:to>
      <xdr:col>10</xdr:col>
      <xdr:colOff>114300</xdr:colOff>
      <xdr:row>79</xdr:row>
      <xdr:rowOff>106420</xdr:rowOff>
    </xdr:to>
    <xdr:cxnSp macro="">
      <xdr:nvCxnSpPr>
        <xdr:cNvPr id="188" name="直線コネクタ 187"/>
        <xdr:cNvCxnSpPr/>
      </xdr:nvCxnSpPr>
      <xdr:spPr>
        <a:xfrm flipV="1">
          <a:off x="1130300" y="13538442"/>
          <a:ext cx="889000" cy="1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57925</xdr:rowOff>
    </xdr:from>
    <xdr:to>
      <xdr:col>10</xdr:col>
      <xdr:colOff>165100</xdr:colOff>
      <xdr:row>77</xdr:row>
      <xdr:rowOff>159525</xdr:rowOff>
    </xdr:to>
    <xdr:sp macro="" textlink="">
      <xdr:nvSpPr>
        <xdr:cNvPr id="189" name="フローチャート: 判断 188"/>
        <xdr:cNvSpPr/>
      </xdr:nvSpPr>
      <xdr:spPr>
        <a:xfrm>
          <a:off x="1968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4602</xdr:rowOff>
    </xdr:from>
    <xdr:ext cx="599010" cy="259045"/>
    <xdr:sp macro="" textlink="">
      <xdr:nvSpPr>
        <xdr:cNvPr id="190" name="テキスト ボックス 189"/>
        <xdr:cNvSpPr txBox="1"/>
      </xdr:nvSpPr>
      <xdr:spPr>
        <a:xfrm>
          <a:off x="1719795" y="130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58001</xdr:rowOff>
    </xdr:from>
    <xdr:to>
      <xdr:col>6</xdr:col>
      <xdr:colOff>38100</xdr:colOff>
      <xdr:row>78</xdr:row>
      <xdr:rowOff>159601</xdr:rowOff>
    </xdr:to>
    <xdr:sp macro="" textlink="">
      <xdr:nvSpPr>
        <xdr:cNvPr id="191" name="フローチャート: 判断 190"/>
        <xdr:cNvSpPr/>
      </xdr:nvSpPr>
      <xdr:spPr>
        <a:xfrm>
          <a:off x="1079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4678</xdr:rowOff>
    </xdr:from>
    <xdr:ext cx="599010" cy="259045"/>
    <xdr:sp macro="" textlink="">
      <xdr:nvSpPr>
        <xdr:cNvPr id="192" name="テキスト ボックス 191"/>
        <xdr:cNvSpPr txBox="1"/>
      </xdr:nvSpPr>
      <xdr:spPr>
        <a:xfrm>
          <a:off x="830795" y="132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80804</xdr:rowOff>
    </xdr:from>
    <xdr:to>
      <xdr:col>24</xdr:col>
      <xdr:colOff>114300</xdr:colOff>
      <xdr:row>78</xdr:row>
      <xdr:rowOff>10954</xdr:rowOff>
    </xdr:to>
    <xdr:sp macro="" textlink="">
      <xdr:nvSpPr>
        <xdr:cNvPr id="198" name="楕円 197"/>
        <xdr:cNvSpPr/>
      </xdr:nvSpPr>
      <xdr:spPr>
        <a:xfrm>
          <a:off x="4584700" y="132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59231</xdr:rowOff>
    </xdr:from>
    <xdr:ext cx="599010" cy="259045"/>
    <xdr:sp macro="" textlink="">
      <xdr:nvSpPr>
        <xdr:cNvPr id="199" name="民生費該当値テキスト"/>
        <xdr:cNvSpPr txBox="1"/>
      </xdr:nvSpPr>
      <xdr:spPr>
        <a:xfrm>
          <a:off x="4686300" y="1326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107893</xdr:rowOff>
    </xdr:from>
    <xdr:to>
      <xdr:col>20</xdr:col>
      <xdr:colOff>38100</xdr:colOff>
      <xdr:row>78</xdr:row>
      <xdr:rowOff>38043</xdr:rowOff>
    </xdr:to>
    <xdr:sp macro="" textlink="">
      <xdr:nvSpPr>
        <xdr:cNvPr id="200" name="楕円 199"/>
        <xdr:cNvSpPr/>
      </xdr:nvSpPr>
      <xdr:spPr>
        <a:xfrm>
          <a:off x="3746500" y="1330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29170</xdr:rowOff>
    </xdr:from>
    <xdr:ext cx="599010" cy="259045"/>
    <xdr:sp macro="" textlink="">
      <xdr:nvSpPr>
        <xdr:cNvPr id="201" name="テキスト ボックス 200"/>
        <xdr:cNvSpPr txBox="1"/>
      </xdr:nvSpPr>
      <xdr:spPr>
        <a:xfrm>
          <a:off x="3497795" y="1340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2966</xdr:rowOff>
    </xdr:from>
    <xdr:to>
      <xdr:col>15</xdr:col>
      <xdr:colOff>101600</xdr:colOff>
      <xdr:row>78</xdr:row>
      <xdr:rowOff>104566</xdr:rowOff>
    </xdr:to>
    <xdr:sp macro="" textlink="">
      <xdr:nvSpPr>
        <xdr:cNvPr id="202" name="楕円 201"/>
        <xdr:cNvSpPr/>
      </xdr:nvSpPr>
      <xdr:spPr>
        <a:xfrm>
          <a:off x="2857500" y="1337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95693</xdr:rowOff>
    </xdr:from>
    <xdr:ext cx="599010" cy="259045"/>
    <xdr:sp macro="" textlink="">
      <xdr:nvSpPr>
        <xdr:cNvPr id="203" name="テキスト ボックス 202"/>
        <xdr:cNvSpPr txBox="1"/>
      </xdr:nvSpPr>
      <xdr:spPr>
        <a:xfrm>
          <a:off x="2608795" y="1346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114542</xdr:rowOff>
    </xdr:from>
    <xdr:to>
      <xdr:col>10</xdr:col>
      <xdr:colOff>165100</xdr:colOff>
      <xdr:row>79</xdr:row>
      <xdr:rowOff>44692</xdr:rowOff>
    </xdr:to>
    <xdr:sp macro="" textlink="">
      <xdr:nvSpPr>
        <xdr:cNvPr id="204" name="楕円 203"/>
        <xdr:cNvSpPr/>
      </xdr:nvSpPr>
      <xdr:spPr>
        <a:xfrm>
          <a:off x="1968500" y="1348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35819</xdr:rowOff>
    </xdr:from>
    <xdr:ext cx="599010" cy="259045"/>
    <xdr:sp macro="" textlink="">
      <xdr:nvSpPr>
        <xdr:cNvPr id="205" name="テキスト ボックス 204"/>
        <xdr:cNvSpPr txBox="1"/>
      </xdr:nvSpPr>
      <xdr:spPr>
        <a:xfrm>
          <a:off x="1719795" y="1358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55620</xdr:rowOff>
    </xdr:from>
    <xdr:to>
      <xdr:col>6</xdr:col>
      <xdr:colOff>38100</xdr:colOff>
      <xdr:row>79</xdr:row>
      <xdr:rowOff>157220</xdr:rowOff>
    </xdr:to>
    <xdr:sp macro="" textlink="">
      <xdr:nvSpPr>
        <xdr:cNvPr id="206" name="楕円 205"/>
        <xdr:cNvSpPr/>
      </xdr:nvSpPr>
      <xdr:spPr>
        <a:xfrm>
          <a:off x="1079500" y="136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148347</xdr:rowOff>
    </xdr:from>
    <xdr:ext cx="599010" cy="259045"/>
    <xdr:sp macro="" textlink="">
      <xdr:nvSpPr>
        <xdr:cNvPr id="207" name="テキスト ボックス 206"/>
        <xdr:cNvSpPr txBox="1"/>
      </xdr:nvSpPr>
      <xdr:spPr>
        <a:xfrm>
          <a:off x="830795" y="1369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68605</xdr:rowOff>
    </xdr:from>
    <xdr:to>
      <xdr:col>24</xdr:col>
      <xdr:colOff>62865</xdr:colOff>
      <xdr:row>98</xdr:row>
      <xdr:rowOff>150352</xdr:rowOff>
    </xdr:to>
    <xdr:cxnSp macro="">
      <xdr:nvCxnSpPr>
        <xdr:cNvPr id="230" name="直線コネクタ 229"/>
        <xdr:cNvCxnSpPr/>
      </xdr:nvCxnSpPr>
      <xdr:spPr>
        <a:xfrm flipV="1">
          <a:off x="4633595" y="15842005"/>
          <a:ext cx="1270" cy="111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154179</xdr:rowOff>
    </xdr:from>
    <xdr:ext cx="534377" cy="259045"/>
    <xdr:sp macro="" textlink="">
      <xdr:nvSpPr>
        <xdr:cNvPr id="231" name="衛生費最小値テキスト"/>
        <xdr:cNvSpPr txBox="1"/>
      </xdr:nvSpPr>
      <xdr:spPr>
        <a:xfrm>
          <a:off x="4686300" y="169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150352</xdr:rowOff>
    </xdr:from>
    <xdr:to>
      <xdr:col>24</xdr:col>
      <xdr:colOff>152400</xdr:colOff>
      <xdr:row>98</xdr:row>
      <xdr:rowOff>150352</xdr:rowOff>
    </xdr:to>
    <xdr:cxnSp macro="">
      <xdr:nvCxnSpPr>
        <xdr:cNvPr id="232" name="直線コネクタ 231"/>
        <xdr:cNvCxnSpPr/>
      </xdr:nvCxnSpPr>
      <xdr:spPr>
        <a:xfrm>
          <a:off x="4546600" y="1695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15282</xdr:rowOff>
    </xdr:from>
    <xdr:ext cx="534377" cy="259045"/>
    <xdr:sp macro="" textlink="">
      <xdr:nvSpPr>
        <xdr:cNvPr id="233" name="衛生費最大値テキスト"/>
        <xdr:cNvSpPr txBox="1"/>
      </xdr:nvSpPr>
      <xdr:spPr>
        <a:xfrm>
          <a:off x="4686300" y="156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68605</xdr:rowOff>
    </xdr:from>
    <xdr:to>
      <xdr:col>24</xdr:col>
      <xdr:colOff>152400</xdr:colOff>
      <xdr:row>92</xdr:row>
      <xdr:rowOff>68605</xdr:rowOff>
    </xdr:to>
    <xdr:cxnSp macro="">
      <xdr:nvCxnSpPr>
        <xdr:cNvPr id="234" name="直線コネクタ 233"/>
        <xdr:cNvCxnSpPr/>
      </xdr:nvCxnSpPr>
      <xdr:spPr>
        <a:xfrm>
          <a:off x="4546600" y="15842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40945</xdr:rowOff>
    </xdr:from>
    <xdr:to>
      <xdr:col>24</xdr:col>
      <xdr:colOff>63500</xdr:colOff>
      <xdr:row>97</xdr:row>
      <xdr:rowOff>110668</xdr:rowOff>
    </xdr:to>
    <xdr:cxnSp macro="">
      <xdr:nvCxnSpPr>
        <xdr:cNvPr id="235" name="直線コネクタ 234"/>
        <xdr:cNvCxnSpPr/>
      </xdr:nvCxnSpPr>
      <xdr:spPr>
        <a:xfrm>
          <a:off x="3797300" y="16671595"/>
          <a:ext cx="8382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94037</xdr:rowOff>
    </xdr:from>
    <xdr:ext cx="534377" cy="259045"/>
    <xdr:sp macro="" textlink="">
      <xdr:nvSpPr>
        <xdr:cNvPr id="236" name="衛生費平均値テキスト"/>
        <xdr:cNvSpPr txBox="1"/>
      </xdr:nvSpPr>
      <xdr:spPr>
        <a:xfrm>
          <a:off x="4686300" y="16210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71160</xdr:rowOff>
    </xdr:from>
    <xdr:to>
      <xdr:col>24</xdr:col>
      <xdr:colOff>114300</xdr:colOff>
      <xdr:row>96</xdr:row>
      <xdr:rowOff>1310</xdr:rowOff>
    </xdr:to>
    <xdr:sp macro="" textlink="">
      <xdr:nvSpPr>
        <xdr:cNvPr id="237" name="フローチャート: 判断 236"/>
        <xdr:cNvSpPr/>
      </xdr:nvSpPr>
      <xdr:spPr>
        <a:xfrm>
          <a:off x="4584700" y="1635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40945</xdr:rowOff>
    </xdr:from>
    <xdr:to>
      <xdr:col>19</xdr:col>
      <xdr:colOff>177800</xdr:colOff>
      <xdr:row>97</xdr:row>
      <xdr:rowOff>91877</xdr:rowOff>
    </xdr:to>
    <xdr:cxnSp macro="">
      <xdr:nvCxnSpPr>
        <xdr:cNvPr id="238" name="直線コネクタ 237"/>
        <xdr:cNvCxnSpPr/>
      </xdr:nvCxnSpPr>
      <xdr:spPr>
        <a:xfrm flipV="1">
          <a:off x="2908300" y="16671595"/>
          <a:ext cx="889000" cy="5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43821</xdr:rowOff>
    </xdr:from>
    <xdr:to>
      <xdr:col>20</xdr:col>
      <xdr:colOff>38100</xdr:colOff>
      <xdr:row>95</xdr:row>
      <xdr:rowOff>145421</xdr:rowOff>
    </xdr:to>
    <xdr:sp macro="" textlink="">
      <xdr:nvSpPr>
        <xdr:cNvPr id="239" name="フローチャート: 判断 238"/>
        <xdr:cNvSpPr/>
      </xdr:nvSpPr>
      <xdr:spPr>
        <a:xfrm>
          <a:off x="3746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161948</xdr:rowOff>
    </xdr:from>
    <xdr:ext cx="534377" cy="259045"/>
    <xdr:sp macro="" textlink="">
      <xdr:nvSpPr>
        <xdr:cNvPr id="240" name="テキスト ボックス 239"/>
        <xdr:cNvSpPr txBox="1"/>
      </xdr:nvSpPr>
      <xdr:spPr>
        <a:xfrm>
          <a:off x="3530111" y="161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58959</xdr:rowOff>
    </xdr:from>
    <xdr:to>
      <xdr:col>15</xdr:col>
      <xdr:colOff>50800</xdr:colOff>
      <xdr:row>97</xdr:row>
      <xdr:rowOff>91877</xdr:rowOff>
    </xdr:to>
    <xdr:cxnSp macro="">
      <xdr:nvCxnSpPr>
        <xdr:cNvPr id="241" name="直線コネクタ 240"/>
        <xdr:cNvCxnSpPr/>
      </xdr:nvCxnSpPr>
      <xdr:spPr>
        <a:xfrm>
          <a:off x="2019300" y="16689609"/>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106914</xdr:rowOff>
    </xdr:from>
    <xdr:to>
      <xdr:col>15</xdr:col>
      <xdr:colOff>101600</xdr:colOff>
      <xdr:row>96</xdr:row>
      <xdr:rowOff>37064</xdr:rowOff>
    </xdr:to>
    <xdr:sp macro="" textlink="">
      <xdr:nvSpPr>
        <xdr:cNvPr id="242" name="フローチャート: 判断 241"/>
        <xdr:cNvSpPr/>
      </xdr:nvSpPr>
      <xdr:spPr>
        <a:xfrm>
          <a:off x="2857500" y="1639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53591</xdr:rowOff>
    </xdr:from>
    <xdr:ext cx="534377" cy="259045"/>
    <xdr:sp macro="" textlink="">
      <xdr:nvSpPr>
        <xdr:cNvPr id="243" name="テキスト ボックス 242"/>
        <xdr:cNvSpPr txBox="1"/>
      </xdr:nvSpPr>
      <xdr:spPr>
        <a:xfrm>
          <a:off x="2641111" y="1616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13878</xdr:rowOff>
    </xdr:from>
    <xdr:to>
      <xdr:col>10</xdr:col>
      <xdr:colOff>114300</xdr:colOff>
      <xdr:row>97</xdr:row>
      <xdr:rowOff>58959</xdr:rowOff>
    </xdr:to>
    <xdr:cxnSp macro="">
      <xdr:nvCxnSpPr>
        <xdr:cNvPr id="244" name="直線コネクタ 243"/>
        <xdr:cNvCxnSpPr/>
      </xdr:nvCxnSpPr>
      <xdr:spPr>
        <a:xfrm>
          <a:off x="1130300" y="16644528"/>
          <a:ext cx="889000" cy="4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2307</xdr:rowOff>
    </xdr:from>
    <xdr:to>
      <xdr:col>10</xdr:col>
      <xdr:colOff>165100</xdr:colOff>
      <xdr:row>96</xdr:row>
      <xdr:rowOff>103907</xdr:rowOff>
    </xdr:to>
    <xdr:sp macro="" textlink="">
      <xdr:nvSpPr>
        <xdr:cNvPr id="245" name="フローチャート: 判断 244"/>
        <xdr:cNvSpPr/>
      </xdr:nvSpPr>
      <xdr:spPr>
        <a:xfrm>
          <a:off x="1968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120434</xdr:rowOff>
    </xdr:from>
    <xdr:ext cx="534377" cy="259045"/>
    <xdr:sp macro="" textlink="">
      <xdr:nvSpPr>
        <xdr:cNvPr id="246" name="テキスト ボックス 245"/>
        <xdr:cNvSpPr txBox="1"/>
      </xdr:nvSpPr>
      <xdr:spPr>
        <a:xfrm>
          <a:off x="1752111" y="162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47661</xdr:rowOff>
    </xdr:from>
    <xdr:to>
      <xdr:col>6</xdr:col>
      <xdr:colOff>38100</xdr:colOff>
      <xdr:row>96</xdr:row>
      <xdr:rowOff>149261</xdr:rowOff>
    </xdr:to>
    <xdr:sp macro="" textlink="">
      <xdr:nvSpPr>
        <xdr:cNvPr id="247" name="フローチャート: 判断 246"/>
        <xdr:cNvSpPr/>
      </xdr:nvSpPr>
      <xdr:spPr>
        <a:xfrm>
          <a:off x="1079500" y="1650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165788</xdr:rowOff>
    </xdr:from>
    <xdr:ext cx="534377" cy="259045"/>
    <xdr:sp macro="" textlink="">
      <xdr:nvSpPr>
        <xdr:cNvPr id="248" name="テキスト ボックス 247"/>
        <xdr:cNvSpPr txBox="1"/>
      </xdr:nvSpPr>
      <xdr:spPr>
        <a:xfrm>
          <a:off x="863111" y="162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59868</xdr:rowOff>
    </xdr:from>
    <xdr:to>
      <xdr:col>24</xdr:col>
      <xdr:colOff>114300</xdr:colOff>
      <xdr:row>97</xdr:row>
      <xdr:rowOff>161468</xdr:rowOff>
    </xdr:to>
    <xdr:sp macro="" textlink="">
      <xdr:nvSpPr>
        <xdr:cNvPr id="254" name="楕円 253"/>
        <xdr:cNvSpPr/>
      </xdr:nvSpPr>
      <xdr:spPr>
        <a:xfrm>
          <a:off x="4584700" y="166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38295</xdr:rowOff>
    </xdr:from>
    <xdr:ext cx="534377" cy="259045"/>
    <xdr:sp macro="" textlink="">
      <xdr:nvSpPr>
        <xdr:cNvPr id="255" name="衛生費該当値テキスト"/>
        <xdr:cNvSpPr txBox="1"/>
      </xdr:nvSpPr>
      <xdr:spPr>
        <a:xfrm>
          <a:off x="4686300" y="1666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161595</xdr:rowOff>
    </xdr:from>
    <xdr:to>
      <xdr:col>20</xdr:col>
      <xdr:colOff>38100</xdr:colOff>
      <xdr:row>97</xdr:row>
      <xdr:rowOff>91745</xdr:rowOff>
    </xdr:to>
    <xdr:sp macro="" textlink="">
      <xdr:nvSpPr>
        <xdr:cNvPr id="256" name="楕円 255"/>
        <xdr:cNvSpPr/>
      </xdr:nvSpPr>
      <xdr:spPr>
        <a:xfrm>
          <a:off x="3746500" y="166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82872</xdr:rowOff>
    </xdr:from>
    <xdr:ext cx="534377" cy="259045"/>
    <xdr:sp macro="" textlink="">
      <xdr:nvSpPr>
        <xdr:cNvPr id="257" name="テキスト ボックス 256"/>
        <xdr:cNvSpPr txBox="1"/>
      </xdr:nvSpPr>
      <xdr:spPr>
        <a:xfrm>
          <a:off x="3530111" y="1671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41077</xdr:rowOff>
    </xdr:from>
    <xdr:to>
      <xdr:col>15</xdr:col>
      <xdr:colOff>101600</xdr:colOff>
      <xdr:row>97</xdr:row>
      <xdr:rowOff>142677</xdr:rowOff>
    </xdr:to>
    <xdr:sp macro="" textlink="">
      <xdr:nvSpPr>
        <xdr:cNvPr id="258" name="楕円 257"/>
        <xdr:cNvSpPr/>
      </xdr:nvSpPr>
      <xdr:spPr>
        <a:xfrm>
          <a:off x="2857500" y="166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133804</xdr:rowOff>
    </xdr:from>
    <xdr:ext cx="534377" cy="259045"/>
    <xdr:sp macro="" textlink="">
      <xdr:nvSpPr>
        <xdr:cNvPr id="259" name="テキスト ボックス 258"/>
        <xdr:cNvSpPr txBox="1"/>
      </xdr:nvSpPr>
      <xdr:spPr>
        <a:xfrm>
          <a:off x="2641111" y="1676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8159</xdr:rowOff>
    </xdr:from>
    <xdr:to>
      <xdr:col>10</xdr:col>
      <xdr:colOff>165100</xdr:colOff>
      <xdr:row>97</xdr:row>
      <xdr:rowOff>109759</xdr:rowOff>
    </xdr:to>
    <xdr:sp macro="" textlink="">
      <xdr:nvSpPr>
        <xdr:cNvPr id="260" name="楕円 259"/>
        <xdr:cNvSpPr/>
      </xdr:nvSpPr>
      <xdr:spPr>
        <a:xfrm>
          <a:off x="1968500" y="1663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100886</xdr:rowOff>
    </xdr:from>
    <xdr:ext cx="534377" cy="259045"/>
    <xdr:sp macro="" textlink="">
      <xdr:nvSpPr>
        <xdr:cNvPr id="261" name="テキスト ボックス 260"/>
        <xdr:cNvSpPr txBox="1"/>
      </xdr:nvSpPr>
      <xdr:spPr>
        <a:xfrm>
          <a:off x="1752111" y="167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134528</xdr:rowOff>
    </xdr:from>
    <xdr:to>
      <xdr:col>6</xdr:col>
      <xdr:colOff>38100</xdr:colOff>
      <xdr:row>97</xdr:row>
      <xdr:rowOff>64678</xdr:rowOff>
    </xdr:to>
    <xdr:sp macro="" textlink="">
      <xdr:nvSpPr>
        <xdr:cNvPr id="262" name="楕円 261"/>
        <xdr:cNvSpPr/>
      </xdr:nvSpPr>
      <xdr:spPr>
        <a:xfrm>
          <a:off x="1079500" y="165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55805</xdr:rowOff>
    </xdr:from>
    <xdr:ext cx="534377" cy="259045"/>
    <xdr:sp macro="" textlink="">
      <xdr:nvSpPr>
        <xdr:cNvPr id="263" name="テキスト ボックス 262"/>
        <xdr:cNvSpPr txBox="1"/>
      </xdr:nvSpPr>
      <xdr:spPr>
        <a:xfrm>
          <a:off x="863111" y="1668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85" name="直線コネクタ 284"/>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88" name="労働費最大値テキスト"/>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89" name="直線コネクタ 288"/>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157988</xdr:rowOff>
    </xdr:from>
    <xdr:to>
      <xdr:col>55</xdr:col>
      <xdr:colOff>0</xdr:colOff>
      <xdr:row>37</xdr:row>
      <xdr:rowOff>167132</xdr:rowOff>
    </xdr:to>
    <xdr:cxnSp macro="">
      <xdr:nvCxnSpPr>
        <xdr:cNvPr id="290" name="直線コネクタ 289"/>
        <xdr:cNvCxnSpPr/>
      </xdr:nvCxnSpPr>
      <xdr:spPr>
        <a:xfrm>
          <a:off x="9639300" y="650163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60342</xdr:rowOff>
    </xdr:from>
    <xdr:ext cx="378565" cy="259045"/>
    <xdr:sp macro="" textlink="">
      <xdr:nvSpPr>
        <xdr:cNvPr id="291" name="労働費平均値テキスト"/>
        <xdr:cNvSpPr txBox="1"/>
      </xdr:nvSpPr>
      <xdr:spPr>
        <a:xfrm>
          <a:off x="10528300" y="6232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2" name="フローチャート: 判断 291"/>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132842</xdr:rowOff>
    </xdr:from>
    <xdr:to>
      <xdr:col>50</xdr:col>
      <xdr:colOff>114300</xdr:colOff>
      <xdr:row>37</xdr:row>
      <xdr:rowOff>157988</xdr:rowOff>
    </xdr:to>
    <xdr:cxnSp macro="">
      <xdr:nvCxnSpPr>
        <xdr:cNvPr id="293" name="直線コネクタ 292"/>
        <xdr:cNvCxnSpPr/>
      </xdr:nvCxnSpPr>
      <xdr:spPr>
        <a:xfrm>
          <a:off x="8750300" y="647649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294" name="フローチャート: 判断 293"/>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128160</xdr:rowOff>
    </xdr:from>
    <xdr:ext cx="469744" cy="259045"/>
    <xdr:sp macro="" textlink="">
      <xdr:nvSpPr>
        <xdr:cNvPr id="295" name="テキスト ボックス 294"/>
        <xdr:cNvSpPr txBox="1"/>
      </xdr:nvSpPr>
      <xdr:spPr>
        <a:xfrm>
          <a:off x="9404428" y="612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83007</xdr:rowOff>
    </xdr:from>
    <xdr:to>
      <xdr:col>45</xdr:col>
      <xdr:colOff>177800</xdr:colOff>
      <xdr:row>37</xdr:row>
      <xdr:rowOff>132842</xdr:rowOff>
    </xdr:to>
    <xdr:cxnSp macro="">
      <xdr:nvCxnSpPr>
        <xdr:cNvPr id="296" name="直線コネクタ 295"/>
        <xdr:cNvCxnSpPr/>
      </xdr:nvCxnSpPr>
      <xdr:spPr>
        <a:xfrm>
          <a:off x="7861300" y="6426657"/>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297" name="フローチャート: 判断 296"/>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65752</xdr:rowOff>
    </xdr:from>
    <xdr:ext cx="469744" cy="259045"/>
    <xdr:sp macro="" textlink="">
      <xdr:nvSpPr>
        <xdr:cNvPr id="298" name="テキスト ボックス 297"/>
        <xdr:cNvSpPr txBox="1"/>
      </xdr:nvSpPr>
      <xdr:spPr>
        <a:xfrm>
          <a:off x="8515428" y="606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168504</xdr:rowOff>
    </xdr:from>
    <xdr:to>
      <xdr:col>41</xdr:col>
      <xdr:colOff>50800</xdr:colOff>
      <xdr:row>37</xdr:row>
      <xdr:rowOff>83007</xdr:rowOff>
    </xdr:to>
    <xdr:cxnSp macro="">
      <xdr:nvCxnSpPr>
        <xdr:cNvPr id="299" name="直線コネクタ 298"/>
        <xdr:cNvCxnSpPr/>
      </xdr:nvCxnSpPr>
      <xdr:spPr>
        <a:xfrm>
          <a:off x="6972300" y="6169254"/>
          <a:ext cx="889000" cy="25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0" name="フローチャート: 判断 299"/>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36263</xdr:rowOff>
    </xdr:from>
    <xdr:ext cx="469744" cy="259045"/>
    <xdr:sp macro="" textlink="">
      <xdr:nvSpPr>
        <xdr:cNvPr id="301" name="テキスト ボックス 300"/>
        <xdr:cNvSpPr txBox="1"/>
      </xdr:nvSpPr>
      <xdr:spPr>
        <a:xfrm>
          <a:off x="7626428"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2" name="フローチャート: 判断 301"/>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140250</xdr:rowOff>
    </xdr:from>
    <xdr:ext cx="469744" cy="259045"/>
    <xdr:sp macro="" textlink="">
      <xdr:nvSpPr>
        <xdr:cNvPr id="303" name="テキスト ボックス 302"/>
        <xdr:cNvSpPr txBox="1"/>
      </xdr:nvSpPr>
      <xdr:spPr>
        <a:xfrm>
          <a:off x="6737428" y="631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116332</xdr:rowOff>
    </xdr:from>
    <xdr:to>
      <xdr:col>55</xdr:col>
      <xdr:colOff>50800</xdr:colOff>
      <xdr:row>38</xdr:row>
      <xdr:rowOff>46482</xdr:rowOff>
    </xdr:to>
    <xdr:sp macro="" textlink="">
      <xdr:nvSpPr>
        <xdr:cNvPr id="309" name="楕円 308"/>
        <xdr:cNvSpPr/>
      </xdr:nvSpPr>
      <xdr:spPr>
        <a:xfrm>
          <a:off x="104267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94759</xdr:rowOff>
    </xdr:from>
    <xdr:ext cx="378565" cy="259045"/>
    <xdr:sp macro="" textlink="">
      <xdr:nvSpPr>
        <xdr:cNvPr id="310" name="労働費該当値テキスト"/>
        <xdr:cNvSpPr txBox="1"/>
      </xdr:nvSpPr>
      <xdr:spPr>
        <a:xfrm>
          <a:off x="10528300" y="643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107188</xdr:rowOff>
    </xdr:from>
    <xdr:to>
      <xdr:col>50</xdr:col>
      <xdr:colOff>165100</xdr:colOff>
      <xdr:row>38</xdr:row>
      <xdr:rowOff>37338</xdr:rowOff>
    </xdr:to>
    <xdr:sp macro="" textlink="">
      <xdr:nvSpPr>
        <xdr:cNvPr id="311" name="楕円 310"/>
        <xdr:cNvSpPr/>
      </xdr:nvSpPr>
      <xdr:spPr>
        <a:xfrm>
          <a:off x="9588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28465</xdr:rowOff>
    </xdr:from>
    <xdr:ext cx="378565" cy="259045"/>
    <xdr:sp macro="" textlink="">
      <xdr:nvSpPr>
        <xdr:cNvPr id="312" name="テキスト ボックス 311"/>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82042</xdr:rowOff>
    </xdr:from>
    <xdr:to>
      <xdr:col>46</xdr:col>
      <xdr:colOff>38100</xdr:colOff>
      <xdr:row>38</xdr:row>
      <xdr:rowOff>12192</xdr:rowOff>
    </xdr:to>
    <xdr:sp macro="" textlink="">
      <xdr:nvSpPr>
        <xdr:cNvPr id="313" name="楕円 312"/>
        <xdr:cNvSpPr/>
      </xdr:nvSpPr>
      <xdr:spPr>
        <a:xfrm>
          <a:off x="8699500" y="64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3319</xdr:rowOff>
    </xdr:from>
    <xdr:ext cx="378565" cy="259045"/>
    <xdr:sp macro="" textlink="">
      <xdr:nvSpPr>
        <xdr:cNvPr id="314" name="テキスト ボックス 313"/>
        <xdr:cNvSpPr txBox="1"/>
      </xdr:nvSpPr>
      <xdr:spPr>
        <a:xfrm>
          <a:off x="8561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32207</xdr:rowOff>
    </xdr:from>
    <xdr:to>
      <xdr:col>41</xdr:col>
      <xdr:colOff>101600</xdr:colOff>
      <xdr:row>37</xdr:row>
      <xdr:rowOff>133807</xdr:rowOff>
    </xdr:to>
    <xdr:sp macro="" textlink="">
      <xdr:nvSpPr>
        <xdr:cNvPr id="315" name="楕円 314"/>
        <xdr:cNvSpPr/>
      </xdr:nvSpPr>
      <xdr:spPr>
        <a:xfrm>
          <a:off x="7810500" y="63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124934</xdr:rowOff>
    </xdr:from>
    <xdr:ext cx="378565" cy="259045"/>
    <xdr:sp macro="" textlink="">
      <xdr:nvSpPr>
        <xdr:cNvPr id="316" name="テキスト ボックス 315"/>
        <xdr:cNvSpPr txBox="1"/>
      </xdr:nvSpPr>
      <xdr:spPr>
        <a:xfrm>
          <a:off x="7672017" y="6468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117704</xdr:rowOff>
    </xdr:from>
    <xdr:to>
      <xdr:col>36</xdr:col>
      <xdr:colOff>165100</xdr:colOff>
      <xdr:row>36</xdr:row>
      <xdr:rowOff>47854</xdr:rowOff>
    </xdr:to>
    <xdr:sp macro="" textlink="">
      <xdr:nvSpPr>
        <xdr:cNvPr id="317" name="楕円 316"/>
        <xdr:cNvSpPr/>
      </xdr:nvSpPr>
      <xdr:spPr>
        <a:xfrm>
          <a:off x="6921500" y="611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64381</xdr:rowOff>
    </xdr:from>
    <xdr:ext cx="469744" cy="259045"/>
    <xdr:sp macro="" textlink="">
      <xdr:nvSpPr>
        <xdr:cNvPr id="318" name="テキスト ボックス 317"/>
        <xdr:cNvSpPr txBox="1"/>
      </xdr:nvSpPr>
      <xdr:spPr>
        <a:xfrm>
          <a:off x="6737428" y="589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0" name="直線コネクタ 339"/>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1" name="農林水産業費最小値テキスト"/>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2" name="直線コネクタ 341"/>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3" name="農林水産業費最大値テキスト"/>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44" name="直線コネクタ 343"/>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89271</xdr:rowOff>
    </xdr:from>
    <xdr:to>
      <xdr:col>55</xdr:col>
      <xdr:colOff>0</xdr:colOff>
      <xdr:row>57</xdr:row>
      <xdr:rowOff>139654</xdr:rowOff>
    </xdr:to>
    <xdr:cxnSp macro="">
      <xdr:nvCxnSpPr>
        <xdr:cNvPr id="345" name="直線コネクタ 344"/>
        <xdr:cNvCxnSpPr/>
      </xdr:nvCxnSpPr>
      <xdr:spPr>
        <a:xfrm>
          <a:off x="9639300" y="9861921"/>
          <a:ext cx="838200" cy="5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53712</xdr:rowOff>
    </xdr:from>
    <xdr:ext cx="469744" cy="259045"/>
    <xdr:sp macro="" textlink="">
      <xdr:nvSpPr>
        <xdr:cNvPr id="346" name="農林水産業費平均値テキスト"/>
        <xdr:cNvSpPr txBox="1"/>
      </xdr:nvSpPr>
      <xdr:spPr>
        <a:xfrm>
          <a:off x="10528300" y="9654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47" name="フローチャート: 判断 346"/>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56627</xdr:rowOff>
    </xdr:from>
    <xdr:to>
      <xdr:col>50</xdr:col>
      <xdr:colOff>114300</xdr:colOff>
      <xdr:row>57</xdr:row>
      <xdr:rowOff>89271</xdr:rowOff>
    </xdr:to>
    <xdr:cxnSp macro="">
      <xdr:nvCxnSpPr>
        <xdr:cNvPr id="348" name="直線コネクタ 347"/>
        <xdr:cNvCxnSpPr/>
      </xdr:nvCxnSpPr>
      <xdr:spPr>
        <a:xfrm>
          <a:off x="8750300" y="9314927"/>
          <a:ext cx="889000" cy="54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49" name="フローチャート: 判断 348"/>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137075</xdr:rowOff>
    </xdr:from>
    <xdr:ext cx="469744" cy="259045"/>
    <xdr:sp macro="" textlink="">
      <xdr:nvSpPr>
        <xdr:cNvPr id="350" name="テキスト ボックス 349"/>
        <xdr:cNvSpPr txBox="1"/>
      </xdr:nvSpPr>
      <xdr:spPr>
        <a:xfrm>
          <a:off x="9404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56627</xdr:rowOff>
    </xdr:from>
    <xdr:to>
      <xdr:col>45</xdr:col>
      <xdr:colOff>177800</xdr:colOff>
      <xdr:row>57</xdr:row>
      <xdr:rowOff>10313</xdr:rowOff>
    </xdr:to>
    <xdr:cxnSp macro="">
      <xdr:nvCxnSpPr>
        <xdr:cNvPr id="351" name="直線コネクタ 350"/>
        <xdr:cNvCxnSpPr/>
      </xdr:nvCxnSpPr>
      <xdr:spPr>
        <a:xfrm flipV="1">
          <a:off x="7861300" y="9314927"/>
          <a:ext cx="889000" cy="46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2" name="フローチャート: 判断 351"/>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81089</xdr:rowOff>
    </xdr:from>
    <xdr:ext cx="469744" cy="259045"/>
    <xdr:sp macro="" textlink="">
      <xdr:nvSpPr>
        <xdr:cNvPr id="353" name="テキスト ボックス 352"/>
        <xdr:cNvSpPr txBox="1"/>
      </xdr:nvSpPr>
      <xdr:spPr>
        <a:xfrm>
          <a:off x="8515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10313</xdr:rowOff>
    </xdr:from>
    <xdr:to>
      <xdr:col>41</xdr:col>
      <xdr:colOff>50800</xdr:colOff>
      <xdr:row>57</xdr:row>
      <xdr:rowOff>106279</xdr:rowOff>
    </xdr:to>
    <xdr:cxnSp macro="">
      <xdr:nvCxnSpPr>
        <xdr:cNvPr id="354" name="直線コネクタ 353"/>
        <xdr:cNvCxnSpPr/>
      </xdr:nvCxnSpPr>
      <xdr:spPr>
        <a:xfrm flipV="1">
          <a:off x="6972300" y="9782963"/>
          <a:ext cx="889000" cy="9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55" name="フローチャート: 判断 354"/>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113870</xdr:rowOff>
    </xdr:from>
    <xdr:ext cx="469744" cy="259045"/>
    <xdr:sp macro="" textlink="">
      <xdr:nvSpPr>
        <xdr:cNvPr id="356" name="テキスト ボックス 355"/>
        <xdr:cNvSpPr txBox="1"/>
      </xdr:nvSpPr>
      <xdr:spPr>
        <a:xfrm>
          <a:off x="7626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57" name="フローチャート: 判断 356"/>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159524</xdr:rowOff>
    </xdr:from>
    <xdr:ext cx="469744" cy="259045"/>
    <xdr:sp macro="" textlink="">
      <xdr:nvSpPr>
        <xdr:cNvPr id="358" name="テキスト ボックス 357"/>
        <xdr:cNvSpPr txBox="1"/>
      </xdr:nvSpPr>
      <xdr:spPr>
        <a:xfrm>
          <a:off x="6737428"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88854</xdr:rowOff>
    </xdr:from>
    <xdr:to>
      <xdr:col>55</xdr:col>
      <xdr:colOff>50800</xdr:colOff>
      <xdr:row>58</xdr:row>
      <xdr:rowOff>19004</xdr:rowOff>
    </xdr:to>
    <xdr:sp macro="" textlink="">
      <xdr:nvSpPr>
        <xdr:cNvPr id="364" name="楕円 363"/>
        <xdr:cNvSpPr/>
      </xdr:nvSpPr>
      <xdr:spPr>
        <a:xfrm>
          <a:off x="10426700" y="98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67281</xdr:rowOff>
    </xdr:from>
    <xdr:ext cx="469744" cy="259045"/>
    <xdr:sp macro="" textlink="">
      <xdr:nvSpPr>
        <xdr:cNvPr id="365" name="農林水産業費該当値テキスト"/>
        <xdr:cNvSpPr txBox="1"/>
      </xdr:nvSpPr>
      <xdr:spPr>
        <a:xfrm>
          <a:off x="10528300" y="983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38471</xdr:rowOff>
    </xdr:from>
    <xdr:to>
      <xdr:col>50</xdr:col>
      <xdr:colOff>165100</xdr:colOff>
      <xdr:row>57</xdr:row>
      <xdr:rowOff>140071</xdr:rowOff>
    </xdr:to>
    <xdr:sp macro="" textlink="">
      <xdr:nvSpPr>
        <xdr:cNvPr id="366" name="楕円 365"/>
        <xdr:cNvSpPr/>
      </xdr:nvSpPr>
      <xdr:spPr>
        <a:xfrm>
          <a:off x="9588500" y="981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131198</xdr:rowOff>
    </xdr:from>
    <xdr:ext cx="469744" cy="259045"/>
    <xdr:sp macro="" textlink="">
      <xdr:nvSpPr>
        <xdr:cNvPr id="367" name="テキスト ボックス 366"/>
        <xdr:cNvSpPr txBox="1"/>
      </xdr:nvSpPr>
      <xdr:spPr>
        <a:xfrm>
          <a:off x="9404428" y="990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5827</xdr:rowOff>
    </xdr:from>
    <xdr:to>
      <xdr:col>46</xdr:col>
      <xdr:colOff>38100</xdr:colOff>
      <xdr:row>54</xdr:row>
      <xdr:rowOff>107427</xdr:rowOff>
    </xdr:to>
    <xdr:sp macro="" textlink="">
      <xdr:nvSpPr>
        <xdr:cNvPr id="368" name="楕円 367"/>
        <xdr:cNvSpPr/>
      </xdr:nvSpPr>
      <xdr:spPr>
        <a:xfrm>
          <a:off x="8699500" y="926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123954</xdr:rowOff>
    </xdr:from>
    <xdr:ext cx="534377" cy="259045"/>
    <xdr:sp macro="" textlink="">
      <xdr:nvSpPr>
        <xdr:cNvPr id="369" name="テキスト ボックス 368"/>
        <xdr:cNvSpPr txBox="1"/>
      </xdr:nvSpPr>
      <xdr:spPr>
        <a:xfrm>
          <a:off x="8483111" y="90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130963</xdr:rowOff>
    </xdr:from>
    <xdr:to>
      <xdr:col>41</xdr:col>
      <xdr:colOff>101600</xdr:colOff>
      <xdr:row>57</xdr:row>
      <xdr:rowOff>61113</xdr:rowOff>
    </xdr:to>
    <xdr:sp macro="" textlink="">
      <xdr:nvSpPr>
        <xdr:cNvPr id="370" name="楕円 369"/>
        <xdr:cNvSpPr/>
      </xdr:nvSpPr>
      <xdr:spPr>
        <a:xfrm>
          <a:off x="7810500" y="973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77640</xdr:rowOff>
    </xdr:from>
    <xdr:ext cx="469744" cy="259045"/>
    <xdr:sp macro="" textlink="">
      <xdr:nvSpPr>
        <xdr:cNvPr id="371" name="テキスト ボックス 370"/>
        <xdr:cNvSpPr txBox="1"/>
      </xdr:nvSpPr>
      <xdr:spPr>
        <a:xfrm>
          <a:off x="7626428" y="950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55479</xdr:rowOff>
    </xdr:from>
    <xdr:to>
      <xdr:col>36</xdr:col>
      <xdr:colOff>165100</xdr:colOff>
      <xdr:row>57</xdr:row>
      <xdr:rowOff>157079</xdr:rowOff>
    </xdr:to>
    <xdr:sp macro="" textlink="">
      <xdr:nvSpPr>
        <xdr:cNvPr id="372" name="楕円 371"/>
        <xdr:cNvSpPr/>
      </xdr:nvSpPr>
      <xdr:spPr>
        <a:xfrm>
          <a:off x="6921500" y="98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148206</xdr:rowOff>
    </xdr:from>
    <xdr:ext cx="469744" cy="259045"/>
    <xdr:sp macro="" textlink="">
      <xdr:nvSpPr>
        <xdr:cNvPr id="373" name="テキスト ボックス 372"/>
        <xdr:cNvSpPr txBox="1"/>
      </xdr:nvSpPr>
      <xdr:spPr>
        <a:xfrm>
          <a:off x="6737428" y="992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397" name="直線コネクタ 396"/>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398" name="商工費最小値テキスト"/>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399" name="直線コネクタ 398"/>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0" name="商工費最大値テキスト"/>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1" name="直線コネクタ 400"/>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75521</xdr:rowOff>
    </xdr:from>
    <xdr:to>
      <xdr:col>55</xdr:col>
      <xdr:colOff>0</xdr:colOff>
      <xdr:row>78</xdr:row>
      <xdr:rowOff>84550</xdr:rowOff>
    </xdr:to>
    <xdr:cxnSp macro="">
      <xdr:nvCxnSpPr>
        <xdr:cNvPr id="402" name="直線コネクタ 401"/>
        <xdr:cNvCxnSpPr/>
      </xdr:nvCxnSpPr>
      <xdr:spPr>
        <a:xfrm>
          <a:off x="9639300" y="13448621"/>
          <a:ext cx="8382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29100</xdr:rowOff>
    </xdr:from>
    <xdr:ext cx="469744" cy="259045"/>
    <xdr:sp macro="" textlink="">
      <xdr:nvSpPr>
        <xdr:cNvPr id="403" name="商工費平均値テキスト"/>
        <xdr:cNvSpPr txBox="1"/>
      </xdr:nvSpPr>
      <xdr:spPr>
        <a:xfrm>
          <a:off x="10528300" y="1323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04" name="フローチャート: 判断 403"/>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52490</xdr:rowOff>
    </xdr:from>
    <xdr:to>
      <xdr:col>50</xdr:col>
      <xdr:colOff>114300</xdr:colOff>
      <xdr:row>78</xdr:row>
      <xdr:rowOff>75521</xdr:rowOff>
    </xdr:to>
    <xdr:cxnSp macro="">
      <xdr:nvCxnSpPr>
        <xdr:cNvPr id="405" name="直線コネクタ 404"/>
        <xdr:cNvCxnSpPr/>
      </xdr:nvCxnSpPr>
      <xdr:spPr>
        <a:xfrm>
          <a:off x="8750300" y="13425590"/>
          <a:ext cx="889000" cy="2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06" name="フローチャート: 判断 405"/>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108957</xdr:rowOff>
    </xdr:from>
    <xdr:ext cx="469744" cy="259045"/>
    <xdr:sp macro="" textlink="">
      <xdr:nvSpPr>
        <xdr:cNvPr id="407" name="テキスト ボックス 406"/>
        <xdr:cNvSpPr txBox="1"/>
      </xdr:nvSpPr>
      <xdr:spPr>
        <a:xfrm>
          <a:off x="9404428" y="131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26391</xdr:rowOff>
    </xdr:from>
    <xdr:to>
      <xdr:col>45</xdr:col>
      <xdr:colOff>177800</xdr:colOff>
      <xdr:row>78</xdr:row>
      <xdr:rowOff>52490</xdr:rowOff>
    </xdr:to>
    <xdr:cxnSp macro="">
      <xdr:nvCxnSpPr>
        <xdr:cNvPr id="408" name="直線コネクタ 407"/>
        <xdr:cNvCxnSpPr/>
      </xdr:nvCxnSpPr>
      <xdr:spPr>
        <a:xfrm>
          <a:off x="7861300" y="13399491"/>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09" name="フローチャート: 判断 408"/>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71848</xdr:rowOff>
    </xdr:from>
    <xdr:ext cx="534377" cy="259045"/>
    <xdr:sp macro="" textlink="">
      <xdr:nvSpPr>
        <xdr:cNvPr id="410" name="テキスト ボックス 409"/>
        <xdr:cNvSpPr txBox="1"/>
      </xdr:nvSpPr>
      <xdr:spPr>
        <a:xfrm>
          <a:off x="8483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26391</xdr:rowOff>
    </xdr:from>
    <xdr:to>
      <xdr:col>41</xdr:col>
      <xdr:colOff>50800</xdr:colOff>
      <xdr:row>78</xdr:row>
      <xdr:rowOff>29763</xdr:rowOff>
    </xdr:to>
    <xdr:cxnSp macro="">
      <xdr:nvCxnSpPr>
        <xdr:cNvPr id="411" name="直線コネクタ 410"/>
        <xdr:cNvCxnSpPr/>
      </xdr:nvCxnSpPr>
      <xdr:spPr>
        <a:xfrm flipV="1">
          <a:off x="6972300" y="13399491"/>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2" name="フローチャート: 判断 411"/>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89622</xdr:rowOff>
    </xdr:from>
    <xdr:ext cx="534377" cy="259045"/>
    <xdr:sp macro="" textlink="">
      <xdr:nvSpPr>
        <xdr:cNvPr id="413" name="テキスト ボックス 412"/>
        <xdr:cNvSpPr txBox="1"/>
      </xdr:nvSpPr>
      <xdr:spPr>
        <a:xfrm>
          <a:off x="7594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14" name="フローチャート: 判断 413"/>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94099</xdr:rowOff>
    </xdr:from>
    <xdr:ext cx="469744" cy="259045"/>
    <xdr:sp macro="" textlink="">
      <xdr:nvSpPr>
        <xdr:cNvPr id="415" name="テキスト ボックス 414"/>
        <xdr:cNvSpPr txBox="1"/>
      </xdr:nvSpPr>
      <xdr:spPr>
        <a:xfrm>
          <a:off x="6737428"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33750</xdr:rowOff>
    </xdr:from>
    <xdr:to>
      <xdr:col>55</xdr:col>
      <xdr:colOff>50800</xdr:colOff>
      <xdr:row>78</xdr:row>
      <xdr:rowOff>135350</xdr:rowOff>
    </xdr:to>
    <xdr:sp macro="" textlink="">
      <xdr:nvSpPr>
        <xdr:cNvPr id="421" name="楕円 420"/>
        <xdr:cNvSpPr/>
      </xdr:nvSpPr>
      <xdr:spPr>
        <a:xfrm>
          <a:off x="10426700" y="1340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156100</xdr:rowOff>
    </xdr:from>
    <xdr:ext cx="469744" cy="259045"/>
    <xdr:sp macro="" textlink="">
      <xdr:nvSpPr>
        <xdr:cNvPr id="422" name="商工費該当値テキスト"/>
        <xdr:cNvSpPr txBox="1"/>
      </xdr:nvSpPr>
      <xdr:spPr>
        <a:xfrm>
          <a:off x="10528300" y="1335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24721</xdr:rowOff>
    </xdr:from>
    <xdr:to>
      <xdr:col>50</xdr:col>
      <xdr:colOff>165100</xdr:colOff>
      <xdr:row>78</xdr:row>
      <xdr:rowOff>126321</xdr:rowOff>
    </xdr:to>
    <xdr:sp macro="" textlink="">
      <xdr:nvSpPr>
        <xdr:cNvPr id="423" name="楕円 422"/>
        <xdr:cNvSpPr/>
      </xdr:nvSpPr>
      <xdr:spPr>
        <a:xfrm>
          <a:off x="9588500" y="133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117448</xdr:rowOff>
    </xdr:from>
    <xdr:ext cx="469744" cy="259045"/>
    <xdr:sp macro="" textlink="">
      <xdr:nvSpPr>
        <xdr:cNvPr id="424" name="テキスト ボックス 423"/>
        <xdr:cNvSpPr txBox="1"/>
      </xdr:nvSpPr>
      <xdr:spPr>
        <a:xfrm>
          <a:off x="9404428" y="1349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1690</xdr:rowOff>
    </xdr:from>
    <xdr:to>
      <xdr:col>46</xdr:col>
      <xdr:colOff>38100</xdr:colOff>
      <xdr:row>78</xdr:row>
      <xdr:rowOff>103290</xdr:rowOff>
    </xdr:to>
    <xdr:sp macro="" textlink="">
      <xdr:nvSpPr>
        <xdr:cNvPr id="425" name="楕円 424"/>
        <xdr:cNvSpPr/>
      </xdr:nvSpPr>
      <xdr:spPr>
        <a:xfrm>
          <a:off x="8699500" y="133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94417</xdr:rowOff>
    </xdr:from>
    <xdr:ext cx="469744" cy="259045"/>
    <xdr:sp macro="" textlink="">
      <xdr:nvSpPr>
        <xdr:cNvPr id="426" name="テキスト ボックス 425"/>
        <xdr:cNvSpPr txBox="1"/>
      </xdr:nvSpPr>
      <xdr:spPr>
        <a:xfrm>
          <a:off x="8515428" y="134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147041</xdr:rowOff>
    </xdr:from>
    <xdr:to>
      <xdr:col>41</xdr:col>
      <xdr:colOff>101600</xdr:colOff>
      <xdr:row>78</xdr:row>
      <xdr:rowOff>77191</xdr:rowOff>
    </xdr:to>
    <xdr:sp macro="" textlink="">
      <xdr:nvSpPr>
        <xdr:cNvPr id="427" name="楕円 426"/>
        <xdr:cNvSpPr/>
      </xdr:nvSpPr>
      <xdr:spPr>
        <a:xfrm>
          <a:off x="7810500" y="1334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68318</xdr:rowOff>
    </xdr:from>
    <xdr:ext cx="469744" cy="259045"/>
    <xdr:sp macro="" textlink="">
      <xdr:nvSpPr>
        <xdr:cNvPr id="428" name="テキスト ボックス 427"/>
        <xdr:cNvSpPr txBox="1"/>
      </xdr:nvSpPr>
      <xdr:spPr>
        <a:xfrm>
          <a:off x="7626428" y="134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150413</xdr:rowOff>
    </xdr:from>
    <xdr:to>
      <xdr:col>36</xdr:col>
      <xdr:colOff>165100</xdr:colOff>
      <xdr:row>78</xdr:row>
      <xdr:rowOff>80563</xdr:rowOff>
    </xdr:to>
    <xdr:sp macro="" textlink="">
      <xdr:nvSpPr>
        <xdr:cNvPr id="429" name="楕円 428"/>
        <xdr:cNvSpPr/>
      </xdr:nvSpPr>
      <xdr:spPr>
        <a:xfrm>
          <a:off x="6921500" y="1335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71690</xdr:rowOff>
    </xdr:from>
    <xdr:ext cx="469744" cy="259045"/>
    <xdr:sp macro="" textlink="">
      <xdr:nvSpPr>
        <xdr:cNvPr id="430" name="テキスト ボックス 429"/>
        <xdr:cNvSpPr txBox="1"/>
      </xdr:nvSpPr>
      <xdr:spPr>
        <a:xfrm>
          <a:off x="6737428" y="1344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149282</xdr:rowOff>
    </xdr:from>
    <xdr:to>
      <xdr:col>54</xdr:col>
      <xdr:colOff>189865</xdr:colOff>
      <xdr:row>98</xdr:row>
      <xdr:rowOff>134728</xdr:rowOff>
    </xdr:to>
    <xdr:cxnSp macro="">
      <xdr:nvCxnSpPr>
        <xdr:cNvPr id="455" name="直線コネクタ 454"/>
        <xdr:cNvCxnSpPr/>
      </xdr:nvCxnSpPr>
      <xdr:spPr>
        <a:xfrm flipV="1">
          <a:off x="10475595" y="15579782"/>
          <a:ext cx="1270" cy="13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138555</xdr:rowOff>
    </xdr:from>
    <xdr:ext cx="534377" cy="259045"/>
    <xdr:sp macro="" textlink="">
      <xdr:nvSpPr>
        <xdr:cNvPr id="456" name="土木費最小値テキスト"/>
        <xdr:cNvSpPr txBox="1"/>
      </xdr:nvSpPr>
      <xdr:spPr>
        <a:xfrm>
          <a:off x="10528300"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134728</xdr:rowOff>
    </xdr:from>
    <xdr:to>
      <xdr:col>55</xdr:col>
      <xdr:colOff>88900</xdr:colOff>
      <xdr:row>98</xdr:row>
      <xdr:rowOff>134728</xdr:rowOff>
    </xdr:to>
    <xdr:cxnSp macro="">
      <xdr:nvCxnSpPr>
        <xdr:cNvPr id="457" name="直線コネクタ 456"/>
        <xdr:cNvCxnSpPr/>
      </xdr:nvCxnSpPr>
      <xdr:spPr>
        <a:xfrm>
          <a:off x="10388600" y="169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95959</xdr:rowOff>
    </xdr:from>
    <xdr:ext cx="534377" cy="259045"/>
    <xdr:sp macro="" textlink="">
      <xdr:nvSpPr>
        <xdr:cNvPr id="458" name="土木費最大値テキスト"/>
        <xdr:cNvSpPr txBox="1"/>
      </xdr:nvSpPr>
      <xdr:spPr>
        <a:xfrm>
          <a:off x="10528300"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149282</xdr:rowOff>
    </xdr:from>
    <xdr:to>
      <xdr:col>55</xdr:col>
      <xdr:colOff>88900</xdr:colOff>
      <xdr:row>90</xdr:row>
      <xdr:rowOff>149282</xdr:rowOff>
    </xdr:to>
    <xdr:cxnSp macro="">
      <xdr:nvCxnSpPr>
        <xdr:cNvPr id="459" name="直線コネクタ 458"/>
        <xdr:cNvCxnSpPr/>
      </xdr:nvCxnSpPr>
      <xdr:spPr>
        <a:xfrm>
          <a:off x="10388600" y="1557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116821</xdr:rowOff>
    </xdr:from>
    <xdr:to>
      <xdr:col>55</xdr:col>
      <xdr:colOff>0</xdr:colOff>
      <xdr:row>97</xdr:row>
      <xdr:rowOff>83179</xdr:rowOff>
    </xdr:to>
    <xdr:cxnSp macro="">
      <xdr:nvCxnSpPr>
        <xdr:cNvPr id="460" name="直線コネクタ 459"/>
        <xdr:cNvCxnSpPr/>
      </xdr:nvCxnSpPr>
      <xdr:spPr>
        <a:xfrm flipV="1">
          <a:off x="9639300" y="16576021"/>
          <a:ext cx="838200" cy="13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77595</xdr:rowOff>
    </xdr:from>
    <xdr:ext cx="534377" cy="259045"/>
    <xdr:sp macro="" textlink="">
      <xdr:nvSpPr>
        <xdr:cNvPr id="461" name="土木費平均値テキスト"/>
        <xdr:cNvSpPr txBox="1"/>
      </xdr:nvSpPr>
      <xdr:spPr>
        <a:xfrm>
          <a:off x="10528300" y="16536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99168</xdr:rowOff>
    </xdr:from>
    <xdr:to>
      <xdr:col>55</xdr:col>
      <xdr:colOff>50800</xdr:colOff>
      <xdr:row>97</xdr:row>
      <xdr:rowOff>29318</xdr:rowOff>
    </xdr:to>
    <xdr:sp macro="" textlink="">
      <xdr:nvSpPr>
        <xdr:cNvPr id="462" name="フローチャート: 判断 461"/>
        <xdr:cNvSpPr/>
      </xdr:nvSpPr>
      <xdr:spPr>
        <a:xfrm>
          <a:off x="104267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83179</xdr:rowOff>
    </xdr:from>
    <xdr:to>
      <xdr:col>50</xdr:col>
      <xdr:colOff>114300</xdr:colOff>
      <xdr:row>97</xdr:row>
      <xdr:rowOff>115793</xdr:rowOff>
    </xdr:to>
    <xdr:cxnSp macro="">
      <xdr:nvCxnSpPr>
        <xdr:cNvPr id="463" name="直線コネクタ 462"/>
        <xdr:cNvCxnSpPr/>
      </xdr:nvCxnSpPr>
      <xdr:spPr>
        <a:xfrm flipV="1">
          <a:off x="8750300" y="16713829"/>
          <a:ext cx="8890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115494</xdr:rowOff>
    </xdr:from>
    <xdr:to>
      <xdr:col>50</xdr:col>
      <xdr:colOff>165100</xdr:colOff>
      <xdr:row>97</xdr:row>
      <xdr:rowOff>45644</xdr:rowOff>
    </xdr:to>
    <xdr:sp macro="" textlink="">
      <xdr:nvSpPr>
        <xdr:cNvPr id="464" name="フローチャート: 判断 463"/>
        <xdr:cNvSpPr/>
      </xdr:nvSpPr>
      <xdr:spPr>
        <a:xfrm>
          <a:off x="9588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62171</xdr:rowOff>
    </xdr:from>
    <xdr:ext cx="534377" cy="259045"/>
    <xdr:sp macro="" textlink="">
      <xdr:nvSpPr>
        <xdr:cNvPr id="465" name="テキスト ボックス 464"/>
        <xdr:cNvSpPr txBox="1"/>
      </xdr:nvSpPr>
      <xdr:spPr>
        <a:xfrm>
          <a:off x="9372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113545</xdr:rowOff>
    </xdr:from>
    <xdr:to>
      <xdr:col>45</xdr:col>
      <xdr:colOff>177800</xdr:colOff>
      <xdr:row>97</xdr:row>
      <xdr:rowOff>115793</xdr:rowOff>
    </xdr:to>
    <xdr:cxnSp macro="">
      <xdr:nvCxnSpPr>
        <xdr:cNvPr id="466" name="直線コネクタ 465"/>
        <xdr:cNvCxnSpPr/>
      </xdr:nvCxnSpPr>
      <xdr:spPr>
        <a:xfrm>
          <a:off x="7861300" y="16744195"/>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67" name="フローチャート: 判断 466"/>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63543</xdr:rowOff>
    </xdr:from>
    <xdr:ext cx="534377" cy="259045"/>
    <xdr:sp macro="" textlink="">
      <xdr:nvSpPr>
        <xdr:cNvPr id="468" name="テキスト ボックス 467"/>
        <xdr:cNvSpPr txBox="1"/>
      </xdr:nvSpPr>
      <xdr:spPr>
        <a:xfrm>
          <a:off x="8483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113545</xdr:rowOff>
    </xdr:from>
    <xdr:to>
      <xdr:col>41</xdr:col>
      <xdr:colOff>50800</xdr:colOff>
      <xdr:row>98</xdr:row>
      <xdr:rowOff>7607</xdr:rowOff>
    </xdr:to>
    <xdr:cxnSp macro="">
      <xdr:nvCxnSpPr>
        <xdr:cNvPr id="469" name="直線コネクタ 468"/>
        <xdr:cNvCxnSpPr/>
      </xdr:nvCxnSpPr>
      <xdr:spPr>
        <a:xfrm flipV="1">
          <a:off x="6972300" y="16744195"/>
          <a:ext cx="889000" cy="6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0" name="フローチャート: 判断 469"/>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44759</xdr:rowOff>
    </xdr:from>
    <xdr:ext cx="534377" cy="259045"/>
    <xdr:sp macro="" textlink="">
      <xdr:nvSpPr>
        <xdr:cNvPr id="471" name="テキスト ボックス 470"/>
        <xdr:cNvSpPr txBox="1"/>
      </xdr:nvSpPr>
      <xdr:spPr>
        <a:xfrm>
          <a:off x="7594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2" name="フローチャート: 判断 471"/>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162031</xdr:rowOff>
    </xdr:from>
    <xdr:ext cx="534377" cy="259045"/>
    <xdr:sp macro="" textlink="">
      <xdr:nvSpPr>
        <xdr:cNvPr id="473" name="テキスト ボックス 472"/>
        <xdr:cNvSpPr txBox="1"/>
      </xdr:nvSpPr>
      <xdr:spPr>
        <a:xfrm>
          <a:off x="6705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66021</xdr:rowOff>
    </xdr:from>
    <xdr:to>
      <xdr:col>55</xdr:col>
      <xdr:colOff>50800</xdr:colOff>
      <xdr:row>96</xdr:row>
      <xdr:rowOff>167621</xdr:rowOff>
    </xdr:to>
    <xdr:sp macro="" textlink="">
      <xdr:nvSpPr>
        <xdr:cNvPr id="479" name="楕円 478"/>
        <xdr:cNvSpPr/>
      </xdr:nvSpPr>
      <xdr:spPr>
        <a:xfrm>
          <a:off x="10426700" y="1652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88898</xdr:rowOff>
    </xdr:from>
    <xdr:ext cx="534377" cy="259045"/>
    <xdr:sp macro="" textlink="">
      <xdr:nvSpPr>
        <xdr:cNvPr id="480" name="土木費該当値テキスト"/>
        <xdr:cNvSpPr txBox="1"/>
      </xdr:nvSpPr>
      <xdr:spPr>
        <a:xfrm>
          <a:off x="10528300" y="1637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32379</xdr:rowOff>
    </xdr:from>
    <xdr:to>
      <xdr:col>50</xdr:col>
      <xdr:colOff>165100</xdr:colOff>
      <xdr:row>97</xdr:row>
      <xdr:rowOff>133979</xdr:rowOff>
    </xdr:to>
    <xdr:sp macro="" textlink="">
      <xdr:nvSpPr>
        <xdr:cNvPr id="481" name="楕円 480"/>
        <xdr:cNvSpPr/>
      </xdr:nvSpPr>
      <xdr:spPr>
        <a:xfrm>
          <a:off x="9588500" y="1666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125106</xdr:rowOff>
    </xdr:from>
    <xdr:ext cx="534377" cy="259045"/>
    <xdr:sp macro="" textlink="">
      <xdr:nvSpPr>
        <xdr:cNvPr id="482" name="テキスト ボックス 481"/>
        <xdr:cNvSpPr txBox="1"/>
      </xdr:nvSpPr>
      <xdr:spPr>
        <a:xfrm>
          <a:off x="9372111" y="1675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64993</xdr:rowOff>
    </xdr:from>
    <xdr:to>
      <xdr:col>46</xdr:col>
      <xdr:colOff>38100</xdr:colOff>
      <xdr:row>97</xdr:row>
      <xdr:rowOff>166593</xdr:rowOff>
    </xdr:to>
    <xdr:sp macro="" textlink="">
      <xdr:nvSpPr>
        <xdr:cNvPr id="483" name="楕円 482"/>
        <xdr:cNvSpPr/>
      </xdr:nvSpPr>
      <xdr:spPr>
        <a:xfrm>
          <a:off x="8699500" y="1669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157720</xdr:rowOff>
    </xdr:from>
    <xdr:ext cx="534377" cy="259045"/>
    <xdr:sp macro="" textlink="">
      <xdr:nvSpPr>
        <xdr:cNvPr id="484" name="テキスト ボックス 483"/>
        <xdr:cNvSpPr txBox="1"/>
      </xdr:nvSpPr>
      <xdr:spPr>
        <a:xfrm>
          <a:off x="8483111" y="1678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62745</xdr:rowOff>
    </xdr:from>
    <xdr:to>
      <xdr:col>41</xdr:col>
      <xdr:colOff>101600</xdr:colOff>
      <xdr:row>97</xdr:row>
      <xdr:rowOff>164345</xdr:rowOff>
    </xdr:to>
    <xdr:sp macro="" textlink="">
      <xdr:nvSpPr>
        <xdr:cNvPr id="485" name="楕円 484"/>
        <xdr:cNvSpPr/>
      </xdr:nvSpPr>
      <xdr:spPr>
        <a:xfrm>
          <a:off x="7810500" y="166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155472</xdr:rowOff>
    </xdr:from>
    <xdr:ext cx="534377" cy="259045"/>
    <xdr:sp macro="" textlink="">
      <xdr:nvSpPr>
        <xdr:cNvPr id="486" name="テキスト ボックス 485"/>
        <xdr:cNvSpPr txBox="1"/>
      </xdr:nvSpPr>
      <xdr:spPr>
        <a:xfrm>
          <a:off x="7594111" y="1678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128257</xdr:rowOff>
    </xdr:from>
    <xdr:to>
      <xdr:col>36</xdr:col>
      <xdr:colOff>165100</xdr:colOff>
      <xdr:row>98</xdr:row>
      <xdr:rowOff>58407</xdr:rowOff>
    </xdr:to>
    <xdr:sp macro="" textlink="">
      <xdr:nvSpPr>
        <xdr:cNvPr id="487" name="楕円 486"/>
        <xdr:cNvSpPr/>
      </xdr:nvSpPr>
      <xdr:spPr>
        <a:xfrm>
          <a:off x="6921500" y="167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49534</xdr:rowOff>
    </xdr:from>
    <xdr:ext cx="534377" cy="259045"/>
    <xdr:sp macro="" textlink="">
      <xdr:nvSpPr>
        <xdr:cNvPr id="488" name="テキスト ボックス 487"/>
        <xdr:cNvSpPr txBox="1"/>
      </xdr:nvSpPr>
      <xdr:spPr>
        <a:xfrm>
          <a:off x="6705111" y="1685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48514</xdr:rowOff>
    </xdr:from>
    <xdr:to>
      <xdr:col>85</xdr:col>
      <xdr:colOff>126364</xdr:colOff>
      <xdr:row>39</xdr:row>
      <xdr:rowOff>79502</xdr:rowOff>
    </xdr:to>
    <xdr:cxnSp macro="">
      <xdr:nvCxnSpPr>
        <xdr:cNvPr id="513" name="直線コネクタ 512"/>
        <xdr:cNvCxnSpPr/>
      </xdr:nvCxnSpPr>
      <xdr:spPr>
        <a:xfrm flipV="1">
          <a:off x="16317595" y="5363464"/>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83329</xdr:rowOff>
    </xdr:from>
    <xdr:ext cx="469744" cy="259045"/>
    <xdr:sp macro="" textlink="">
      <xdr:nvSpPr>
        <xdr:cNvPr id="514" name="消防費最小値テキスト"/>
        <xdr:cNvSpPr txBox="1"/>
      </xdr:nvSpPr>
      <xdr:spPr>
        <a:xfrm>
          <a:off x="16370300" y="67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79502</xdr:rowOff>
    </xdr:from>
    <xdr:to>
      <xdr:col>86</xdr:col>
      <xdr:colOff>25400</xdr:colOff>
      <xdr:row>39</xdr:row>
      <xdr:rowOff>79502</xdr:rowOff>
    </xdr:to>
    <xdr:cxnSp macro="">
      <xdr:nvCxnSpPr>
        <xdr:cNvPr id="515" name="直線コネクタ 514"/>
        <xdr:cNvCxnSpPr/>
      </xdr:nvCxnSpPr>
      <xdr:spPr>
        <a:xfrm>
          <a:off x="16230600" y="676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166641</xdr:rowOff>
    </xdr:from>
    <xdr:ext cx="534377" cy="259045"/>
    <xdr:sp macro="" textlink="">
      <xdr:nvSpPr>
        <xdr:cNvPr id="516" name="消防費最大値テキスト"/>
        <xdr:cNvSpPr txBox="1"/>
      </xdr:nvSpPr>
      <xdr:spPr>
        <a:xfrm>
          <a:off x="16370300" y="51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48514</xdr:rowOff>
    </xdr:from>
    <xdr:to>
      <xdr:col>86</xdr:col>
      <xdr:colOff>25400</xdr:colOff>
      <xdr:row>31</xdr:row>
      <xdr:rowOff>48514</xdr:rowOff>
    </xdr:to>
    <xdr:cxnSp macro="">
      <xdr:nvCxnSpPr>
        <xdr:cNvPr id="517" name="直線コネクタ 516"/>
        <xdr:cNvCxnSpPr/>
      </xdr:nvCxnSpPr>
      <xdr:spPr>
        <a:xfrm>
          <a:off x="16230600" y="536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57658</xdr:rowOff>
    </xdr:from>
    <xdr:to>
      <xdr:col>85</xdr:col>
      <xdr:colOff>127000</xdr:colOff>
      <xdr:row>34</xdr:row>
      <xdr:rowOff>133604</xdr:rowOff>
    </xdr:to>
    <xdr:cxnSp macro="">
      <xdr:nvCxnSpPr>
        <xdr:cNvPr id="518" name="直線コネクタ 517"/>
        <xdr:cNvCxnSpPr/>
      </xdr:nvCxnSpPr>
      <xdr:spPr>
        <a:xfrm flipV="1">
          <a:off x="15481300" y="5886958"/>
          <a:ext cx="83820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89298</xdr:rowOff>
    </xdr:from>
    <xdr:ext cx="534377" cy="259045"/>
    <xdr:sp macro="" textlink="">
      <xdr:nvSpPr>
        <xdr:cNvPr id="519" name="消防費平均値テキスト"/>
        <xdr:cNvSpPr txBox="1"/>
      </xdr:nvSpPr>
      <xdr:spPr>
        <a:xfrm>
          <a:off x="16370300" y="6261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110871</xdr:rowOff>
    </xdr:from>
    <xdr:to>
      <xdr:col>85</xdr:col>
      <xdr:colOff>177800</xdr:colOff>
      <xdr:row>37</xdr:row>
      <xdr:rowOff>41021</xdr:rowOff>
    </xdr:to>
    <xdr:sp macro="" textlink="">
      <xdr:nvSpPr>
        <xdr:cNvPr id="520" name="フローチャート: 判断 519"/>
        <xdr:cNvSpPr/>
      </xdr:nvSpPr>
      <xdr:spPr>
        <a:xfrm>
          <a:off x="162687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87122</xdr:rowOff>
    </xdr:from>
    <xdr:to>
      <xdr:col>81</xdr:col>
      <xdr:colOff>50800</xdr:colOff>
      <xdr:row>34</xdr:row>
      <xdr:rowOff>133604</xdr:rowOff>
    </xdr:to>
    <xdr:cxnSp macro="">
      <xdr:nvCxnSpPr>
        <xdr:cNvPr id="521" name="直線コネクタ 520"/>
        <xdr:cNvCxnSpPr/>
      </xdr:nvCxnSpPr>
      <xdr:spPr>
        <a:xfrm>
          <a:off x="14592300" y="5744972"/>
          <a:ext cx="889000" cy="21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101600</xdr:rowOff>
    </xdr:from>
    <xdr:to>
      <xdr:col>81</xdr:col>
      <xdr:colOff>101600</xdr:colOff>
      <xdr:row>37</xdr:row>
      <xdr:rowOff>31750</xdr:rowOff>
    </xdr:to>
    <xdr:sp macro="" textlink="">
      <xdr:nvSpPr>
        <xdr:cNvPr id="522" name="フローチャート: 判断 521"/>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22877</xdr:rowOff>
    </xdr:from>
    <xdr:ext cx="534377" cy="259045"/>
    <xdr:sp macro="" textlink="">
      <xdr:nvSpPr>
        <xdr:cNvPr id="523" name="テキスト ボックス 522"/>
        <xdr:cNvSpPr txBox="1"/>
      </xdr:nvSpPr>
      <xdr:spPr>
        <a:xfrm>
          <a:off x="15214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87122</xdr:rowOff>
    </xdr:from>
    <xdr:to>
      <xdr:col>76</xdr:col>
      <xdr:colOff>114300</xdr:colOff>
      <xdr:row>34</xdr:row>
      <xdr:rowOff>108204</xdr:rowOff>
    </xdr:to>
    <xdr:cxnSp macro="">
      <xdr:nvCxnSpPr>
        <xdr:cNvPr id="524" name="直線コネクタ 523"/>
        <xdr:cNvCxnSpPr/>
      </xdr:nvCxnSpPr>
      <xdr:spPr>
        <a:xfrm flipV="1">
          <a:off x="13703300" y="5744972"/>
          <a:ext cx="889000" cy="19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160401</xdr:rowOff>
    </xdr:from>
    <xdr:to>
      <xdr:col>76</xdr:col>
      <xdr:colOff>165100</xdr:colOff>
      <xdr:row>36</xdr:row>
      <xdr:rowOff>90551</xdr:rowOff>
    </xdr:to>
    <xdr:sp macro="" textlink="">
      <xdr:nvSpPr>
        <xdr:cNvPr id="525" name="フローチャート: 判断 524"/>
        <xdr:cNvSpPr/>
      </xdr:nvSpPr>
      <xdr:spPr>
        <a:xfrm>
          <a:off x="14541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81678</xdr:rowOff>
    </xdr:from>
    <xdr:ext cx="534377" cy="259045"/>
    <xdr:sp macro="" textlink="">
      <xdr:nvSpPr>
        <xdr:cNvPr id="526" name="テキスト ボックス 525"/>
        <xdr:cNvSpPr txBox="1"/>
      </xdr:nvSpPr>
      <xdr:spPr>
        <a:xfrm>
          <a:off x="14325111" y="62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152400</xdr:rowOff>
    </xdr:from>
    <xdr:to>
      <xdr:col>71</xdr:col>
      <xdr:colOff>177800</xdr:colOff>
      <xdr:row>34</xdr:row>
      <xdr:rowOff>108204</xdr:rowOff>
    </xdr:to>
    <xdr:cxnSp macro="">
      <xdr:nvCxnSpPr>
        <xdr:cNvPr id="527" name="直線コネクタ 526"/>
        <xdr:cNvCxnSpPr/>
      </xdr:nvCxnSpPr>
      <xdr:spPr>
        <a:xfrm>
          <a:off x="12814300" y="5810250"/>
          <a:ext cx="8890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26289</xdr:rowOff>
    </xdr:from>
    <xdr:to>
      <xdr:col>72</xdr:col>
      <xdr:colOff>38100</xdr:colOff>
      <xdr:row>36</xdr:row>
      <xdr:rowOff>127889</xdr:rowOff>
    </xdr:to>
    <xdr:sp macro="" textlink="">
      <xdr:nvSpPr>
        <xdr:cNvPr id="528" name="フローチャート: 判断 527"/>
        <xdr:cNvSpPr/>
      </xdr:nvSpPr>
      <xdr:spPr>
        <a:xfrm>
          <a:off x="13652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119016</xdr:rowOff>
    </xdr:from>
    <xdr:ext cx="534377" cy="259045"/>
    <xdr:sp macro="" textlink="">
      <xdr:nvSpPr>
        <xdr:cNvPr id="529" name="テキスト ボックス 528"/>
        <xdr:cNvSpPr txBox="1"/>
      </xdr:nvSpPr>
      <xdr:spPr>
        <a:xfrm>
          <a:off x="13436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82169</xdr:rowOff>
    </xdr:from>
    <xdr:to>
      <xdr:col>67</xdr:col>
      <xdr:colOff>101600</xdr:colOff>
      <xdr:row>37</xdr:row>
      <xdr:rowOff>12319</xdr:rowOff>
    </xdr:to>
    <xdr:sp macro="" textlink="">
      <xdr:nvSpPr>
        <xdr:cNvPr id="530" name="フローチャート: 判断 529"/>
        <xdr:cNvSpPr/>
      </xdr:nvSpPr>
      <xdr:spPr>
        <a:xfrm>
          <a:off x="12763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3446</xdr:rowOff>
    </xdr:from>
    <xdr:ext cx="534377" cy="259045"/>
    <xdr:sp macro="" textlink="">
      <xdr:nvSpPr>
        <xdr:cNvPr id="531" name="テキスト ボックス 530"/>
        <xdr:cNvSpPr txBox="1"/>
      </xdr:nvSpPr>
      <xdr:spPr>
        <a:xfrm>
          <a:off x="12547111" y="63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6858</xdr:rowOff>
    </xdr:from>
    <xdr:to>
      <xdr:col>85</xdr:col>
      <xdr:colOff>177800</xdr:colOff>
      <xdr:row>34</xdr:row>
      <xdr:rowOff>108458</xdr:rowOff>
    </xdr:to>
    <xdr:sp macro="" textlink="">
      <xdr:nvSpPr>
        <xdr:cNvPr id="537" name="楕円 536"/>
        <xdr:cNvSpPr/>
      </xdr:nvSpPr>
      <xdr:spPr>
        <a:xfrm>
          <a:off x="16268700" y="583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29735</xdr:rowOff>
    </xdr:from>
    <xdr:ext cx="534377" cy="259045"/>
    <xdr:sp macro="" textlink="">
      <xdr:nvSpPr>
        <xdr:cNvPr id="538" name="消防費該当値テキスト"/>
        <xdr:cNvSpPr txBox="1"/>
      </xdr:nvSpPr>
      <xdr:spPr>
        <a:xfrm>
          <a:off x="16370300" y="568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82804</xdr:rowOff>
    </xdr:from>
    <xdr:to>
      <xdr:col>81</xdr:col>
      <xdr:colOff>101600</xdr:colOff>
      <xdr:row>35</xdr:row>
      <xdr:rowOff>12954</xdr:rowOff>
    </xdr:to>
    <xdr:sp macro="" textlink="">
      <xdr:nvSpPr>
        <xdr:cNvPr id="539" name="楕円 538"/>
        <xdr:cNvSpPr/>
      </xdr:nvSpPr>
      <xdr:spPr>
        <a:xfrm>
          <a:off x="15430500" y="591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29481</xdr:rowOff>
    </xdr:from>
    <xdr:ext cx="534377" cy="259045"/>
    <xdr:sp macro="" textlink="">
      <xdr:nvSpPr>
        <xdr:cNvPr id="540" name="テキスト ボックス 539"/>
        <xdr:cNvSpPr txBox="1"/>
      </xdr:nvSpPr>
      <xdr:spPr>
        <a:xfrm>
          <a:off x="15214111" y="568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36322</xdr:rowOff>
    </xdr:from>
    <xdr:to>
      <xdr:col>76</xdr:col>
      <xdr:colOff>165100</xdr:colOff>
      <xdr:row>33</xdr:row>
      <xdr:rowOff>137922</xdr:rowOff>
    </xdr:to>
    <xdr:sp macro="" textlink="">
      <xdr:nvSpPr>
        <xdr:cNvPr id="541" name="楕円 540"/>
        <xdr:cNvSpPr/>
      </xdr:nvSpPr>
      <xdr:spPr>
        <a:xfrm>
          <a:off x="14541500" y="56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154449</xdr:rowOff>
    </xdr:from>
    <xdr:ext cx="534377" cy="259045"/>
    <xdr:sp macro="" textlink="">
      <xdr:nvSpPr>
        <xdr:cNvPr id="542" name="テキスト ボックス 541"/>
        <xdr:cNvSpPr txBox="1"/>
      </xdr:nvSpPr>
      <xdr:spPr>
        <a:xfrm>
          <a:off x="14325111" y="546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57404</xdr:rowOff>
    </xdr:from>
    <xdr:to>
      <xdr:col>72</xdr:col>
      <xdr:colOff>38100</xdr:colOff>
      <xdr:row>34</xdr:row>
      <xdr:rowOff>159004</xdr:rowOff>
    </xdr:to>
    <xdr:sp macro="" textlink="">
      <xdr:nvSpPr>
        <xdr:cNvPr id="543" name="楕円 542"/>
        <xdr:cNvSpPr/>
      </xdr:nvSpPr>
      <xdr:spPr>
        <a:xfrm>
          <a:off x="13652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4081</xdr:rowOff>
    </xdr:from>
    <xdr:ext cx="534377" cy="259045"/>
    <xdr:sp macro="" textlink="">
      <xdr:nvSpPr>
        <xdr:cNvPr id="544" name="テキスト ボックス 543"/>
        <xdr:cNvSpPr txBox="1"/>
      </xdr:nvSpPr>
      <xdr:spPr>
        <a:xfrm>
          <a:off x="13436111" y="56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101600</xdr:rowOff>
    </xdr:from>
    <xdr:to>
      <xdr:col>67</xdr:col>
      <xdr:colOff>101600</xdr:colOff>
      <xdr:row>34</xdr:row>
      <xdr:rowOff>31750</xdr:rowOff>
    </xdr:to>
    <xdr:sp macro="" textlink="">
      <xdr:nvSpPr>
        <xdr:cNvPr id="545" name="楕円 544"/>
        <xdr:cNvSpPr/>
      </xdr:nvSpPr>
      <xdr:spPr>
        <a:xfrm>
          <a:off x="127635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48277</xdr:rowOff>
    </xdr:from>
    <xdr:ext cx="534377" cy="259045"/>
    <xdr:sp macro="" textlink="">
      <xdr:nvSpPr>
        <xdr:cNvPr id="546" name="テキスト ボックス 545"/>
        <xdr:cNvSpPr txBox="1"/>
      </xdr:nvSpPr>
      <xdr:spPr>
        <a:xfrm>
          <a:off x="12547111" y="553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69" name="直線コネクタ 568"/>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0" name="教育費最小値テキスト"/>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1" name="直線コネクタ 570"/>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2" name="教育費最大値テキスト"/>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3" name="直線コネクタ 572"/>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143541</xdr:rowOff>
    </xdr:from>
    <xdr:to>
      <xdr:col>85</xdr:col>
      <xdr:colOff>127000</xdr:colOff>
      <xdr:row>55</xdr:row>
      <xdr:rowOff>66228</xdr:rowOff>
    </xdr:to>
    <xdr:cxnSp macro="">
      <xdr:nvCxnSpPr>
        <xdr:cNvPr id="574" name="直線コネクタ 573"/>
        <xdr:cNvCxnSpPr/>
      </xdr:nvCxnSpPr>
      <xdr:spPr>
        <a:xfrm flipV="1">
          <a:off x="15481300" y="9401841"/>
          <a:ext cx="838200" cy="9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113619</xdr:rowOff>
    </xdr:from>
    <xdr:ext cx="534377" cy="259045"/>
    <xdr:sp macro="" textlink="">
      <xdr:nvSpPr>
        <xdr:cNvPr id="575" name="教育費平均値テキスト"/>
        <xdr:cNvSpPr txBox="1"/>
      </xdr:nvSpPr>
      <xdr:spPr>
        <a:xfrm>
          <a:off x="16370300" y="9543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76" name="フローチャート: 判断 575"/>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66228</xdr:rowOff>
    </xdr:from>
    <xdr:to>
      <xdr:col>81</xdr:col>
      <xdr:colOff>50800</xdr:colOff>
      <xdr:row>55</xdr:row>
      <xdr:rowOff>152844</xdr:rowOff>
    </xdr:to>
    <xdr:cxnSp macro="">
      <xdr:nvCxnSpPr>
        <xdr:cNvPr id="577" name="直線コネクタ 576"/>
        <xdr:cNvCxnSpPr/>
      </xdr:nvCxnSpPr>
      <xdr:spPr>
        <a:xfrm flipV="1">
          <a:off x="14592300" y="9495978"/>
          <a:ext cx="889000" cy="8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78" name="フローチャート: 判断 577"/>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98234</xdr:rowOff>
    </xdr:from>
    <xdr:ext cx="534377" cy="259045"/>
    <xdr:sp macro="" textlink="">
      <xdr:nvSpPr>
        <xdr:cNvPr id="579" name="テキスト ボックス 578"/>
        <xdr:cNvSpPr txBox="1"/>
      </xdr:nvSpPr>
      <xdr:spPr>
        <a:xfrm>
          <a:off x="15214111" y="9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90597</xdr:rowOff>
    </xdr:from>
    <xdr:to>
      <xdr:col>76</xdr:col>
      <xdr:colOff>114300</xdr:colOff>
      <xdr:row>55</xdr:row>
      <xdr:rowOff>152844</xdr:rowOff>
    </xdr:to>
    <xdr:cxnSp macro="">
      <xdr:nvCxnSpPr>
        <xdr:cNvPr id="580" name="直線コネクタ 579"/>
        <xdr:cNvCxnSpPr/>
      </xdr:nvCxnSpPr>
      <xdr:spPr>
        <a:xfrm>
          <a:off x="13703300" y="9520347"/>
          <a:ext cx="889000" cy="6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1" name="フローチャート: 判断 580"/>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111972</xdr:rowOff>
    </xdr:from>
    <xdr:ext cx="534377" cy="259045"/>
    <xdr:sp macro="" textlink="">
      <xdr:nvSpPr>
        <xdr:cNvPr id="582" name="テキスト ボックス 581"/>
        <xdr:cNvSpPr txBox="1"/>
      </xdr:nvSpPr>
      <xdr:spPr>
        <a:xfrm>
          <a:off x="14325111" y="97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121846</xdr:rowOff>
    </xdr:from>
    <xdr:to>
      <xdr:col>71</xdr:col>
      <xdr:colOff>177800</xdr:colOff>
      <xdr:row>55</xdr:row>
      <xdr:rowOff>90597</xdr:rowOff>
    </xdr:to>
    <xdr:cxnSp macro="">
      <xdr:nvCxnSpPr>
        <xdr:cNvPr id="583" name="直線コネクタ 582"/>
        <xdr:cNvCxnSpPr/>
      </xdr:nvCxnSpPr>
      <xdr:spPr>
        <a:xfrm>
          <a:off x="12814300" y="9380146"/>
          <a:ext cx="889000" cy="14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84" name="フローチャート: 判断 583"/>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122762</xdr:rowOff>
    </xdr:from>
    <xdr:ext cx="534377" cy="259045"/>
    <xdr:sp macro="" textlink="">
      <xdr:nvSpPr>
        <xdr:cNvPr id="585" name="テキスト ボックス 584"/>
        <xdr:cNvSpPr txBox="1"/>
      </xdr:nvSpPr>
      <xdr:spPr>
        <a:xfrm>
          <a:off x="13436111" y="97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86" name="フローチャート: 判断 585"/>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7297</xdr:rowOff>
    </xdr:from>
    <xdr:ext cx="534377" cy="259045"/>
    <xdr:sp macro="" textlink="">
      <xdr:nvSpPr>
        <xdr:cNvPr id="587" name="テキスト ボックス 586"/>
        <xdr:cNvSpPr txBox="1"/>
      </xdr:nvSpPr>
      <xdr:spPr>
        <a:xfrm>
          <a:off x="12547111" y="977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92741</xdr:rowOff>
    </xdr:from>
    <xdr:to>
      <xdr:col>85</xdr:col>
      <xdr:colOff>177800</xdr:colOff>
      <xdr:row>55</xdr:row>
      <xdr:rowOff>22891</xdr:rowOff>
    </xdr:to>
    <xdr:sp macro="" textlink="">
      <xdr:nvSpPr>
        <xdr:cNvPr id="593" name="楕円 592"/>
        <xdr:cNvSpPr/>
      </xdr:nvSpPr>
      <xdr:spPr>
        <a:xfrm>
          <a:off x="16268700" y="935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115618</xdr:rowOff>
    </xdr:from>
    <xdr:ext cx="534377" cy="259045"/>
    <xdr:sp macro="" textlink="">
      <xdr:nvSpPr>
        <xdr:cNvPr id="594" name="教育費該当値テキスト"/>
        <xdr:cNvSpPr txBox="1"/>
      </xdr:nvSpPr>
      <xdr:spPr>
        <a:xfrm>
          <a:off x="16370300" y="920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15428</xdr:rowOff>
    </xdr:from>
    <xdr:to>
      <xdr:col>81</xdr:col>
      <xdr:colOff>101600</xdr:colOff>
      <xdr:row>55</xdr:row>
      <xdr:rowOff>117028</xdr:rowOff>
    </xdr:to>
    <xdr:sp macro="" textlink="">
      <xdr:nvSpPr>
        <xdr:cNvPr id="595" name="楕円 594"/>
        <xdr:cNvSpPr/>
      </xdr:nvSpPr>
      <xdr:spPr>
        <a:xfrm>
          <a:off x="15430500" y="944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133555</xdr:rowOff>
    </xdr:from>
    <xdr:ext cx="534377" cy="259045"/>
    <xdr:sp macro="" textlink="">
      <xdr:nvSpPr>
        <xdr:cNvPr id="596" name="テキスト ボックス 595"/>
        <xdr:cNvSpPr txBox="1"/>
      </xdr:nvSpPr>
      <xdr:spPr>
        <a:xfrm>
          <a:off x="15214111" y="922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102044</xdr:rowOff>
    </xdr:from>
    <xdr:to>
      <xdr:col>76</xdr:col>
      <xdr:colOff>165100</xdr:colOff>
      <xdr:row>56</xdr:row>
      <xdr:rowOff>32194</xdr:rowOff>
    </xdr:to>
    <xdr:sp macro="" textlink="">
      <xdr:nvSpPr>
        <xdr:cNvPr id="597" name="楕円 596"/>
        <xdr:cNvSpPr/>
      </xdr:nvSpPr>
      <xdr:spPr>
        <a:xfrm>
          <a:off x="14541500" y="953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48721</xdr:rowOff>
    </xdr:from>
    <xdr:ext cx="534377" cy="259045"/>
    <xdr:sp macro="" textlink="">
      <xdr:nvSpPr>
        <xdr:cNvPr id="598" name="テキスト ボックス 597"/>
        <xdr:cNvSpPr txBox="1"/>
      </xdr:nvSpPr>
      <xdr:spPr>
        <a:xfrm>
          <a:off x="14325111" y="93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39797</xdr:rowOff>
    </xdr:from>
    <xdr:to>
      <xdr:col>72</xdr:col>
      <xdr:colOff>38100</xdr:colOff>
      <xdr:row>55</xdr:row>
      <xdr:rowOff>141397</xdr:rowOff>
    </xdr:to>
    <xdr:sp macro="" textlink="">
      <xdr:nvSpPr>
        <xdr:cNvPr id="599" name="楕円 598"/>
        <xdr:cNvSpPr/>
      </xdr:nvSpPr>
      <xdr:spPr>
        <a:xfrm>
          <a:off x="13652500" y="946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157924</xdr:rowOff>
    </xdr:from>
    <xdr:ext cx="534377" cy="259045"/>
    <xdr:sp macro="" textlink="">
      <xdr:nvSpPr>
        <xdr:cNvPr id="600" name="テキスト ボックス 599"/>
        <xdr:cNvSpPr txBox="1"/>
      </xdr:nvSpPr>
      <xdr:spPr>
        <a:xfrm>
          <a:off x="13436111" y="924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71046</xdr:rowOff>
    </xdr:from>
    <xdr:to>
      <xdr:col>67</xdr:col>
      <xdr:colOff>101600</xdr:colOff>
      <xdr:row>55</xdr:row>
      <xdr:rowOff>1196</xdr:rowOff>
    </xdr:to>
    <xdr:sp macro="" textlink="">
      <xdr:nvSpPr>
        <xdr:cNvPr id="601" name="楕円 600"/>
        <xdr:cNvSpPr/>
      </xdr:nvSpPr>
      <xdr:spPr>
        <a:xfrm>
          <a:off x="12763500" y="932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17723</xdr:rowOff>
    </xdr:from>
    <xdr:ext cx="534377" cy="259045"/>
    <xdr:sp macro="" textlink="">
      <xdr:nvSpPr>
        <xdr:cNvPr id="602" name="テキスト ボックス 601"/>
        <xdr:cNvSpPr txBox="1"/>
      </xdr:nvSpPr>
      <xdr:spPr>
        <a:xfrm>
          <a:off x="12547111" y="910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146101</xdr:rowOff>
    </xdr:from>
    <xdr:to>
      <xdr:col>85</xdr:col>
      <xdr:colOff>126364</xdr:colOff>
      <xdr:row>78</xdr:row>
      <xdr:rowOff>139700</xdr:rowOff>
    </xdr:to>
    <xdr:cxnSp macro="">
      <xdr:nvCxnSpPr>
        <xdr:cNvPr id="624" name="直線コネクタ 623"/>
        <xdr:cNvCxnSpPr/>
      </xdr:nvCxnSpPr>
      <xdr:spPr>
        <a:xfrm flipV="1">
          <a:off x="16317595" y="12147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92778</xdr:rowOff>
    </xdr:from>
    <xdr:ext cx="469744" cy="259045"/>
    <xdr:sp macro="" textlink="">
      <xdr:nvSpPr>
        <xdr:cNvPr id="627" name="災害復旧費最大値テキスト"/>
        <xdr:cNvSpPr txBox="1"/>
      </xdr:nvSpPr>
      <xdr:spPr>
        <a:xfrm>
          <a:off x="16370300" y="119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146101</xdr:rowOff>
    </xdr:from>
    <xdr:to>
      <xdr:col>86</xdr:col>
      <xdr:colOff>25400</xdr:colOff>
      <xdr:row>70</xdr:row>
      <xdr:rowOff>146101</xdr:rowOff>
    </xdr:to>
    <xdr:cxnSp macro="">
      <xdr:nvCxnSpPr>
        <xdr:cNvPr id="628" name="直線コネクタ 627"/>
        <xdr:cNvCxnSpPr/>
      </xdr:nvCxnSpPr>
      <xdr:spPr>
        <a:xfrm>
          <a:off x="16230600" y="1214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128270</xdr:rowOff>
    </xdr:from>
    <xdr:to>
      <xdr:col>85</xdr:col>
      <xdr:colOff>127000</xdr:colOff>
      <xdr:row>78</xdr:row>
      <xdr:rowOff>139700</xdr:rowOff>
    </xdr:to>
    <xdr:cxnSp macro="">
      <xdr:nvCxnSpPr>
        <xdr:cNvPr id="629" name="直線コネクタ 628"/>
        <xdr:cNvCxnSpPr/>
      </xdr:nvCxnSpPr>
      <xdr:spPr>
        <a:xfrm flipV="1">
          <a:off x="15481300" y="135013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162526</xdr:rowOff>
    </xdr:from>
    <xdr:ext cx="378565" cy="259045"/>
    <xdr:sp macro="" textlink="">
      <xdr:nvSpPr>
        <xdr:cNvPr id="630" name="災害復旧費平均値テキスト"/>
        <xdr:cNvSpPr txBox="1"/>
      </xdr:nvSpPr>
      <xdr:spPr>
        <a:xfrm>
          <a:off x="16370300" y="13192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139649</xdr:rowOff>
    </xdr:from>
    <xdr:to>
      <xdr:col>85</xdr:col>
      <xdr:colOff>177800</xdr:colOff>
      <xdr:row>78</xdr:row>
      <xdr:rowOff>69799</xdr:rowOff>
    </xdr:to>
    <xdr:sp macro="" textlink="">
      <xdr:nvSpPr>
        <xdr:cNvPr id="631" name="フローチャート: 判断 630"/>
        <xdr:cNvSpPr/>
      </xdr:nvSpPr>
      <xdr:spPr>
        <a:xfrm>
          <a:off x="16268700" y="133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40894</xdr:rowOff>
    </xdr:from>
    <xdr:to>
      <xdr:col>81</xdr:col>
      <xdr:colOff>101600</xdr:colOff>
      <xdr:row>78</xdr:row>
      <xdr:rowOff>142494</xdr:rowOff>
    </xdr:to>
    <xdr:sp macro="" textlink="">
      <xdr:nvSpPr>
        <xdr:cNvPr id="633" name="フローチャート: 判断 632"/>
        <xdr:cNvSpPr/>
      </xdr:nvSpPr>
      <xdr:spPr>
        <a:xfrm>
          <a:off x="15430500" y="134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159021</xdr:rowOff>
    </xdr:from>
    <xdr:ext cx="378565" cy="259045"/>
    <xdr:sp macro="" textlink="">
      <xdr:nvSpPr>
        <xdr:cNvPr id="634" name="テキスト ボックス 633"/>
        <xdr:cNvSpPr txBox="1"/>
      </xdr:nvSpPr>
      <xdr:spPr>
        <a:xfrm>
          <a:off x="15292017" y="1318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120904</xdr:rowOff>
    </xdr:from>
    <xdr:to>
      <xdr:col>76</xdr:col>
      <xdr:colOff>165100</xdr:colOff>
      <xdr:row>78</xdr:row>
      <xdr:rowOff>51054</xdr:rowOff>
    </xdr:to>
    <xdr:sp macro="" textlink="">
      <xdr:nvSpPr>
        <xdr:cNvPr id="636" name="フローチャート: 判断 635"/>
        <xdr:cNvSpPr/>
      </xdr:nvSpPr>
      <xdr:spPr>
        <a:xfrm>
          <a:off x="145415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67581</xdr:rowOff>
    </xdr:from>
    <xdr:ext cx="378565" cy="259045"/>
    <xdr:sp macro="" textlink="">
      <xdr:nvSpPr>
        <xdr:cNvPr id="637" name="テキスト ボックス 636"/>
        <xdr:cNvSpPr txBox="1"/>
      </xdr:nvSpPr>
      <xdr:spPr>
        <a:xfrm>
          <a:off x="14403017" y="1309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39" name="フローチャート: 判断 638"/>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58895</xdr:rowOff>
    </xdr:from>
    <xdr:ext cx="378565" cy="259045"/>
    <xdr:sp macro="" textlink="">
      <xdr:nvSpPr>
        <xdr:cNvPr id="640" name="テキスト ボックス 639"/>
        <xdr:cNvSpPr txBox="1"/>
      </xdr:nvSpPr>
      <xdr:spPr>
        <a:xfrm>
          <a:off x="13514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41" name="フローチャート: 判断 640"/>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8602</xdr:rowOff>
    </xdr:from>
    <xdr:ext cx="378565" cy="259045"/>
    <xdr:sp macro="" textlink="">
      <xdr:nvSpPr>
        <xdr:cNvPr id="642" name="テキスト ボックス 641"/>
        <xdr:cNvSpPr txBox="1"/>
      </xdr:nvSpPr>
      <xdr:spPr>
        <a:xfrm>
          <a:off x="12625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77470</xdr:rowOff>
    </xdr:from>
    <xdr:to>
      <xdr:col>85</xdr:col>
      <xdr:colOff>177800</xdr:colOff>
      <xdr:row>79</xdr:row>
      <xdr:rowOff>7620</xdr:rowOff>
    </xdr:to>
    <xdr:sp macro="" textlink="">
      <xdr:nvSpPr>
        <xdr:cNvPr id="648" name="楕円 647"/>
        <xdr:cNvSpPr/>
      </xdr:nvSpPr>
      <xdr:spPr>
        <a:xfrm>
          <a:off x="16268700"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163847</xdr:rowOff>
    </xdr:from>
    <xdr:ext cx="313932" cy="259045"/>
    <xdr:sp macro="" textlink="">
      <xdr:nvSpPr>
        <xdr:cNvPr id="649" name="災害復旧費該当値テキスト"/>
        <xdr:cNvSpPr txBox="1"/>
      </xdr:nvSpPr>
      <xdr:spPr>
        <a:xfrm>
          <a:off x="16370300" y="13365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1" name="直線コネクタ 680"/>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2" name="公債費最小値テキスト"/>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3" name="直線コネクタ 682"/>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84" name="公債費最大値テキスト"/>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85" name="直線コネクタ 684"/>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86683</xdr:rowOff>
    </xdr:from>
    <xdr:to>
      <xdr:col>85</xdr:col>
      <xdr:colOff>127000</xdr:colOff>
      <xdr:row>95</xdr:row>
      <xdr:rowOff>99657</xdr:rowOff>
    </xdr:to>
    <xdr:cxnSp macro="">
      <xdr:nvCxnSpPr>
        <xdr:cNvPr id="686" name="直線コネクタ 685"/>
        <xdr:cNvCxnSpPr/>
      </xdr:nvCxnSpPr>
      <xdr:spPr>
        <a:xfrm flipV="1">
          <a:off x="15481300" y="16374433"/>
          <a:ext cx="838200" cy="1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59707</xdr:rowOff>
    </xdr:from>
    <xdr:ext cx="534377" cy="259045"/>
    <xdr:sp macro="" textlink="">
      <xdr:nvSpPr>
        <xdr:cNvPr id="687" name="公債費平均値テキスト"/>
        <xdr:cNvSpPr txBox="1"/>
      </xdr:nvSpPr>
      <xdr:spPr>
        <a:xfrm>
          <a:off x="16370300" y="16347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88" name="フローチャート: 判断 687"/>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99657</xdr:rowOff>
    </xdr:from>
    <xdr:to>
      <xdr:col>81</xdr:col>
      <xdr:colOff>50800</xdr:colOff>
      <xdr:row>95</xdr:row>
      <xdr:rowOff>103715</xdr:rowOff>
    </xdr:to>
    <xdr:cxnSp macro="">
      <xdr:nvCxnSpPr>
        <xdr:cNvPr id="689" name="直線コネクタ 688"/>
        <xdr:cNvCxnSpPr/>
      </xdr:nvCxnSpPr>
      <xdr:spPr>
        <a:xfrm flipV="1">
          <a:off x="14592300" y="16387407"/>
          <a:ext cx="8890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0" name="フローチャート: 判断 689"/>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164882</xdr:rowOff>
    </xdr:from>
    <xdr:ext cx="534377" cy="259045"/>
    <xdr:sp macro="" textlink="">
      <xdr:nvSpPr>
        <xdr:cNvPr id="691" name="テキスト ボックス 690"/>
        <xdr:cNvSpPr txBox="1"/>
      </xdr:nvSpPr>
      <xdr:spPr>
        <a:xfrm>
          <a:off x="15214111" y="1645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136367</xdr:rowOff>
    </xdr:from>
    <xdr:to>
      <xdr:col>76</xdr:col>
      <xdr:colOff>114300</xdr:colOff>
      <xdr:row>95</xdr:row>
      <xdr:rowOff>103715</xdr:rowOff>
    </xdr:to>
    <xdr:cxnSp macro="">
      <xdr:nvCxnSpPr>
        <xdr:cNvPr id="692" name="直線コネクタ 691"/>
        <xdr:cNvCxnSpPr/>
      </xdr:nvCxnSpPr>
      <xdr:spPr>
        <a:xfrm>
          <a:off x="13703300" y="16081217"/>
          <a:ext cx="889000" cy="3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3" name="フローチャート: 判断 692"/>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158659</xdr:rowOff>
    </xdr:from>
    <xdr:ext cx="534377" cy="259045"/>
    <xdr:sp macro="" textlink="">
      <xdr:nvSpPr>
        <xdr:cNvPr id="694" name="テキスト ボックス 693"/>
        <xdr:cNvSpPr txBox="1"/>
      </xdr:nvSpPr>
      <xdr:spPr>
        <a:xfrm>
          <a:off x="14325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136367</xdr:rowOff>
    </xdr:from>
    <xdr:to>
      <xdr:col>71</xdr:col>
      <xdr:colOff>177800</xdr:colOff>
      <xdr:row>95</xdr:row>
      <xdr:rowOff>58738</xdr:rowOff>
    </xdr:to>
    <xdr:cxnSp macro="">
      <xdr:nvCxnSpPr>
        <xdr:cNvPr id="695" name="直線コネクタ 694"/>
        <xdr:cNvCxnSpPr/>
      </xdr:nvCxnSpPr>
      <xdr:spPr>
        <a:xfrm flipV="1">
          <a:off x="12814300" y="16081217"/>
          <a:ext cx="889000" cy="26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696" name="フローチャート: 判断 695"/>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98511</xdr:rowOff>
    </xdr:from>
    <xdr:ext cx="534377" cy="259045"/>
    <xdr:sp macro="" textlink="">
      <xdr:nvSpPr>
        <xdr:cNvPr id="697" name="テキスト ボックス 696"/>
        <xdr:cNvSpPr txBox="1"/>
      </xdr:nvSpPr>
      <xdr:spPr>
        <a:xfrm>
          <a:off x="13436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698" name="フローチャート: 判断 697"/>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125435</xdr:rowOff>
    </xdr:from>
    <xdr:ext cx="534377" cy="259045"/>
    <xdr:sp macro="" textlink="">
      <xdr:nvSpPr>
        <xdr:cNvPr id="699" name="テキスト ボックス 698"/>
        <xdr:cNvSpPr txBox="1"/>
      </xdr:nvSpPr>
      <xdr:spPr>
        <a:xfrm>
          <a:off x="12547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35883</xdr:rowOff>
    </xdr:from>
    <xdr:to>
      <xdr:col>85</xdr:col>
      <xdr:colOff>177800</xdr:colOff>
      <xdr:row>95</xdr:row>
      <xdr:rowOff>137483</xdr:rowOff>
    </xdr:to>
    <xdr:sp macro="" textlink="">
      <xdr:nvSpPr>
        <xdr:cNvPr id="705" name="楕円 704"/>
        <xdr:cNvSpPr/>
      </xdr:nvSpPr>
      <xdr:spPr>
        <a:xfrm>
          <a:off x="16268700" y="163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58760</xdr:rowOff>
    </xdr:from>
    <xdr:ext cx="534377" cy="259045"/>
    <xdr:sp macro="" textlink="">
      <xdr:nvSpPr>
        <xdr:cNvPr id="706" name="公債費該当値テキスト"/>
        <xdr:cNvSpPr txBox="1"/>
      </xdr:nvSpPr>
      <xdr:spPr>
        <a:xfrm>
          <a:off x="16370300" y="1617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48857</xdr:rowOff>
    </xdr:from>
    <xdr:to>
      <xdr:col>81</xdr:col>
      <xdr:colOff>101600</xdr:colOff>
      <xdr:row>95</xdr:row>
      <xdr:rowOff>150457</xdr:rowOff>
    </xdr:to>
    <xdr:sp macro="" textlink="">
      <xdr:nvSpPr>
        <xdr:cNvPr id="707" name="楕円 706"/>
        <xdr:cNvSpPr/>
      </xdr:nvSpPr>
      <xdr:spPr>
        <a:xfrm>
          <a:off x="15430500" y="1633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166984</xdr:rowOff>
    </xdr:from>
    <xdr:ext cx="534377" cy="259045"/>
    <xdr:sp macro="" textlink="">
      <xdr:nvSpPr>
        <xdr:cNvPr id="708" name="テキスト ボックス 707"/>
        <xdr:cNvSpPr txBox="1"/>
      </xdr:nvSpPr>
      <xdr:spPr>
        <a:xfrm>
          <a:off x="15214111" y="1611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52915</xdr:rowOff>
    </xdr:from>
    <xdr:to>
      <xdr:col>76</xdr:col>
      <xdr:colOff>165100</xdr:colOff>
      <xdr:row>95</xdr:row>
      <xdr:rowOff>154515</xdr:rowOff>
    </xdr:to>
    <xdr:sp macro="" textlink="">
      <xdr:nvSpPr>
        <xdr:cNvPr id="709" name="楕円 708"/>
        <xdr:cNvSpPr/>
      </xdr:nvSpPr>
      <xdr:spPr>
        <a:xfrm>
          <a:off x="14541500" y="1634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145642</xdr:rowOff>
    </xdr:from>
    <xdr:ext cx="534377" cy="259045"/>
    <xdr:sp macro="" textlink="">
      <xdr:nvSpPr>
        <xdr:cNvPr id="710" name="テキスト ボックス 709"/>
        <xdr:cNvSpPr txBox="1"/>
      </xdr:nvSpPr>
      <xdr:spPr>
        <a:xfrm>
          <a:off x="14325111" y="1643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85567</xdr:rowOff>
    </xdr:from>
    <xdr:to>
      <xdr:col>72</xdr:col>
      <xdr:colOff>38100</xdr:colOff>
      <xdr:row>94</xdr:row>
      <xdr:rowOff>15717</xdr:rowOff>
    </xdr:to>
    <xdr:sp macro="" textlink="">
      <xdr:nvSpPr>
        <xdr:cNvPr id="711" name="楕円 710"/>
        <xdr:cNvSpPr/>
      </xdr:nvSpPr>
      <xdr:spPr>
        <a:xfrm>
          <a:off x="13652500" y="1603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32244</xdr:rowOff>
    </xdr:from>
    <xdr:ext cx="534377" cy="259045"/>
    <xdr:sp macro="" textlink="">
      <xdr:nvSpPr>
        <xdr:cNvPr id="712" name="テキスト ボックス 711"/>
        <xdr:cNvSpPr txBox="1"/>
      </xdr:nvSpPr>
      <xdr:spPr>
        <a:xfrm>
          <a:off x="13436111" y="1580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7938</xdr:rowOff>
    </xdr:from>
    <xdr:to>
      <xdr:col>67</xdr:col>
      <xdr:colOff>101600</xdr:colOff>
      <xdr:row>95</xdr:row>
      <xdr:rowOff>109538</xdr:rowOff>
    </xdr:to>
    <xdr:sp macro="" textlink="">
      <xdr:nvSpPr>
        <xdr:cNvPr id="713" name="楕円 712"/>
        <xdr:cNvSpPr/>
      </xdr:nvSpPr>
      <xdr:spPr>
        <a:xfrm>
          <a:off x="12763500" y="162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100665</xdr:rowOff>
    </xdr:from>
    <xdr:ext cx="534377" cy="259045"/>
    <xdr:sp macro="" textlink="">
      <xdr:nvSpPr>
        <xdr:cNvPr id="714" name="テキスト ボックス 713"/>
        <xdr:cNvSpPr txBox="1"/>
      </xdr:nvSpPr>
      <xdr:spPr>
        <a:xfrm>
          <a:off x="12547111" y="163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8" name="テキスト ボックス 72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84836</xdr:rowOff>
    </xdr:from>
    <xdr:to>
      <xdr:col>116</xdr:col>
      <xdr:colOff>62864</xdr:colOff>
      <xdr:row>39</xdr:row>
      <xdr:rowOff>44450</xdr:rowOff>
    </xdr:to>
    <xdr:cxnSp macro="">
      <xdr:nvCxnSpPr>
        <xdr:cNvPr id="738" name="直線コネクタ 737"/>
        <xdr:cNvCxnSpPr/>
      </xdr:nvCxnSpPr>
      <xdr:spPr>
        <a:xfrm flipV="1">
          <a:off x="22159595" y="5228336"/>
          <a:ext cx="1269" cy="1502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31513</xdr:rowOff>
    </xdr:from>
    <xdr:ext cx="469744" cy="259045"/>
    <xdr:sp macro="" textlink="">
      <xdr:nvSpPr>
        <xdr:cNvPr id="741" name="諸支出金最大値テキスト"/>
        <xdr:cNvSpPr txBox="1"/>
      </xdr:nvSpPr>
      <xdr:spPr>
        <a:xfrm>
          <a:off x="22212300" y="500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84836</xdr:rowOff>
    </xdr:from>
    <xdr:to>
      <xdr:col>116</xdr:col>
      <xdr:colOff>152400</xdr:colOff>
      <xdr:row>30</xdr:row>
      <xdr:rowOff>84836</xdr:rowOff>
    </xdr:to>
    <xdr:cxnSp macro="">
      <xdr:nvCxnSpPr>
        <xdr:cNvPr id="742" name="直線コネクタ 741"/>
        <xdr:cNvCxnSpPr/>
      </xdr:nvCxnSpPr>
      <xdr:spPr>
        <a:xfrm>
          <a:off x="22072600" y="522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114825</xdr:rowOff>
    </xdr:from>
    <xdr:ext cx="313932" cy="259045"/>
    <xdr:sp macro="" textlink="">
      <xdr:nvSpPr>
        <xdr:cNvPr id="744" name="諸支出金平均値テキスト"/>
        <xdr:cNvSpPr txBox="1"/>
      </xdr:nvSpPr>
      <xdr:spPr>
        <a:xfrm>
          <a:off x="22212300" y="64584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91948</xdr:rowOff>
    </xdr:from>
    <xdr:to>
      <xdr:col>116</xdr:col>
      <xdr:colOff>114300</xdr:colOff>
      <xdr:row>39</xdr:row>
      <xdr:rowOff>22098</xdr:rowOff>
    </xdr:to>
    <xdr:sp macro="" textlink="">
      <xdr:nvSpPr>
        <xdr:cNvPr id="745" name="フローチャート: 判断 744"/>
        <xdr:cNvSpPr/>
      </xdr:nvSpPr>
      <xdr:spPr>
        <a:xfrm>
          <a:off x="221107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21082</xdr:rowOff>
    </xdr:from>
    <xdr:to>
      <xdr:col>112</xdr:col>
      <xdr:colOff>38100</xdr:colOff>
      <xdr:row>38</xdr:row>
      <xdr:rowOff>122682</xdr:rowOff>
    </xdr:to>
    <xdr:sp macro="" textlink="">
      <xdr:nvSpPr>
        <xdr:cNvPr id="747" name="フローチャート: 判断 746"/>
        <xdr:cNvSpPr/>
      </xdr:nvSpPr>
      <xdr:spPr>
        <a:xfrm>
          <a:off x="212725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139209</xdr:rowOff>
    </xdr:from>
    <xdr:ext cx="378565" cy="259045"/>
    <xdr:sp macro="" textlink="">
      <xdr:nvSpPr>
        <xdr:cNvPr id="748" name="テキスト ボックス 747"/>
        <xdr:cNvSpPr txBox="1"/>
      </xdr:nvSpPr>
      <xdr:spPr>
        <a:xfrm>
          <a:off x="21134017" y="6311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128524</xdr:rowOff>
    </xdr:from>
    <xdr:to>
      <xdr:col>107</xdr:col>
      <xdr:colOff>101600</xdr:colOff>
      <xdr:row>38</xdr:row>
      <xdr:rowOff>58674</xdr:rowOff>
    </xdr:to>
    <xdr:sp macro="" textlink="">
      <xdr:nvSpPr>
        <xdr:cNvPr id="750" name="フローチャート: 判断 749"/>
        <xdr:cNvSpPr/>
      </xdr:nvSpPr>
      <xdr:spPr>
        <a:xfrm>
          <a:off x="20383500" y="64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75201</xdr:rowOff>
    </xdr:from>
    <xdr:ext cx="378565" cy="259045"/>
    <xdr:sp macro="" textlink="">
      <xdr:nvSpPr>
        <xdr:cNvPr id="751" name="テキスト ボックス 750"/>
        <xdr:cNvSpPr txBox="1"/>
      </xdr:nvSpPr>
      <xdr:spPr>
        <a:xfrm>
          <a:off x="20245017" y="624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59944</xdr:rowOff>
    </xdr:from>
    <xdr:to>
      <xdr:col>102</xdr:col>
      <xdr:colOff>165100</xdr:colOff>
      <xdr:row>37</xdr:row>
      <xdr:rowOff>161544</xdr:rowOff>
    </xdr:to>
    <xdr:sp macro="" textlink="">
      <xdr:nvSpPr>
        <xdr:cNvPr id="753" name="フローチャート: 判断 752"/>
        <xdr:cNvSpPr/>
      </xdr:nvSpPr>
      <xdr:spPr>
        <a:xfrm>
          <a:off x="194945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6621</xdr:rowOff>
    </xdr:from>
    <xdr:ext cx="378565" cy="259045"/>
    <xdr:sp macro="" textlink="">
      <xdr:nvSpPr>
        <xdr:cNvPr id="754" name="テキスト ボックス 753"/>
        <xdr:cNvSpPr txBox="1"/>
      </xdr:nvSpPr>
      <xdr:spPr>
        <a:xfrm>
          <a:off x="19356017"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143002</xdr:rowOff>
    </xdr:from>
    <xdr:to>
      <xdr:col>98</xdr:col>
      <xdr:colOff>38100</xdr:colOff>
      <xdr:row>37</xdr:row>
      <xdr:rowOff>73152</xdr:rowOff>
    </xdr:to>
    <xdr:sp macro="" textlink="">
      <xdr:nvSpPr>
        <xdr:cNvPr id="755" name="フローチャート: 判断 754"/>
        <xdr:cNvSpPr/>
      </xdr:nvSpPr>
      <xdr:spPr>
        <a:xfrm>
          <a:off x="18605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89679</xdr:rowOff>
    </xdr:from>
    <xdr:ext cx="378565" cy="259045"/>
    <xdr:sp macro="" textlink="">
      <xdr:nvSpPr>
        <xdr:cNvPr id="756" name="テキスト ボックス 755"/>
        <xdr:cNvSpPr txBox="1"/>
      </xdr:nvSpPr>
      <xdr:spPr>
        <a:xfrm>
          <a:off x="18467017" y="609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・総務費が住民一人当たり</a:t>
          </a:r>
          <a:r>
            <a:rPr kumimoji="1" lang="en-US" altLang="ja-JP" sz="1300">
              <a:latin typeface="ＭＳ Ｐゴシック" panose="020B0600070205080204" pitchFamily="50" charset="-128"/>
              <a:ea typeface="ＭＳ Ｐゴシック" panose="020B0600070205080204" pitchFamily="50" charset="-128"/>
            </a:rPr>
            <a:t>32,071</a:t>
          </a:r>
          <a:r>
            <a:rPr kumimoji="1" lang="ja-JP" altLang="en-US" sz="1300">
              <a:latin typeface="ＭＳ Ｐゴシック" panose="020B0600070205080204" pitchFamily="50" charset="-128"/>
              <a:ea typeface="ＭＳ Ｐゴシック" panose="020B0600070205080204" pitchFamily="50" charset="-128"/>
            </a:rPr>
            <a:t>円と大幅に低下したのは、減債基金積立金や市民会館建設事業の皆減などによるものである。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133,425</a:t>
          </a:r>
          <a:r>
            <a:rPr kumimoji="1" lang="ja-JP" altLang="en-US" sz="1300">
              <a:latin typeface="ＭＳ Ｐゴシック" panose="020B0600070205080204" pitchFamily="50" charset="-128"/>
              <a:ea typeface="ＭＳ Ｐゴシック" panose="020B0600070205080204" pitchFamily="50" charset="-128"/>
            </a:rPr>
            <a:t>円となっている。類似団体、全国及び群馬県平均を下回っているものの、障がい福祉サービス費や施設型給付費が増となるなど、増加傾向にある。</a:t>
          </a:r>
        </a:p>
        <a:p>
          <a:r>
            <a:rPr kumimoji="1" lang="ja-JP" altLang="en-US" sz="1300">
              <a:latin typeface="ＭＳ Ｐゴシック" panose="020B0600070205080204" pitchFamily="50" charset="-128"/>
              <a:ea typeface="ＭＳ Ｐゴシック" panose="020B0600070205080204" pitchFamily="50" charset="-128"/>
            </a:rPr>
            <a:t>・土木費が住民一人当たり</a:t>
          </a:r>
          <a:r>
            <a:rPr kumimoji="1" lang="en-US" altLang="ja-JP" sz="1300">
              <a:latin typeface="ＭＳ Ｐゴシック" panose="020B0600070205080204" pitchFamily="50" charset="-128"/>
              <a:ea typeface="ＭＳ Ｐゴシック" panose="020B0600070205080204" pitchFamily="50" charset="-128"/>
            </a:rPr>
            <a:t>41,461</a:t>
          </a:r>
          <a:r>
            <a:rPr kumimoji="1" lang="ja-JP" altLang="en-US" sz="1300">
              <a:latin typeface="ＭＳ Ｐゴシック" panose="020B0600070205080204" pitchFamily="50" charset="-128"/>
              <a:ea typeface="ＭＳ Ｐゴシック" panose="020B0600070205080204" pitchFamily="50" charset="-128"/>
            </a:rPr>
            <a:t>円と増加したのは、区画整理事業の増や住宅リフォーム支援事業補助金及び空家等除却補助金の皆増などによるものである。</a:t>
          </a:r>
        </a:p>
        <a:p>
          <a:r>
            <a:rPr kumimoji="1" lang="ja-JP" altLang="en-US" sz="1300">
              <a:latin typeface="ＭＳ Ｐゴシック" panose="020B0600070205080204" pitchFamily="50" charset="-128"/>
              <a:ea typeface="ＭＳ Ｐゴシック" panose="020B0600070205080204" pitchFamily="50" charset="-128"/>
            </a:rPr>
            <a:t>・教育費が住民一人当たり</a:t>
          </a:r>
          <a:r>
            <a:rPr kumimoji="1" lang="en-US" altLang="ja-JP" sz="1300">
              <a:latin typeface="ＭＳ Ｐゴシック" panose="020B0600070205080204" pitchFamily="50" charset="-128"/>
              <a:ea typeface="ＭＳ Ｐゴシック" panose="020B0600070205080204" pitchFamily="50" charset="-128"/>
            </a:rPr>
            <a:t>49,832</a:t>
          </a:r>
          <a:r>
            <a:rPr kumimoji="1" lang="ja-JP" altLang="en-US" sz="1300">
              <a:latin typeface="ＭＳ Ｐゴシック" panose="020B0600070205080204" pitchFamily="50" charset="-128"/>
              <a:ea typeface="ＭＳ Ｐゴシック" panose="020B0600070205080204" pitchFamily="50" charset="-128"/>
            </a:rPr>
            <a:t>円と増加したのは、運動公園野球場建設事業の増などによるものである。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群馬県太田市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年度は法人市民税が大幅に増えたため、財政調整基金残高、実質収支額ともに増加した。</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年度及び平成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年度は、分母である標準財政規模が</a:t>
          </a:r>
          <a:r>
            <a:rPr kumimoji="1" lang="en-US" altLang="ja-JP" sz="1400">
              <a:latin typeface="ＭＳ ゴシック" pitchFamily="49" charset="-128"/>
              <a:ea typeface="ＭＳ ゴシック" pitchFamily="49" charset="-128"/>
            </a:rPr>
            <a:t>49,238,477</a:t>
          </a:r>
          <a:r>
            <a:rPr kumimoji="1" lang="ja-JP" altLang="en-US" sz="1400">
              <a:latin typeface="ＭＳ ゴシック" pitchFamily="49" charset="-128"/>
              <a:ea typeface="ＭＳ ゴシック" pitchFamily="49" charset="-128"/>
            </a:rPr>
            <a:t>千円から</a:t>
          </a:r>
          <a:r>
            <a:rPr kumimoji="1" lang="en-US" altLang="ja-JP" sz="1400">
              <a:latin typeface="ＭＳ ゴシック" pitchFamily="49" charset="-128"/>
              <a:ea typeface="ＭＳ ゴシック" pitchFamily="49" charset="-128"/>
            </a:rPr>
            <a:t>47,406,655</a:t>
          </a:r>
          <a:r>
            <a:rPr kumimoji="1" lang="ja-JP" altLang="en-US" sz="1400">
              <a:latin typeface="ＭＳ ゴシック" pitchFamily="49" charset="-128"/>
              <a:ea typeface="ＭＳ ゴシック" pitchFamily="49" charset="-128"/>
            </a:rPr>
            <a:t>千円に減少したほか、分子である各指標とも増加している。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年度は分母である標準財政規模の大幅な増などにより、財政調整基金残高及び実質収支額の比率が減少している。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群馬県太田市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市としては、連結実質赤字比率において赤字額は生じておらず、すべての会計を個別に見ても赤字額は生じていない。引き続き適正な財政運営を心がけるとともに、経済状況・社会情勢の変化等に対し、臨機応変に対応しながら、一般会計からの繰入金を考慮した中で、現在と同一の黒字比率の水準を保っ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80607300</v>
      </c>
      <c r="BO4" s="441"/>
      <c r="BP4" s="441"/>
      <c r="BQ4" s="441"/>
      <c r="BR4" s="441"/>
      <c r="BS4" s="441"/>
      <c r="BT4" s="441"/>
      <c r="BU4" s="442"/>
      <c r="BV4" s="440">
        <v>86110933</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4.9000000000000004</v>
      </c>
      <c r="CU4" s="622"/>
      <c r="CV4" s="622"/>
      <c r="CW4" s="622"/>
      <c r="CX4" s="622"/>
      <c r="CY4" s="622"/>
      <c r="CZ4" s="622"/>
      <c r="DA4" s="623"/>
      <c r="DB4" s="621">
        <v>6.8</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77619422</v>
      </c>
      <c r="BO5" s="446"/>
      <c r="BP5" s="446"/>
      <c r="BQ5" s="446"/>
      <c r="BR5" s="446"/>
      <c r="BS5" s="446"/>
      <c r="BT5" s="446"/>
      <c r="BU5" s="447"/>
      <c r="BV5" s="445">
        <v>82109930</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93.8</v>
      </c>
      <c r="CU5" s="416"/>
      <c r="CV5" s="416"/>
      <c r="CW5" s="416"/>
      <c r="CX5" s="416"/>
      <c r="CY5" s="416"/>
      <c r="CZ5" s="416"/>
      <c r="DA5" s="417"/>
      <c r="DB5" s="415">
        <v>86.4</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2987878</v>
      </c>
      <c r="BO6" s="446"/>
      <c r="BP6" s="446"/>
      <c r="BQ6" s="446"/>
      <c r="BR6" s="446"/>
      <c r="BS6" s="446"/>
      <c r="BT6" s="446"/>
      <c r="BU6" s="447"/>
      <c r="BV6" s="445">
        <v>4001003</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94.4</v>
      </c>
      <c r="CU6" s="596"/>
      <c r="CV6" s="596"/>
      <c r="CW6" s="596"/>
      <c r="CX6" s="596"/>
      <c r="CY6" s="596"/>
      <c r="CZ6" s="596"/>
      <c r="DA6" s="597"/>
      <c r="DB6" s="595">
        <v>87.3</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522050</v>
      </c>
      <c r="BO7" s="446"/>
      <c r="BP7" s="446"/>
      <c r="BQ7" s="446"/>
      <c r="BR7" s="446"/>
      <c r="BS7" s="446"/>
      <c r="BT7" s="446"/>
      <c r="BU7" s="447"/>
      <c r="BV7" s="445">
        <v>788703</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50798981</v>
      </c>
      <c r="CU7" s="446"/>
      <c r="CV7" s="446"/>
      <c r="CW7" s="446"/>
      <c r="CX7" s="446"/>
      <c r="CY7" s="446"/>
      <c r="CZ7" s="446"/>
      <c r="DA7" s="447"/>
      <c r="DB7" s="445">
        <v>47406655</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2465828</v>
      </c>
      <c r="BO8" s="446"/>
      <c r="BP8" s="446"/>
      <c r="BQ8" s="446"/>
      <c r="BR8" s="446"/>
      <c r="BS8" s="446"/>
      <c r="BT8" s="446"/>
      <c r="BU8" s="447"/>
      <c r="BV8" s="445">
        <v>3212300</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1.06</v>
      </c>
      <c r="CU8" s="559"/>
      <c r="CV8" s="559"/>
      <c r="CW8" s="559"/>
      <c r="CX8" s="559"/>
      <c r="CY8" s="559"/>
      <c r="CZ8" s="559"/>
      <c r="DA8" s="560"/>
      <c r="DB8" s="558">
        <v>1.01</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219807</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103</v>
      </c>
      <c r="AV9" s="503"/>
      <c r="AW9" s="503"/>
      <c r="AX9" s="503"/>
      <c r="AY9" s="425" t="s">
        <v>110</v>
      </c>
      <c r="AZ9" s="426"/>
      <c r="BA9" s="426"/>
      <c r="BB9" s="426"/>
      <c r="BC9" s="426"/>
      <c r="BD9" s="426"/>
      <c r="BE9" s="426"/>
      <c r="BF9" s="426"/>
      <c r="BG9" s="426"/>
      <c r="BH9" s="426"/>
      <c r="BI9" s="426"/>
      <c r="BJ9" s="426"/>
      <c r="BK9" s="426"/>
      <c r="BL9" s="426"/>
      <c r="BM9" s="427"/>
      <c r="BN9" s="445">
        <v>-746472</v>
      </c>
      <c r="BO9" s="446"/>
      <c r="BP9" s="446"/>
      <c r="BQ9" s="446"/>
      <c r="BR9" s="446"/>
      <c r="BS9" s="446"/>
      <c r="BT9" s="446"/>
      <c r="BU9" s="447"/>
      <c r="BV9" s="445">
        <v>734136</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14.1</v>
      </c>
      <c r="CU9" s="416"/>
      <c r="CV9" s="416"/>
      <c r="CW9" s="416"/>
      <c r="CX9" s="416"/>
      <c r="CY9" s="416"/>
      <c r="CZ9" s="416"/>
      <c r="DA9" s="417"/>
      <c r="DB9" s="415">
        <v>12.9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216465</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5644</v>
      </c>
      <c r="BO10" s="446"/>
      <c r="BP10" s="446"/>
      <c r="BQ10" s="446"/>
      <c r="BR10" s="446"/>
      <c r="BS10" s="446"/>
      <c r="BT10" s="446"/>
      <c r="BU10" s="447"/>
      <c r="BV10" s="445">
        <v>9556</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2236</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224574</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103</v>
      </c>
      <c r="AV12" s="503"/>
      <c r="AW12" s="503"/>
      <c r="AX12" s="503"/>
      <c r="AY12" s="425" t="s">
        <v>129</v>
      </c>
      <c r="AZ12" s="426"/>
      <c r="BA12" s="426"/>
      <c r="BB12" s="426"/>
      <c r="BC12" s="426"/>
      <c r="BD12" s="426"/>
      <c r="BE12" s="426"/>
      <c r="BF12" s="426"/>
      <c r="BG12" s="426"/>
      <c r="BH12" s="426"/>
      <c r="BI12" s="426"/>
      <c r="BJ12" s="426"/>
      <c r="BK12" s="426"/>
      <c r="BL12" s="426"/>
      <c r="BM12" s="427"/>
      <c r="BN12" s="445">
        <v>2425328</v>
      </c>
      <c r="BO12" s="446"/>
      <c r="BP12" s="446"/>
      <c r="BQ12" s="446"/>
      <c r="BR12" s="446"/>
      <c r="BS12" s="446"/>
      <c r="BT12" s="446"/>
      <c r="BU12" s="447"/>
      <c r="BV12" s="445">
        <v>2011915</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214006</v>
      </c>
      <c r="S13" s="549"/>
      <c r="T13" s="549"/>
      <c r="U13" s="549"/>
      <c r="V13" s="550"/>
      <c r="W13" s="536" t="s">
        <v>132</v>
      </c>
      <c r="X13" s="458"/>
      <c r="Y13" s="458"/>
      <c r="Z13" s="458"/>
      <c r="AA13" s="458"/>
      <c r="AB13" s="459"/>
      <c r="AC13" s="421">
        <v>3930</v>
      </c>
      <c r="AD13" s="422"/>
      <c r="AE13" s="422"/>
      <c r="AF13" s="422"/>
      <c r="AG13" s="423"/>
      <c r="AH13" s="421">
        <v>4445</v>
      </c>
      <c r="AI13" s="422"/>
      <c r="AJ13" s="422"/>
      <c r="AK13" s="422"/>
      <c r="AL13" s="424"/>
      <c r="AM13" s="514" t="s">
        <v>133</v>
      </c>
      <c r="AN13" s="419"/>
      <c r="AO13" s="419"/>
      <c r="AP13" s="419"/>
      <c r="AQ13" s="419"/>
      <c r="AR13" s="419"/>
      <c r="AS13" s="419"/>
      <c r="AT13" s="420"/>
      <c r="AU13" s="502" t="s">
        <v>95</v>
      </c>
      <c r="AV13" s="503"/>
      <c r="AW13" s="503"/>
      <c r="AX13" s="503"/>
      <c r="AY13" s="425" t="s">
        <v>134</v>
      </c>
      <c r="AZ13" s="426"/>
      <c r="BA13" s="426"/>
      <c r="BB13" s="426"/>
      <c r="BC13" s="426"/>
      <c r="BD13" s="426"/>
      <c r="BE13" s="426"/>
      <c r="BF13" s="426"/>
      <c r="BG13" s="426"/>
      <c r="BH13" s="426"/>
      <c r="BI13" s="426"/>
      <c r="BJ13" s="426"/>
      <c r="BK13" s="426"/>
      <c r="BL13" s="426"/>
      <c r="BM13" s="427"/>
      <c r="BN13" s="445">
        <v>-3166156</v>
      </c>
      <c r="BO13" s="446"/>
      <c r="BP13" s="446"/>
      <c r="BQ13" s="446"/>
      <c r="BR13" s="446"/>
      <c r="BS13" s="446"/>
      <c r="BT13" s="446"/>
      <c r="BU13" s="447"/>
      <c r="BV13" s="445">
        <v>-1265987</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5.5</v>
      </c>
      <c r="CU13" s="416"/>
      <c r="CV13" s="416"/>
      <c r="CW13" s="416"/>
      <c r="CX13" s="416"/>
      <c r="CY13" s="416"/>
      <c r="CZ13" s="416"/>
      <c r="DA13" s="417"/>
      <c r="DB13" s="415">
        <v>6.4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223665</v>
      </c>
      <c r="S14" s="549"/>
      <c r="T14" s="549"/>
      <c r="U14" s="549"/>
      <c r="V14" s="550"/>
      <c r="W14" s="551"/>
      <c r="X14" s="461"/>
      <c r="Y14" s="461"/>
      <c r="Z14" s="461"/>
      <c r="AA14" s="461"/>
      <c r="AB14" s="462"/>
      <c r="AC14" s="541">
        <v>3.9</v>
      </c>
      <c r="AD14" s="542"/>
      <c r="AE14" s="542"/>
      <c r="AF14" s="542"/>
      <c r="AG14" s="543"/>
      <c r="AH14" s="541">
        <v>4.5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41.8</v>
      </c>
      <c r="CU14" s="553"/>
      <c r="CV14" s="553"/>
      <c r="CW14" s="553"/>
      <c r="CX14" s="553"/>
      <c r="CY14" s="553"/>
      <c r="CZ14" s="553"/>
      <c r="DA14" s="554"/>
      <c r="DB14" s="552">
        <v>50.6</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138</v>
      </c>
      <c r="N15" s="546"/>
      <c r="O15" s="546"/>
      <c r="P15" s="546"/>
      <c r="Q15" s="547"/>
      <c r="R15" s="548">
        <v>214113</v>
      </c>
      <c r="S15" s="549"/>
      <c r="T15" s="549"/>
      <c r="U15" s="549"/>
      <c r="V15" s="550"/>
      <c r="W15" s="536" t="s">
        <v>139</v>
      </c>
      <c r="X15" s="458"/>
      <c r="Y15" s="458"/>
      <c r="Z15" s="458"/>
      <c r="AA15" s="458"/>
      <c r="AB15" s="459"/>
      <c r="AC15" s="421">
        <v>40765</v>
      </c>
      <c r="AD15" s="422"/>
      <c r="AE15" s="422"/>
      <c r="AF15" s="422"/>
      <c r="AG15" s="423"/>
      <c r="AH15" s="421">
        <v>39181</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38473132</v>
      </c>
      <c r="BO15" s="441"/>
      <c r="BP15" s="441"/>
      <c r="BQ15" s="441"/>
      <c r="BR15" s="441"/>
      <c r="BS15" s="441"/>
      <c r="BT15" s="441"/>
      <c r="BU15" s="442"/>
      <c r="BV15" s="440">
        <v>35258855</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40</v>
      </c>
      <c r="AD16" s="542"/>
      <c r="AE16" s="542"/>
      <c r="AF16" s="542"/>
      <c r="AG16" s="543"/>
      <c r="AH16" s="541">
        <v>39.4</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35126082</v>
      </c>
      <c r="BO16" s="446"/>
      <c r="BP16" s="446"/>
      <c r="BQ16" s="446"/>
      <c r="BR16" s="446"/>
      <c r="BS16" s="446"/>
      <c r="BT16" s="446"/>
      <c r="BU16" s="447"/>
      <c r="BV16" s="445">
        <v>34609670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57225</v>
      </c>
      <c r="AD17" s="422"/>
      <c r="AE17" s="422"/>
      <c r="AF17" s="422"/>
      <c r="AG17" s="423"/>
      <c r="AH17" s="421">
        <v>55856</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49786109</v>
      </c>
      <c r="BO17" s="446"/>
      <c r="BP17" s="446"/>
      <c r="BQ17" s="446"/>
      <c r="BR17" s="446"/>
      <c r="BS17" s="446"/>
      <c r="BT17" s="446"/>
      <c r="BU17" s="447"/>
      <c r="BV17" s="445">
        <v>45557757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175.54</v>
      </c>
      <c r="M18" s="510"/>
      <c r="N18" s="510"/>
      <c r="O18" s="510"/>
      <c r="P18" s="510"/>
      <c r="Q18" s="510"/>
      <c r="R18" s="511"/>
      <c r="S18" s="511"/>
      <c r="T18" s="511"/>
      <c r="U18" s="511"/>
      <c r="V18" s="512"/>
      <c r="W18" s="526"/>
      <c r="X18" s="527"/>
      <c r="Y18" s="527"/>
      <c r="Z18" s="527"/>
      <c r="AA18" s="527"/>
      <c r="AB18" s="537"/>
      <c r="AC18" s="409">
        <v>56.1</v>
      </c>
      <c r="AD18" s="410"/>
      <c r="AE18" s="410"/>
      <c r="AF18" s="410"/>
      <c r="AG18" s="513"/>
      <c r="AH18" s="409">
        <v>56.1</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43664524</v>
      </c>
      <c r="BO18" s="446"/>
      <c r="BP18" s="446"/>
      <c r="BQ18" s="446"/>
      <c r="BR18" s="446"/>
      <c r="BS18" s="446"/>
      <c r="BT18" s="446"/>
      <c r="BU18" s="447"/>
      <c r="BV18" s="445">
        <v>43219762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1252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52151847</v>
      </c>
      <c r="BO19" s="446"/>
      <c r="BP19" s="446"/>
      <c r="BQ19" s="446"/>
      <c r="BR19" s="446"/>
      <c r="BS19" s="446"/>
      <c r="BT19" s="446"/>
      <c r="BU19" s="447"/>
      <c r="BV19" s="445">
        <v>55363416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86267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68790240</v>
      </c>
      <c r="BO23" s="446"/>
      <c r="BP23" s="446"/>
      <c r="BQ23" s="446"/>
      <c r="BR23" s="446"/>
      <c r="BS23" s="446"/>
      <c r="BT23" s="446"/>
      <c r="BU23" s="447"/>
      <c r="BV23" s="445">
        <v>72748850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10100</v>
      </c>
      <c r="R24" s="422"/>
      <c r="S24" s="422"/>
      <c r="T24" s="422"/>
      <c r="U24" s="422"/>
      <c r="V24" s="423"/>
      <c r="W24" s="487"/>
      <c r="X24" s="478"/>
      <c r="Y24" s="479"/>
      <c r="Z24" s="418" t="s">
        <v>163</v>
      </c>
      <c r="AA24" s="419"/>
      <c r="AB24" s="419"/>
      <c r="AC24" s="419"/>
      <c r="AD24" s="419"/>
      <c r="AE24" s="419"/>
      <c r="AF24" s="419"/>
      <c r="AG24" s="420"/>
      <c r="AH24" s="421">
        <v>1273</v>
      </c>
      <c r="AI24" s="422"/>
      <c r="AJ24" s="422"/>
      <c r="AK24" s="422"/>
      <c r="AL24" s="423"/>
      <c r="AM24" s="421">
        <v>4264550</v>
      </c>
      <c r="AN24" s="422"/>
      <c r="AO24" s="422"/>
      <c r="AP24" s="422"/>
      <c r="AQ24" s="422"/>
      <c r="AR24" s="423"/>
      <c r="AS24" s="421">
        <v>3350</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40847315</v>
      </c>
      <c r="BO24" s="446"/>
      <c r="BP24" s="446"/>
      <c r="BQ24" s="446"/>
      <c r="BR24" s="446"/>
      <c r="BS24" s="446"/>
      <c r="BT24" s="446"/>
      <c r="BU24" s="447"/>
      <c r="BV24" s="445">
        <v>44242474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8550</v>
      </c>
      <c r="R25" s="422"/>
      <c r="S25" s="422"/>
      <c r="T25" s="422"/>
      <c r="U25" s="422"/>
      <c r="V25" s="423"/>
      <c r="W25" s="487"/>
      <c r="X25" s="478"/>
      <c r="Y25" s="479"/>
      <c r="Z25" s="418" t="s">
        <v>166</v>
      </c>
      <c r="AA25" s="419"/>
      <c r="AB25" s="419"/>
      <c r="AC25" s="419"/>
      <c r="AD25" s="419"/>
      <c r="AE25" s="419"/>
      <c r="AF25" s="419"/>
      <c r="AG25" s="420"/>
      <c r="AH25" s="421">
        <v>332</v>
      </c>
      <c r="AI25" s="422"/>
      <c r="AJ25" s="422"/>
      <c r="AK25" s="422"/>
      <c r="AL25" s="423"/>
      <c r="AM25" s="421">
        <v>1092944</v>
      </c>
      <c r="AN25" s="422"/>
      <c r="AO25" s="422"/>
      <c r="AP25" s="422"/>
      <c r="AQ25" s="422"/>
      <c r="AR25" s="423"/>
      <c r="AS25" s="421">
        <v>3292</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3747958</v>
      </c>
      <c r="BO25" s="441"/>
      <c r="BP25" s="441"/>
      <c r="BQ25" s="441"/>
      <c r="BR25" s="441"/>
      <c r="BS25" s="441"/>
      <c r="BT25" s="441"/>
      <c r="BU25" s="442"/>
      <c r="BV25" s="440">
        <v>3715594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7350</v>
      </c>
      <c r="R26" s="422"/>
      <c r="S26" s="422"/>
      <c r="T26" s="422"/>
      <c r="U26" s="422"/>
      <c r="V26" s="423"/>
      <c r="W26" s="487"/>
      <c r="X26" s="478"/>
      <c r="Y26" s="479"/>
      <c r="Z26" s="418" t="s">
        <v>169</v>
      </c>
      <c r="AA26" s="500"/>
      <c r="AB26" s="500"/>
      <c r="AC26" s="500"/>
      <c r="AD26" s="500"/>
      <c r="AE26" s="500"/>
      <c r="AF26" s="500"/>
      <c r="AG26" s="501"/>
      <c r="AH26" s="421">
        <v>37</v>
      </c>
      <c r="AI26" s="422"/>
      <c r="AJ26" s="422"/>
      <c r="AK26" s="422"/>
      <c r="AL26" s="423"/>
      <c r="AM26" s="421">
        <v>135346</v>
      </c>
      <c r="AN26" s="422"/>
      <c r="AO26" s="422"/>
      <c r="AP26" s="422"/>
      <c r="AQ26" s="422"/>
      <c r="AR26" s="423"/>
      <c r="AS26" s="421">
        <v>3658</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171</v>
      </c>
      <c r="BO26" s="446"/>
      <c r="BP26" s="446"/>
      <c r="BQ26" s="446"/>
      <c r="BR26" s="446"/>
      <c r="BS26" s="446"/>
      <c r="BT26" s="446"/>
      <c r="BU26" s="447"/>
      <c r="BV26" s="445" t="s">
        <v>171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5600</v>
      </c>
      <c r="R27" s="422"/>
      <c r="S27" s="422"/>
      <c r="T27" s="422"/>
      <c r="U27" s="422"/>
      <c r="V27" s="423"/>
      <c r="W27" s="487"/>
      <c r="X27" s="478"/>
      <c r="Y27" s="479"/>
      <c r="Z27" s="418" t="s">
        <v>173</v>
      </c>
      <c r="AA27" s="419"/>
      <c r="AB27" s="419"/>
      <c r="AC27" s="419"/>
      <c r="AD27" s="419"/>
      <c r="AE27" s="419"/>
      <c r="AF27" s="419"/>
      <c r="AG27" s="420"/>
      <c r="AH27" s="421">
        <v>83</v>
      </c>
      <c r="AI27" s="422"/>
      <c r="AJ27" s="422"/>
      <c r="AK27" s="422"/>
      <c r="AL27" s="423"/>
      <c r="AM27" s="421">
        <v>296119</v>
      </c>
      <c r="AN27" s="422"/>
      <c r="AO27" s="422"/>
      <c r="AP27" s="422"/>
      <c r="AQ27" s="422"/>
      <c r="AR27" s="423"/>
      <c r="AS27" s="421">
        <v>3568</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t="s">
        <v>171</v>
      </c>
      <c r="BO27" s="449"/>
      <c r="BP27" s="449"/>
      <c r="BQ27" s="449"/>
      <c r="BR27" s="449"/>
      <c r="BS27" s="449"/>
      <c r="BT27" s="449"/>
      <c r="BU27" s="450"/>
      <c r="BV27" s="448" t="s">
        <v>171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5150</v>
      </c>
      <c r="R28" s="422"/>
      <c r="S28" s="422"/>
      <c r="T28" s="422"/>
      <c r="U28" s="422"/>
      <c r="V28" s="423"/>
      <c r="W28" s="487"/>
      <c r="X28" s="478"/>
      <c r="Y28" s="479"/>
      <c r="Z28" s="418" t="s">
        <v>176</v>
      </c>
      <c r="AA28" s="419"/>
      <c r="AB28" s="419"/>
      <c r="AC28" s="419"/>
      <c r="AD28" s="419"/>
      <c r="AE28" s="419"/>
      <c r="AF28" s="419"/>
      <c r="AG28" s="420"/>
      <c r="AH28" s="421" t="s">
        <v>171</v>
      </c>
      <c r="AI28" s="422"/>
      <c r="AJ28" s="422"/>
      <c r="AK28" s="422"/>
      <c r="AL28" s="423"/>
      <c r="AM28" s="421" t="s">
        <v>171</v>
      </c>
      <c r="AN28" s="422"/>
      <c r="AO28" s="422"/>
      <c r="AP28" s="422"/>
      <c r="AQ28" s="422"/>
      <c r="AR28" s="423"/>
      <c r="AS28" s="421" t="s">
        <v>171</v>
      </c>
      <c r="AT28" s="422"/>
      <c r="AU28" s="422"/>
      <c r="AV28" s="422"/>
      <c r="AW28" s="422"/>
      <c r="AX28" s="424"/>
      <c r="AY28" s="428" t="s">
        <v>177</v>
      </c>
      <c r="AZ28" s="429"/>
      <c r="BA28" s="429"/>
      <c r="BB28" s="430"/>
      <c r="BC28" s="437" t="s">
        <v>41</v>
      </c>
      <c r="BD28" s="438"/>
      <c r="BE28" s="438"/>
      <c r="BF28" s="438"/>
      <c r="BG28" s="438"/>
      <c r="BH28" s="438"/>
      <c r="BI28" s="438"/>
      <c r="BJ28" s="438"/>
      <c r="BK28" s="438"/>
      <c r="BL28" s="438"/>
      <c r="BM28" s="439"/>
      <c r="BN28" s="440">
        <v>9644253</v>
      </c>
      <c r="BO28" s="441"/>
      <c r="BP28" s="441"/>
      <c r="BQ28" s="441"/>
      <c r="BR28" s="441"/>
      <c r="BS28" s="441"/>
      <c r="BT28" s="441"/>
      <c r="BU28" s="442"/>
      <c r="BV28" s="440">
        <v>9063937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28</v>
      </c>
      <c r="M29" s="422"/>
      <c r="N29" s="422"/>
      <c r="O29" s="422"/>
      <c r="P29" s="423"/>
      <c r="Q29" s="421">
        <v>4850</v>
      </c>
      <c r="R29" s="422"/>
      <c r="S29" s="422"/>
      <c r="T29" s="422"/>
      <c r="U29" s="422"/>
      <c r="V29" s="423"/>
      <c r="W29" s="488"/>
      <c r="X29" s="489"/>
      <c r="Y29" s="490"/>
      <c r="Z29" s="418" t="s">
        <v>179</v>
      </c>
      <c r="AA29" s="419"/>
      <c r="AB29" s="419"/>
      <c r="AC29" s="419"/>
      <c r="AD29" s="419"/>
      <c r="AE29" s="419"/>
      <c r="AF29" s="419"/>
      <c r="AG29" s="420"/>
      <c r="AH29" s="421">
        <v>1356</v>
      </c>
      <c r="AI29" s="422"/>
      <c r="AJ29" s="422"/>
      <c r="AK29" s="422"/>
      <c r="AL29" s="423"/>
      <c r="AM29" s="421">
        <v>4560669</v>
      </c>
      <c r="AN29" s="422"/>
      <c r="AO29" s="422"/>
      <c r="AP29" s="422"/>
      <c r="AQ29" s="422"/>
      <c r="AR29" s="423"/>
      <c r="AS29" s="421">
        <v>3363</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1782236</v>
      </c>
      <c r="BO29" s="446"/>
      <c r="BP29" s="446"/>
      <c r="BQ29" s="446"/>
      <c r="BR29" s="446"/>
      <c r="BS29" s="446"/>
      <c r="BT29" s="446"/>
      <c r="BU29" s="447"/>
      <c r="BV29" s="445">
        <v>2031924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100.4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316028</v>
      </c>
      <c r="BO30" s="449"/>
      <c r="BP30" s="449"/>
      <c r="BQ30" s="449"/>
      <c r="BR30" s="449"/>
      <c r="BS30" s="449"/>
      <c r="BT30" s="449"/>
      <c r="BU30" s="450"/>
      <c r="BV30" s="448">
        <v>1234001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190</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188</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IF('各会計、関係団体の財政状況及び健全化判断比率'!B31="","",'各会計、関係団体の財政状況及び健全化判断比率'!B31)</f>
        <v>下水道事業等会計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IF('各会計、関係団体の財政状況及び健全化判断比率'!B32="","",'各会計、関係団体の財政状況及び健全化判断比率'!B32)</f>
        <v>太陽光発電事業特別会計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太田市外三町広域清掃組合</v>
      </c>
      <c r="BZ34" s="403"/>
      <c r="CA34" s="403"/>
      <c r="CB34" s="403"/>
      <c r="CC34" s="403"/>
      <c r="CD34" s="403"/>
      <c r="CE34" s="403"/>
      <c r="CF34" s="403"/>
      <c r="CG34" s="403"/>
      <c r="CH34" s="403"/>
      <c r="CI34" s="403"/>
      <c r="CJ34" s="403"/>
      <c r="CK34" s="403"/>
      <c r="CL34" s="403"/>
      <c r="CM34" s="403"/>
      <c r="CN34" s="193"/>
      <c r="CO34" s="404">
        <f>IF(CQ34="","",MAX(C34:D43,U34:V43,AM34:AN43,BE34:BF43,BW34:BX43)+1)</f>
        <v>15</v>
      </c>
      <c r="CP34" s="404"/>
      <c r="CQ34" s="403" t="str">
        <f>IF('各会計、関係団体の財政状況及び健全化判断比率'!BS7="","",'各会計、関係団体の財政状況及び健全化判断比率'!BS7)</f>
        <v>太田市健診センター</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住宅新築資金等貸付特別会計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群馬県市町村総合事務組合</v>
      </c>
      <c r="BZ35" s="403"/>
      <c r="CA35" s="403"/>
      <c r="CB35" s="403"/>
      <c r="CC35" s="403"/>
      <c r="CD35" s="403"/>
      <c r="CE35" s="403"/>
      <c r="CF35" s="403"/>
      <c r="CG35" s="403"/>
      <c r="CH35" s="403"/>
      <c r="CI35" s="403"/>
      <c r="CJ35" s="403"/>
      <c r="CK35" s="403"/>
      <c r="CL35" s="403"/>
      <c r="CM35" s="403"/>
      <c r="CN35" s="193"/>
      <c r="CO35" s="404">
        <f t="shared" ref="CO35:CO43" si="3">IF(CQ35="","",CO34+1)</f>
        <v>16</v>
      </c>
      <c r="CP35" s="404"/>
      <c r="CQ35" s="403" t="str">
        <f>IF('各会計、関係団体の財政状況及び健全化判断比率'!BS8="","",'各会計、関係団体の財政状況及び健全化判断比率'!BS8)</f>
        <v>太田市文化スポーツ振興財団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八王子山墓園特別会計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群馬県市町村会館管理組合</v>
      </c>
      <c r="BZ36" s="403"/>
      <c r="CA36" s="403"/>
      <c r="CB36" s="403"/>
      <c r="CC36" s="403"/>
      <c r="CD36" s="403"/>
      <c r="CE36" s="403"/>
      <c r="CF36" s="403"/>
      <c r="CG36" s="403"/>
      <c r="CH36" s="403"/>
      <c r="CI36" s="403"/>
      <c r="CJ36" s="403"/>
      <c r="CK36" s="403"/>
      <c r="CL36" s="403"/>
      <c r="CM36" s="403"/>
      <c r="CN36" s="193"/>
      <c r="CO36" s="404">
        <f t="shared" si="3"/>
        <v>17</v>
      </c>
      <c r="CP36" s="404"/>
      <c r="CQ36" s="403" t="str">
        <f>IF('各会計、関係団体の財政状況及び健全化判断比率'!BS9="","",'各会計、関係団体の財政状況及び健全化判断比率'!BS9)</f>
        <v>夢麦酒太田</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群馬県後期高齢者医療広域連合（一般会計）</v>
      </c>
      <c r="BZ37" s="403"/>
      <c r="CA37" s="403"/>
      <c r="CB37" s="403"/>
      <c r="CC37" s="403"/>
      <c r="CD37" s="403"/>
      <c r="CE37" s="403"/>
      <c r="CF37" s="403"/>
      <c r="CG37" s="403"/>
      <c r="CH37" s="403"/>
      <c r="CI37" s="403"/>
      <c r="CJ37" s="403"/>
      <c r="CK37" s="403"/>
      <c r="CL37" s="403"/>
      <c r="CM37" s="403"/>
      <c r="CN37" s="193"/>
      <c r="CO37" s="404">
        <f t="shared" si="3"/>
        <v>18</v>
      </c>
      <c r="CP37" s="404"/>
      <c r="CQ37" s="403" t="str">
        <f>IF('各会計、関係団体の財政状況及び健全化判断比率'!BS10="","",'各会計、関係団体の財政状況及び健全化判断比率'!BS10)</f>
        <v>おおたコミュニティ放送</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群馬県後期高齢者医療広域連合（事業会計）</v>
      </c>
      <c r="BZ38" s="403"/>
      <c r="CA38" s="403"/>
      <c r="CB38" s="403"/>
      <c r="CC38" s="403"/>
      <c r="CD38" s="403"/>
      <c r="CE38" s="403"/>
      <c r="CF38" s="403"/>
      <c r="CG38" s="403"/>
      <c r="CH38" s="403"/>
      <c r="CI38" s="403"/>
      <c r="CJ38" s="403"/>
      <c r="CK38" s="403"/>
      <c r="CL38" s="403"/>
      <c r="CM38" s="403"/>
      <c r="CN38" s="193"/>
      <c r="CO38" s="404">
        <f t="shared" si="3"/>
        <v>19</v>
      </c>
      <c r="CP38" s="404"/>
      <c r="CQ38" s="403" t="str">
        <f>IF('各会計、関係団体の財政状況及び健全化判断比率'!BS11="","",'各会計、関係団体の財政状況及び健全化判断比率'!BS11)</f>
        <v>田園都市未来新田</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群馬東部水道企業団</v>
      </c>
      <c r="BZ39" s="403"/>
      <c r="CA39" s="403"/>
      <c r="CB39" s="403"/>
      <c r="CC39" s="403"/>
      <c r="CD39" s="403"/>
      <c r="CE39" s="403"/>
      <c r="CF39" s="403"/>
      <c r="CG39" s="403"/>
      <c r="CH39" s="403"/>
      <c r="CI39" s="403"/>
      <c r="CJ39" s="403"/>
      <c r="CK39" s="403"/>
      <c r="CL39" s="403"/>
      <c r="CM39" s="403"/>
      <c r="CN39" s="193"/>
      <c r="CO39" s="404">
        <f t="shared" si="3"/>
        <v>20</v>
      </c>
      <c r="CP39" s="404"/>
      <c r="CQ39" s="403" t="str">
        <f>IF('各会計、関係団体の財政状況及び健全化判断比率'!BS12="","",'各会計、関係団体の財政状況及び健全化判断比率'!BS12)</f>
        <v>太田国際貨物ターミナル</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f t="shared" si="3"/>
        <v>21</v>
      </c>
      <c r="CP40" s="404"/>
      <c r="CQ40" s="403" t="str">
        <f>IF('各会計、関係団体の財政状況及び健全化判断比率'!BS13="","",'各会計、関係団体の財政状況及び健全化判断比率'!BS13)</f>
        <v>太田市土地開発公社</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f t="shared" si="3"/>
        <v>22</v>
      </c>
      <c r="CP41" s="404"/>
      <c r="CQ41" s="403" t="str">
        <f>IF('各会計、関係団体の財政状況及び健全化判断比率'!BS14="","",'各会計、関係団体の財政状況及び健全化判断比率'!BS14)</f>
        <v>地域産学官連携ものづくり研究機構</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f t="shared" si="3"/>
        <v>23</v>
      </c>
      <c r="CP42" s="404"/>
      <c r="CQ42" s="403" t="str">
        <f>IF('各会計、関係団体の財政状況及び健全化判断比率'!BS15="","",'各会計、関係団体の財政状況及び健全化判断比率'!BS15)</f>
        <v>太田市行政管理公社</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9Bp4+/luyPyuWAc7yaLoT7mNWa5sbXoRLYQs7ES3PTyfA63dhcjRdGZwYxLgXpmXHRqXmM03ym4BDvKuyCy1g==" saltValue="k+GQ5pxQ27NviOX26EzgB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24" t="s">
        <v>569</v>
      </c>
      <c r="D34" s="1224"/>
      <c r="E34" s="1225"/>
      <c r="F34" s="32">
        <v>4.17</v>
      </c>
      <c r="G34" s="33">
        <v>4.8499999999999996</v>
      </c>
      <c r="H34" s="33">
        <v>4.9800000000000004</v>
      </c>
      <c r="I34" s="33">
        <v>6.74</v>
      </c>
      <c r="J34" s="34">
        <v>4.83</v>
      </c>
      <c r="K34" s="22"/>
      <c r="L34" s="22"/>
      <c r="M34" s="22"/>
      <c r="N34" s="22"/>
      <c r="O34" s="22"/>
      <c r="P34" s="22"/>
    </row>
    <row r="35" spans="1:16" ht="39" customHeight="1" x14ac:dyDescent="0.15">
      <c r="A35" s="22"/>
      <c r="B35" s="35"/>
      <c r="C35" s="1218" t="s">
        <v>570</v>
      </c>
      <c r="D35" s="1219"/>
      <c r="E35" s="1220"/>
      <c r="F35" s="36">
        <v>1.89</v>
      </c>
      <c r="G35" s="37">
        <v>1.85</v>
      </c>
      <c r="H35" s="37">
        <v>1.52</v>
      </c>
      <c r="I35" s="37">
        <v>1.77</v>
      </c>
      <c r="J35" s="38">
        <v>1.52</v>
      </c>
      <c r="K35" s="22"/>
      <c r="L35" s="22"/>
      <c r="M35" s="22"/>
      <c r="N35" s="22"/>
      <c r="O35" s="22"/>
      <c r="P35" s="22"/>
    </row>
    <row r="36" spans="1:16" ht="39" customHeight="1" x14ac:dyDescent="0.15">
      <c r="A36" s="22"/>
      <c r="B36" s="35"/>
      <c r="C36" s="1218" t="s">
        <v>571</v>
      </c>
      <c r="D36" s="1219"/>
      <c r="E36" s="1220"/>
      <c r="F36" s="36">
        <v>0.57999999999999996</v>
      </c>
      <c r="G36" s="37">
        <v>0.54</v>
      </c>
      <c r="H36" s="37">
        <v>0.71</v>
      </c>
      <c r="I36" s="37">
        <v>0.81</v>
      </c>
      <c r="J36" s="38">
        <v>0.9</v>
      </c>
      <c r="K36" s="22"/>
      <c r="L36" s="22"/>
      <c r="M36" s="22"/>
      <c r="N36" s="22"/>
      <c r="O36" s="22"/>
      <c r="P36" s="22"/>
    </row>
    <row r="37" spans="1:16" ht="39" customHeight="1" x14ac:dyDescent="0.15">
      <c r="A37" s="22"/>
      <c r="B37" s="35"/>
      <c r="C37" s="1218" t="s">
        <v>572</v>
      </c>
      <c r="D37" s="1219"/>
      <c r="E37" s="1220"/>
      <c r="F37" s="36">
        <v>0.99</v>
      </c>
      <c r="G37" s="37">
        <v>0.18</v>
      </c>
      <c r="H37" s="37">
        <v>0.01</v>
      </c>
      <c r="I37" s="37">
        <v>0</v>
      </c>
      <c r="J37" s="38">
        <v>0.15</v>
      </c>
      <c r="K37" s="22"/>
      <c r="L37" s="22"/>
      <c r="M37" s="22"/>
      <c r="N37" s="22"/>
      <c r="O37" s="22"/>
      <c r="P37" s="22"/>
    </row>
    <row r="38" spans="1:16" ht="39" customHeight="1" x14ac:dyDescent="0.15">
      <c r="A38" s="22"/>
      <c r="B38" s="35"/>
      <c r="C38" s="1218" t="s">
        <v>573</v>
      </c>
      <c r="D38" s="1219"/>
      <c r="E38" s="1220"/>
      <c r="F38" s="36">
        <v>0.02</v>
      </c>
      <c r="G38" s="37">
        <v>0.03</v>
      </c>
      <c r="H38" s="37">
        <v>0.04</v>
      </c>
      <c r="I38" s="37">
        <v>0.04</v>
      </c>
      <c r="J38" s="38">
        <v>0.05</v>
      </c>
      <c r="K38" s="22"/>
      <c r="L38" s="22"/>
      <c r="M38" s="22"/>
      <c r="N38" s="22"/>
      <c r="O38" s="22"/>
      <c r="P38" s="22"/>
    </row>
    <row r="39" spans="1:16" ht="39" customHeight="1" x14ac:dyDescent="0.15">
      <c r="A39" s="22"/>
      <c r="B39" s="35"/>
      <c r="C39" s="1218" t="s">
        <v>574</v>
      </c>
      <c r="D39" s="1219"/>
      <c r="E39" s="1220"/>
      <c r="F39" s="36">
        <v>0.05</v>
      </c>
      <c r="G39" s="37">
        <v>0.01</v>
      </c>
      <c r="H39" s="37">
        <v>0.01</v>
      </c>
      <c r="I39" s="37">
        <v>0.01</v>
      </c>
      <c r="J39" s="38">
        <v>0.01</v>
      </c>
      <c r="K39" s="22"/>
      <c r="L39" s="22"/>
      <c r="M39" s="22"/>
      <c r="N39" s="22"/>
      <c r="O39" s="22"/>
      <c r="P39" s="22"/>
    </row>
    <row r="40" spans="1:16" ht="39" customHeight="1" x14ac:dyDescent="0.15">
      <c r="A40" s="22"/>
      <c r="B40" s="35"/>
      <c r="C40" s="1218" t="s">
        <v>575</v>
      </c>
      <c r="D40" s="1219"/>
      <c r="E40" s="1220"/>
      <c r="F40" s="36">
        <v>0.06</v>
      </c>
      <c r="G40" s="37">
        <v>0.01</v>
      </c>
      <c r="H40" s="37">
        <v>0.01</v>
      </c>
      <c r="I40" s="37">
        <v>0.02</v>
      </c>
      <c r="J40" s="38">
        <v>0.01</v>
      </c>
      <c r="K40" s="22"/>
      <c r="L40" s="22"/>
      <c r="M40" s="22"/>
      <c r="N40" s="22"/>
      <c r="O40" s="22"/>
      <c r="P40" s="22"/>
    </row>
    <row r="41" spans="1:16" ht="39" customHeight="1" x14ac:dyDescent="0.15">
      <c r="A41" s="22"/>
      <c r="B41" s="35"/>
      <c r="C41" s="1218" t="s">
        <v>576</v>
      </c>
      <c r="D41" s="1219"/>
      <c r="E41" s="1220"/>
      <c r="F41" s="36">
        <v>0</v>
      </c>
      <c r="G41" s="37">
        <v>0.01</v>
      </c>
      <c r="H41" s="37">
        <v>0.03</v>
      </c>
      <c r="I41" s="37">
        <v>0.01</v>
      </c>
      <c r="J41" s="38">
        <v>0</v>
      </c>
      <c r="K41" s="22"/>
      <c r="L41" s="22"/>
      <c r="M41" s="22"/>
      <c r="N41" s="22"/>
      <c r="O41" s="22"/>
      <c r="P41" s="22"/>
    </row>
    <row r="42" spans="1:16" ht="39" customHeight="1" x14ac:dyDescent="0.15">
      <c r="A42" s="22"/>
      <c r="B42" s="39"/>
      <c r="C42" s="1218" t="s">
        <v>577</v>
      </c>
      <c r="D42" s="1219"/>
      <c r="E42" s="1220"/>
      <c r="F42" s="36" t="s">
        <v>518</v>
      </c>
      <c r="G42" s="37" t="s">
        <v>518</v>
      </c>
      <c r="H42" s="37" t="s">
        <v>518</v>
      </c>
      <c r="I42" s="37" t="s">
        <v>518</v>
      </c>
      <c r="J42" s="38" t="s">
        <v>518</v>
      </c>
      <c r="K42" s="22"/>
      <c r="L42" s="22"/>
      <c r="M42" s="22"/>
      <c r="N42" s="22"/>
      <c r="O42" s="22"/>
      <c r="P42" s="22"/>
    </row>
    <row r="43" spans="1:16" ht="39" customHeight="1" thickBot="1" x14ac:dyDescent="0.2">
      <c r="A43" s="22"/>
      <c r="B43" s="40"/>
      <c r="C43" s="1221" t="s">
        <v>578</v>
      </c>
      <c r="D43" s="1222"/>
      <c r="E43" s="1223"/>
      <c r="F43" s="41">
        <v>4.57</v>
      </c>
      <c r="G43" s="42">
        <v>4.62</v>
      </c>
      <c r="H43" s="42">
        <v>4.2</v>
      </c>
      <c r="I43" s="42" t="s">
        <v>518</v>
      </c>
      <c r="J43" s="43" t="s">
        <v>518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KbAnxhTS7fReEJOIKzf8/bGojvlRb/9spSHUUq9kmY4rVPGz3o1NvySnj0FPT8I6eEXDw5w0l//cz6v/pqSzw==" saltValue="njW4Dye8M/Ck0Ui4KxmS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7593</v>
      </c>
      <c r="L45" s="60">
        <v>7641</v>
      </c>
      <c r="M45" s="60">
        <v>7045</v>
      </c>
      <c r="N45" s="60">
        <v>7250</v>
      </c>
      <c r="O45" s="61">
        <v>7461</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518</v>
      </c>
      <c r="L46" s="64" t="s">
        <v>518</v>
      </c>
      <c r="M46" s="64">
        <v>37</v>
      </c>
      <c r="N46" s="64">
        <v>67</v>
      </c>
      <c r="O46" s="65" t="s">
        <v>518</v>
      </c>
      <c r="P46" s="48"/>
      <c r="Q46" s="48"/>
      <c r="R46" s="48"/>
      <c r="S46" s="48"/>
      <c r="T46" s="48"/>
      <c r="U46" s="48"/>
    </row>
    <row r="47" spans="1:21" ht="30.75" customHeight="1" x14ac:dyDescent="0.15">
      <c r="A47" s="48"/>
      <c r="B47" s="1236"/>
      <c r="C47" s="1237"/>
      <c r="D47" s="62"/>
      <c r="E47" s="1228" t="s">
        <v>13</v>
      </c>
      <c r="F47" s="1228"/>
      <c r="G47" s="1228"/>
      <c r="H47" s="1228"/>
      <c r="I47" s="1228"/>
      <c r="J47" s="1229"/>
      <c r="K47" s="63">
        <v>194</v>
      </c>
      <c r="L47" s="64">
        <v>205</v>
      </c>
      <c r="M47" s="64">
        <v>221</v>
      </c>
      <c r="N47" s="64">
        <v>235</v>
      </c>
      <c r="O47" s="65">
        <v>83</v>
      </c>
      <c r="P47" s="48"/>
      <c r="Q47" s="48"/>
      <c r="R47" s="48"/>
      <c r="S47" s="48"/>
      <c r="T47" s="48"/>
      <c r="U47" s="48"/>
    </row>
    <row r="48" spans="1:21" ht="30.75" customHeight="1" x14ac:dyDescent="0.15">
      <c r="A48" s="48"/>
      <c r="B48" s="1236"/>
      <c r="C48" s="1237"/>
      <c r="D48" s="62"/>
      <c r="E48" s="1228" t="s">
        <v>14</v>
      </c>
      <c r="F48" s="1228"/>
      <c r="G48" s="1228"/>
      <c r="H48" s="1228"/>
      <c r="I48" s="1228"/>
      <c r="J48" s="1229"/>
      <c r="K48" s="63">
        <v>2028</v>
      </c>
      <c r="L48" s="64">
        <v>2044</v>
      </c>
      <c r="M48" s="64">
        <v>2040</v>
      </c>
      <c r="N48" s="64">
        <v>2008</v>
      </c>
      <c r="O48" s="65">
        <v>1708</v>
      </c>
      <c r="P48" s="48"/>
      <c r="Q48" s="48"/>
      <c r="R48" s="48"/>
      <c r="S48" s="48"/>
      <c r="T48" s="48"/>
      <c r="U48" s="48"/>
    </row>
    <row r="49" spans="1:21" ht="30.75" customHeight="1" x14ac:dyDescent="0.15">
      <c r="A49" s="48"/>
      <c r="B49" s="1236"/>
      <c r="C49" s="1237"/>
      <c r="D49" s="62"/>
      <c r="E49" s="1228" t="s">
        <v>15</v>
      </c>
      <c r="F49" s="1228"/>
      <c r="G49" s="1228"/>
      <c r="H49" s="1228"/>
      <c r="I49" s="1228"/>
      <c r="J49" s="1229"/>
      <c r="K49" s="63">
        <v>114</v>
      </c>
      <c r="L49" s="64">
        <v>114</v>
      </c>
      <c r="M49" s="64">
        <v>114</v>
      </c>
      <c r="N49" s="64">
        <v>114</v>
      </c>
      <c r="O49" s="65">
        <v>114</v>
      </c>
      <c r="P49" s="48"/>
      <c r="Q49" s="48"/>
      <c r="R49" s="48"/>
      <c r="S49" s="48"/>
      <c r="T49" s="48"/>
      <c r="U49" s="48"/>
    </row>
    <row r="50" spans="1:21" ht="30.75" customHeight="1" x14ac:dyDescent="0.15">
      <c r="A50" s="48"/>
      <c r="B50" s="1236"/>
      <c r="C50" s="1237"/>
      <c r="D50" s="62"/>
      <c r="E50" s="1228" t="s">
        <v>16</v>
      </c>
      <c r="F50" s="1228"/>
      <c r="G50" s="1228"/>
      <c r="H50" s="1228"/>
      <c r="I50" s="1228"/>
      <c r="J50" s="1229"/>
      <c r="K50" s="63">
        <v>81</v>
      </c>
      <c r="L50" s="64">
        <v>63</v>
      </c>
      <c r="M50" s="64">
        <v>62</v>
      </c>
      <c r="N50" s="64">
        <v>51</v>
      </c>
      <c r="O50" s="65">
        <v>47</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518</v>
      </c>
      <c r="L51" s="64" t="s">
        <v>518</v>
      </c>
      <c r="M51" s="64" t="s">
        <v>518</v>
      </c>
      <c r="N51" s="64">
        <v>0</v>
      </c>
      <c r="O51" s="65" t="s">
        <v>518</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7054</v>
      </c>
      <c r="L52" s="64">
        <v>7283</v>
      </c>
      <c r="M52" s="64">
        <v>6997</v>
      </c>
      <c r="N52" s="64">
        <v>7127</v>
      </c>
      <c r="O52" s="65">
        <v>7066</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2956</v>
      </c>
      <c r="L53" s="69">
        <v>2784</v>
      </c>
      <c r="M53" s="69">
        <v>2522</v>
      </c>
      <c r="N53" s="69">
        <v>2598</v>
      </c>
      <c r="O53" s="70">
        <v>2347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L+Xlru9eboRcZIIcvi8uZ4q+XvHPmDxbyrvZh50DNpj6L2k2sYCXuAIazd1qRd7mN1lnLE17MeEc/G1cNJXfQ==" saltValue="eSO/o+aWSiAWHaQVGK0Th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560</v>
      </c>
      <c r="J40" s="79" t="s">
        <v>561</v>
      </c>
      <c r="K40" s="79" t="s">
        <v>562</v>
      </c>
      <c r="L40" s="79" t="s">
        <v>563</v>
      </c>
      <c r="M40" s="80" t="s">
        <v>564</v>
      </c>
    </row>
    <row r="41" spans="2:13" ht="27.75" customHeight="1" x14ac:dyDescent="0.15">
      <c r="B41" s="1254" t="s">
        <v>23</v>
      </c>
      <c r="C41" s="1255"/>
      <c r="D41" s="81"/>
      <c r="E41" s="1256" t="s">
        <v>24</v>
      </c>
      <c r="F41" s="1256"/>
      <c r="G41" s="1256"/>
      <c r="H41" s="1257"/>
      <c r="I41" s="82">
        <v>80649</v>
      </c>
      <c r="J41" s="83">
        <v>75485</v>
      </c>
      <c r="K41" s="83">
        <v>73249</v>
      </c>
      <c r="L41" s="83">
        <v>73000</v>
      </c>
      <c r="M41" s="84">
        <v>69041</v>
      </c>
    </row>
    <row r="42" spans="2:13" ht="27.75" customHeight="1" x14ac:dyDescent="0.15">
      <c r="B42" s="1244"/>
      <c r="C42" s="1245"/>
      <c r="D42" s="85"/>
      <c r="E42" s="1248" t="s">
        <v>25</v>
      </c>
      <c r="F42" s="1248"/>
      <c r="G42" s="1248"/>
      <c r="H42" s="1249"/>
      <c r="I42" s="86">
        <v>514</v>
      </c>
      <c r="J42" s="87">
        <v>412</v>
      </c>
      <c r="K42" s="87">
        <v>300</v>
      </c>
      <c r="L42" s="87">
        <v>249</v>
      </c>
      <c r="M42" s="88">
        <v>531</v>
      </c>
    </row>
    <row r="43" spans="2:13" ht="27.75" customHeight="1" x14ac:dyDescent="0.15">
      <c r="B43" s="1244"/>
      <c r="C43" s="1245"/>
      <c r="D43" s="85"/>
      <c r="E43" s="1248" t="s">
        <v>26</v>
      </c>
      <c r="F43" s="1248"/>
      <c r="G43" s="1248"/>
      <c r="H43" s="1249"/>
      <c r="I43" s="86">
        <v>27901</v>
      </c>
      <c r="J43" s="87">
        <v>26204</v>
      </c>
      <c r="K43" s="87">
        <v>25384</v>
      </c>
      <c r="L43" s="87">
        <v>26191</v>
      </c>
      <c r="M43" s="88">
        <v>22394</v>
      </c>
    </row>
    <row r="44" spans="2:13" ht="27.75" customHeight="1" x14ac:dyDescent="0.15">
      <c r="B44" s="1244"/>
      <c r="C44" s="1245"/>
      <c r="D44" s="85"/>
      <c r="E44" s="1248" t="s">
        <v>27</v>
      </c>
      <c r="F44" s="1248"/>
      <c r="G44" s="1248"/>
      <c r="H44" s="1249"/>
      <c r="I44" s="86">
        <v>550</v>
      </c>
      <c r="J44" s="87">
        <v>443</v>
      </c>
      <c r="K44" s="87">
        <v>335</v>
      </c>
      <c r="L44" s="87">
        <v>225</v>
      </c>
      <c r="M44" s="88">
        <v>113</v>
      </c>
    </row>
    <row r="45" spans="2:13" ht="27.75" customHeight="1" x14ac:dyDescent="0.15">
      <c r="B45" s="1244"/>
      <c r="C45" s="1245"/>
      <c r="D45" s="85"/>
      <c r="E45" s="1248" t="s">
        <v>28</v>
      </c>
      <c r="F45" s="1248"/>
      <c r="G45" s="1248"/>
      <c r="H45" s="1249"/>
      <c r="I45" s="86">
        <v>13914</v>
      </c>
      <c r="J45" s="87">
        <v>12798</v>
      </c>
      <c r="K45" s="87">
        <v>12040</v>
      </c>
      <c r="L45" s="87">
        <v>12178</v>
      </c>
      <c r="M45" s="88">
        <v>11599</v>
      </c>
    </row>
    <row r="46" spans="2:13" ht="27.75" customHeight="1" x14ac:dyDescent="0.15">
      <c r="B46" s="1244"/>
      <c r="C46" s="1245"/>
      <c r="D46" s="89"/>
      <c r="E46" s="1248" t="s">
        <v>29</v>
      </c>
      <c r="F46" s="1248"/>
      <c r="G46" s="1248"/>
      <c r="H46" s="1249"/>
      <c r="I46" s="86">
        <v>880</v>
      </c>
      <c r="J46" s="87">
        <v>158</v>
      </c>
      <c r="K46" s="87">
        <v>173</v>
      </c>
      <c r="L46" s="87">
        <v>105</v>
      </c>
      <c r="M46" s="88">
        <v>90</v>
      </c>
    </row>
    <row r="47" spans="2:13" ht="27.75" customHeight="1" x14ac:dyDescent="0.15">
      <c r="B47" s="1244"/>
      <c r="C47" s="1245"/>
      <c r="D47" s="90"/>
      <c r="E47" s="1258" t="s">
        <v>30</v>
      </c>
      <c r="F47" s="1259"/>
      <c r="G47" s="1259"/>
      <c r="H47" s="1260"/>
      <c r="I47" s="86" t="s">
        <v>518</v>
      </c>
      <c r="J47" s="87" t="s">
        <v>518</v>
      </c>
      <c r="K47" s="87" t="s">
        <v>518</v>
      </c>
      <c r="L47" s="87" t="s">
        <v>518</v>
      </c>
      <c r="M47" s="88" t="s">
        <v>518</v>
      </c>
    </row>
    <row r="48" spans="2:13" ht="27.75" customHeight="1" x14ac:dyDescent="0.15">
      <c r="B48" s="1244"/>
      <c r="C48" s="1245"/>
      <c r="D48" s="85"/>
      <c r="E48" s="1248" t="s">
        <v>31</v>
      </c>
      <c r="F48" s="1248"/>
      <c r="G48" s="1248"/>
      <c r="H48" s="1249"/>
      <c r="I48" s="86" t="s">
        <v>518</v>
      </c>
      <c r="J48" s="87" t="s">
        <v>518</v>
      </c>
      <c r="K48" s="87" t="s">
        <v>518</v>
      </c>
      <c r="L48" s="87" t="s">
        <v>518</v>
      </c>
      <c r="M48" s="88" t="s">
        <v>518</v>
      </c>
    </row>
    <row r="49" spans="2:13" ht="27.75" customHeight="1" x14ac:dyDescent="0.15">
      <c r="B49" s="1246"/>
      <c r="C49" s="1247"/>
      <c r="D49" s="85"/>
      <c r="E49" s="1248" t="s">
        <v>32</v>
      </c>
      <c r="F49" s="1248"/>
      <c r="G49" s="1248"/>
      <c r="H49" s="1249"/>
      <c r="I49" s="86" t="s">
        <v>518</v>
      </c>
      <c r="J49" s="87" t="s">
        <v>518</v>
      </c>
      <c r="K49" s="87" t="s">
        <v>518</v>
      </c>
      <c r="L49" s="87" t="s">
        <v>518</v>
      </c>
      <c r="M49" s="88" t="s">
        <v>518</v>
      </c>
    </row>
    <row r="50" spans="2:13" ht="27.75" customHeight="1" x14ac:dyDescent="0.15">
      <c r="B50" s="1242" t="s">
        <v>33</v>
      </c>
      <c r="C50" s="1243"/>
      <c r="D50" s="91"/>
      <c r="E50" s="1248" t="s">
        <v>34</v>
      </c>
      <c r="F50" s="1248"/>
      <c r="G50" s="1248"/>
      <c r="H50" s="1249"/>
      <c r="I50" s="86">
        <v>8358</v>
      </c>
      <c r="J50" s="87">
        <v>10661</v>
      </c>
      <c r="K50" s="87">
        <v>11053</v>
      </c>
      <c r="L50" s="87">
        <v>13246</v>
      </c>
      <c r="M50" s="88">
        <v>12798</v>
      </c>
    </row>
    <row r="51" spans="2:13" ht="27.75" customHeight="1" x14ac:dyDescent="0.15">
      <c r="B51" s="1244"/>
      <c r="C51" s="1245"/>
      <c r="D51" s="85"/>
      <c r="E51" s="1248" t="s">
        <v>35</v>
      </c>
      <c r="F51" s="1248"/>
      <c r="G51" s="1248"/>
      <c r="H51" s="1249"/>
      <c r="I51" s="86">
        <v>14538</v>
      </c>
      <c r="J51" s="87">
        <v>12824</v>
      </c>
      <c r="K51" s="87">
        <v>12547</v>
      </c>
      <c r="L51" s="87">
        <v>12503</v>
      </c>
      <c r="M51" s="88">
        <v>10058</v>
      </c>
    </row>
    <row r="52" spans="2:13" ht="27.75" customHeight="1" x14ac:dyDescent="0.15">
      <c r="B52" s="1246"/>
      <c r="C52" s="1247"/>
      <c r="D52" s="85"/>
      <c r="E52" s="1248" t="s">
        <v>36</v>
      </c>
      <c r="F52" s="1248"/>
      <c r="G52" s="1248"/>
      <c r="H52" s="1249"/>
      <c r="I52" s="86">
        <v>68001</v>
      </c>
      <c r="J52" s="87">
        <v>66961</v>
      </c>
      <c r="K52" s="87">
        <v>65366</v>
      </c>
      <c r="L52" s="87">
        <v>65142</v>
      </c>
      <c r="M52" s="88">
        <v>62148</v>
      </c>
    </row>
    <row r="53" spans="2:13" ht="27.75" customHeight="1" thickBot="1" x14ac:dyDescent="0.2">
      <c r="B53" s="1250" t="s">
        <v>37</v>
      </c>
      <c r="C53" s="1251"/>
      <c r="D53" s="92"/>
      <c r="E53" s="1252" t="s">
        <v>38</v>
      </c>
      <c r="F53" s="1252"/>
      <c r="G53" s="1252"/>
      <c r="H53" s="1253"/>
      <c r="I53" s="93">
        <v>33512</v>
      </c>
      <c r="J53" s="94">
        <v>25053</v>
      </c>
      <c r="K53" s="94">
        <v>22516</v>
      </c>
      <c r="L53" s="94">
        <v>21057</v>
      </c>
      <c r="M53" s="95">
        <v>18766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C1+YRROgiE8NtgtbG7VWVLHP7WOe7d4GpKtbMln777bmvwVSwFNWMd2gP1+/yKdGZWFpTWCvdmisfMzAAfEaw==" saltValue="ySJu48PfQg0lW0wm2vnh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562</v>
      </c>
      <c r="G54" s="104" t="s">
        <v>563</v>
      </c>
      <c r="H54" s="105" t="s">
        <v>564</v>
      </c>
    </row>
    <row r="55" spans="2:8" ht="52.5" customHeight="1" x14ac:dyDescent="0.15">
      <c r="B55" s="106"/>
      <c r="C55" s="1269" t="s">
        <v>41</v>
      </c>
      <c r="D55" s="1269"/>
      <c r="E55" s="1270"/>
      <c r="F55" s="107">
        <v>8766</v>
      </c>
      <c r="G55" s="107">
        <v>9064</v>
      </c>
      <c r="H55" s="108">
        <v>9644</v>
      </c>
    </row>
    <row r="56" spans="2:8" ht="52.5" customHeight="1" x14ac:dyDescent="0.15">
      <c r="B56" s="109"/>
      <c r="C56" s="1271" t="s">
        <v>42</v>
      </c>
      <c r="D56" s="1271"/>
      <c r="E56" s="1272"/>
      <c r="F56" s="110">
        <v>32</v>
      </c>
      <c r="G56" s="110">
        <v>2032</v>
      </c>
      <c r="H56" s="111">
        <v>1782</v>
      </c>
    </row>
    <row r="57" spans="2:8" ht="53.25" customHeight="1" x14ac:dyDescent="0.15">
      <c r="B57" s="109"/>
      <c r="C57" s="1273" t="s">
        <v>43</v>
      </c>
      <c r="D57" s="1273"/>
      <c r="E57" s="1274"/>
      <c r="F57" s="112">
        <v>1264</v>
      </c>
      <c r="G57" s="112">
        <v>1234</v>
      </c>
      <c r="H57" s="113">
        <v>316</v>
      </c>
    </row>
    <row r="58" spans="2:8" ht="45.75" customHeight="1" x14ac:dyDescent="0.15">
      <c r="B58" s="114"/>
      <c r="C58" s="1261" t="s">
        <v>604</v>
      </c>
      <c r="D58" s="1262"/>
      <c r="E58" s="1263"/>
      <c r="F58" s="115">
        <v>144</v>
      </c>
      <c r="G58" s="115">
        <v>111</v>
      </c>
      <c r="H58" s="116">
        <v>73</v>
      </c>
    </row>
    <row r="59" spans="2:8" ht="45.75" customHeight="1" x14ac:dyDescent="0.15">
      <c r="B59" s="114"/>
      <c r="C59" s="1261" t="s">
        <v>605</v>
      </c>
      <c r="D59" s="1262"/>
      <c r="E59" s="1263"/>
      <c r="F59" s="115">
        <v>64</v>
      </c>
      <c r="G59" s="115">
        <v>64</v>
      </c>
      <c r="H59" s="116">
        <v>64</v>
      </c>
    </row>
    <row r="60" spans="2:8" ht="45.75" customHeight="1" x14ac:dyDescent="0.15">
      <c r="B60" s="114"/>
      <c r="C60" s="1261" t="s">
        <v>606</v>
      </c>
      <c r="D60" s="1262"/>
      <c r="E60" s="1263"/>
      <c r="F60" s="115">
        <v>53</v>
      </c>
      <c r="G60" s="115">
        <v>52</v>
      </c>
      <c r="H60" s="116">
        <v>52</v>
      </c>
    </row>
    <row r="61" spans="2:8" ht="45.75" customHeight="1" x14ac:dyDescent="0.15">
      <c r="B61" s="114"/>
      <c r="C61" s="1261" t="s">
        <v>607</v>
      </c>
      <c r="D61" s="1262"/>
      <c r="E61" s="1263"/>
      <c r="F61" s="115">
        <v>16</v>
      </c>
      <c r="G61" s="115">
        <v>20</v>
      </c>
      <c r="H61" s="116">
        <v>39</v>
      </c>
    </row>
    <row r="62" spans="2:8" ht="45.75" customHeight="1" thickBot="1" x14ac:dyDescent="0.2">
      <c r="B62" s="117"/>
      <c r="C62" s="1264" t="s">
        <v>608</v>
      </c>
      <c r="D62" s="1265"/>
      <c r="E62" s="1266"/>
      <c r="F62" s="118">
        <v>38</v>
      </c>
      <c r="G62" s="118">
        <v>38</v>
      </c>
      <c r="H62" s="119">
        <v>38</v>
      </c>
    </row>
    <row r="63" spans="2:8" ht="52.5" customHeight="1" thickBot="1" x14ac:dyDescent="0.2">
      <c r="B63" s="120"/>
      <c r="C63" s="1267" t="s">
        <v>44</v>
      </c>
      <c r="D63" s="1267"/>
      <c r="E63" s="1268"/>
      <c r="F63" s="121">
        <v>10062</v>
      </c>
      <c r="G63" s="121">
        <v>12330</v>
      </c>
      <c r="H63" s="122">
        <v>11743</v>
      </c>
    </row>
    <row r="64" spans="2:8" ht="15" customHeight="1" x14ac:dyDescent="0.15"/>
    <row r="65" ht="0" hidden="1" customHeight="1" x14ac:dyDescent="0.15"/>
    <row r="66" ht="0" hidden="1" customHeight="1" x14ac:dyDescent="0.15"/>
  </sheetData>
  <sheetProtection algorithmName="SHA-512" hashValue="zkMUvg1Bq/SKzhODQN6sDE7q8Uvh1HRTjp+ofkU5zAgRJuVnKO8LXfcOVY6IK++lUiGFrGjZHy7RUFHUJRIS6w==" saltValue="HXQd5Da920+F9hDaCFX+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2" zoomScale="75" zoomScaleNormal="75" zoomScaleSheetLayoutView="55" workbookViewId="0">
      <selection activeCell="AM62" sqref="AM62"/>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612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613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614</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615</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560</v>
      </c>
      <c r="BQ50" s="1288"/>
      <c r="BR50" s="1288"/>
      <c r="BS50" s="1288"/>
      <c r="BT50" s="1288"/>
      <c r="BU50" s="1288"/>
      <c r="BV50" s="1288"/>
      <c r="BW50" s="1288"/>
      <c r="BX50" s="1288" t="s">
        <v>561</v>
      </c>
      <c r="BY50" s="1288"/>
      <c r="BZ50" s="1288"/>
      <c r="CA50" s="1288"/>
      <c r="CB50" s="1288"/>
      <c r="CC50" s="1288"/>
      <c r="CD50" s="1288"/>
      <c r="CE50" s="1288"/>
      <c r="CF50" s="1288" t="s">
        <v>562</v>
      </c>
      <c r="CG50" s="1288"/>
      <c r="CH50" s="1288"/>
      <c r="CI50" s="1288"/>
      <c r="CJ50" s="1288"/>
      <c r="CK50" s="1288"/>
      <c r="CL50" s="1288"/>
      <c r="CM50" s="1288"/>
      <c r="CN50" s="1288" t="s">
        <v>563</v>
      </c>
      <c r="CO50" s="1288"/>
      <c r="CP50" s="1288"/>
      <c r="CQ50" s="1288"/>
      <c r="CR50" s="1288"/>
      <c r="CS50" s="1288"/>
      <c r="CT50" s="1288"/>
      <c r="CU50" s="1288"/>
      <c r="CV50" s="1288" t="s">
        <v>564</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616</v>
      </c>
      <c r="AO51" s="1291"/>
      <c r="AP51" s="1291"/>
      <c r="AQ51" s="1291"/>
      <c r="AR51" s="1291"/>
      <c r="AS51" s="1291"/>
      <c r="AT51" s="1291"/>
      <c r="AU51" s="1291"/>
      <c r="AV51" s="1291"/>
      <c r="AW51" s="1291"/>
      <c r="AX51" s="1291"/>
      <c r="AY51" s="1291"/>
      <c r="AZ51" s="1291"/>
      <c r="BA51" s="1291"/>
      <c r="BB51" s="1291" t="s">
        <v>617</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51.7</v>
      </c>
      <c r="CG51" s="1289"/>
      <c r="CH51" s="1289"/>
      <c r="CI51" s="1289"/>
      <c r="CJ51" s="1289"/>
      <c r="CK51" s="1289"/>
      <c r="CL51" s="1289"/>
      <c r="CM51" s="1289"/>
      <c r="CN51" s="1289">
        <v>50.6</v>
      </c>
      <c r="CO51" s="1289"/>
      <c r="CP51" s="1289"/>
      <c r="CQ51" s="1289"/>
      <c r="CR51" s="1289"/>
      <c r="CS51" s="1289"/>
      <c r="CT51" s="1289"/>
      <c r="CU51" s="1289"/>
      <c r="CV51" s="1289">
        <v>41.8</v>
      </c>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618</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52.4</v>
      </c>
      <c r="CG53" s="1289"/>
      <c r="CH53" s="1289"/>
      <c r="CI53" s="1289"/>
      <c r="CJ53" s="1289"/>
      <c r="CK53" s="1289"/>
      <c r="CL53" s="1289"/>
      <c r="CM53" s="1289"/>
      <c r="CN53" s="1289">
        <v>53</v>
      </c>
      <c r="CO53" s="1289"/>
      <c r="CP53" s="1289"/>
      <c r="CQ53" s="1289"/>
      <c r="CR53" s="1289"/>
      <c r="CS53" s="1289"/>
      <c r="CT53" s="1289"/>
      <c r="CU53" s="1289"/>
      <c r="CV53" s="1289">
        <v>55.2</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619</v>
      </c>
      <c r="AO55" s="1288"/>
      <c r="AP55" s="1288"/>
      <c r="AQ55" s="1288"/>
      <c r="AR55" s="1288"/>
      <c r="AS55" s="1288"/>
      <c r="AT55" s="1288"/>
      <c r="AU55" s="1288"/>
      <c r="AV55" s="1288"/>
      <c r="AW55" s="1288"/>
      <c r="AX55" s="1288"/>
      <c r="AY55" s="1288"/>
      <c r="AZ55" s="1288"/>
      <c r="BA55" s="1288"/>
      <c r="BB55" s="1291" t="s">
        <v>617</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37.4</v>
      </c>
      <c r="CG55" s="1289"/>
      <c r="CH55" s="1289"/>
      <c r="CI55" s="1289"/>
      <c r="CJ55" s="1289"/>
      <c r="CK55" s="1289"/>
      <c r="CL55" s="1289"/>
      <c r="CM55" s="1289"/>
      <c r="CN55" s="1289">
        <v>31</v>
      </c>
      <c r="CO55" s="1289"/>
      <c r="CP55" s="1289"/>
      <c r="CQ55" s="1289"/>
      <c r="CR55" s="1289"/>
      <c r="CS55" s="1289"/>
      <c r="CT55" s="1289"/>
      <c r="CU55" s="1289"/>
      <c r="CV55" s="1289">
        <v>30</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618</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54.4</v>
      </c>
      <c r="CG57" s="1289"/>
      <c r="CH57" s="1289"/>
      <c r="CI57" s="1289"/>
      <c r="CJ57" s="1289"/>
      <c r="CK57" s="1289"/>
      <c r="CL57" s="1289"/>
      <c r="CM57" s="1289"/>
      <c r="CN57" s="1289">
        <v>57.4</v>
      </c>
      <c r="CO57" s="1289"/>
      <c r="CP57" s="1289"/>
      <c r="CQ57" s="1289"/>
      <c r="CR57" s="1289"/>
      <c r="CS57" s="1289"/>
      <c r="CT57" s="1289"/>
      <c r="CU57" s="1289"/>
      <c r="CV57" s="1289">
        <v>59.4</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620</v>
      </c>
    </row>
    <row r="64" spans="1:109" x14ac:dyDescent="0.15">
      <c r="B64" s="374"/>
      <c r="G64" s="381"/>
      <c r="I64" s="394"/>
      <c r="J64" s="394"/>
      <c r="K64" s="394"/>
      <c r="L64" s="394"/>
      <c r="M64" s="394"/>
      <c r="N64" s="395"/>
      <c r="AM64" s="381"/>
      <c r="AN64" s="381" t="s">
        <v>613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623</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615</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560</v>
      </c>
      <c r="BQ72" s="1288"/>
      <c r="BR72" s="1288"/>
      <c r="BS72" s="1288"/>
      <c r="BT72" s="1288"/>
      <c r="BU72" s="1288"/>
      <c r="BV72" s="1288"/>
      <c r="BW72" s="1288"/>
      <c r="BX72" s="1288" t="s">
        <v>561</v>
      </c>
      <c r="BY72" s="1288"/>
      <c r="BZ72" s="1288"/>
      <c r="CA72" s="1288"/>
      <c r="CB72" s="1288"/>
      <c r="CC72" s="1288"/>
      <c r="CD72" s="1288"/>
      <c r="CE72" s="1288"/>
      <c r="CF72" s="1288" t="s">
        <v>562</v>
      </c>
      <c r="CG72" s="1288"/>
      <c r="CH72" s="1288"/>
      <c r="CI72" s="1288"/>
      <c r="CJ72" s="1288"/>
      <c r="CK72" s="1288"/>
      <c r="CL72" s="1288"/>
      <c r="CM72" s="1288"/>
      <c r="CN72" s="1288" t="s">
        <v>563</v>
      </c>
      <c r="CO72" s="1288"/>
      <c r="CP72" s="1288"/>
      <c r="CQ72" s="1288"/>
      <c r="CR72" s="1288"/>
      <c r="CS72" s="1288"/>
      <c r="CT72" s="1288"/>
      <c r="CU72" s="1288"/>
      <c r="CV72" s="1288" t="s">
        <v>564</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616</v>
      </c>
      <c r="AO73" s="1291"/>
      <c r="AP73" s="1291"/>
      <c r="AQ73" s="1291"/>
      <c r="AR73" s="1291"/>
      <c r="AS73" s="1291"/>
      <c r="AT73" s="1291"/>
      <c r="AU73" s="1291"/>
      <c r="AV73" s="1291"/>
      <c r="AW73" s="1291"/>
      <c r="AX73" s="1291"/>
      <c r="AY73" s="1291"/>
      <c r="AZ73" s="1291"/>
      <c r="BA73" s="1291"/>
      <c r="BB73" s="1291" t="s">
        <v>617</v>
      </c>
      <c r="BC73" s="1291"/>
      <c r="BD73" s="1291"/>
      <c r="BE73" s="1291"/>
      <c r="BF73" s="1291"/>
      <c r="BG73" s="1291"/>
      <c r="BH73" s="1291"/>
      <c r="BI73" s="1291"/>
      <c r="BJ73" s="1291"/>
      <c r="BK73" s="1291"/>
      <c r="BL73" s="1291"/>
      <c r="BM73" s="1291"/>
      <c r="BN73" s="1291"/>
      <c r="BO73" s="1291"/>
      <c r="BP73" s="1289">
        <v>86.8</v>
      </c>
      <c r="BQ73" s="1289"/>
      <c r="BR73" s="1289"/>
      <c r="BS73" s="1289"/>
      <c r="BT73" s="1289"/>
      <c r="BU73" s="1289"/>
      <c r="BV73" s="1289"/>
      <c r="BW73" s="1289"/>
      <c r="BX73" s="1289">
        <v>65.8</v>
      </c>
      <c r="BY73" s="1289"/>
      <c r="BZ73" s="1289"/>
      <c r="CA73" s="1289"/>
      <c r="CB73" s="1289"/>
      <c r="CC73" s="1289"/>
      <c r="CD73" s="1289"/>
      <c r="CE73" s="1289"/>
      <c r="CF73" s="1289">
        <v>51.7</v>
      </c>
      <c r="CG73" s="1289"/>
      <c r="CH73" s="1289"/>
      <c r="CI73" s="1289"/>
      <c r="CJ73" s="1289"/>
      <c r="CK73" s="1289"/>
      <c r="CL73" s="1289"/>
      <c r="CM73" s="1289"/>
      <c r="CN73" s="1289">
        <v>50.6</v>
      </c>
      <c r="CO73" s="1289"/>
      <c r="CP73" s="1289"/>
      <c r="CQ73" s="1289"/>
      <c r="CR73" s="1289"/>
      <c r="CS73" s="1289"/>
      <c r="CT73" s="1289"/>
      <c r="CU73" s="1289"/>
      <c r="CV73" s="1289">
        <v>41.8</v>
      </c>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621</v>
      </c>
      <c r="BC75" s="1291"/>
      <c r="BD75" s="1291"/>
      <c r="BE75" s="1291"/>
      <c r="BF75" s="1291"/>
      <c r="BG75" s="1291"/>
      <c r="BH75" s="1291"/>
      <c r="BI75" s="1291"/>
      <c r="BJ75" s="1291"/>
      <c r="BK75" s="1291"/>
      <c r="BL75" s="1291"/>
      <c r="BM75" s="1291"/>
      <c r="BN75" s="1291"/>
      <c r="BO75" s="1291"/>
      <c r="BP75" s="1289">
        <v>7.7</v>
      </c>
      <c r="BQ75" s="1289"/>
      <c r="BR75" s="1289"/>
      <c r="BS75" s="1289"/>
      <c r="BT75" s="1289"/>
      <c r="BU75" s="1289"/>
      <c r="BV75" s="1289"/>
      <c r="BW75" s="1289"/>
      <c r="BX75" s="1289">
        <v>7.5</v>
      </c>
      <c r="BY75" s="1289"/>
      <c r="BZ75" s="1289"/>
      <c r="CA75" s="1289"/>
      <c r="CB75" s="1289"/>
      <c r="CC75" s="1289"/>
      <c r="CD75" s="1289"/>
      <c r="CE75" s="1289"/>
      <c r="CF75" s="1289">
        <v>6.9</v>
      </c>
      <c r="CG75" s="1289"/>
      <c r="CH75" s="1289"/>
      <c r="CI75" s="1289"/>
      <c r="CJ75" s="1289"/>
      <c r="CK75" s="1289"/>
      <c r="CL75" s="1289"/>
      <c r="CM75" s="1289"/>
      <c r="CN75" s="1289">
        <v>6.4</v>
      </c>
      <c r="CO75" s="1289"/>
      <c r="CP75" s="1289"/>
      <c r="CQ75" s="1289"/>
      <c r="CR75" s="1289"/>
      <c r="CS75" s="1289"/>
      <c r="CT75" s="1289"/>
      <c r="CU75" s="1289"/>
      <c r="CV75" s="1289">
        <v>5.5</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619</v>
      </c>
      <c r="AO77" s="1288"/>
      <c r="AP77" s="1288"/>
      <c r="AQ77" s="1288"/>
      <c r="AR77" s="1288"/>
      <c r="AS77" s="1288"/>
      <c r="AT77" s="1288"/>
      <c r="AU77" s="1288"/>
      <c r="AV77" s="1288"/>
      <c r="AW77" s="1288"/>
      <c r="AX77" s="1288"/>
      <c r="AY77" s="1288"/>
      <c r="AZ77" s="1288"/>
      <c r="BA77" s="1288"/>
      <c r="BB77" s="1291" t="s">
        <v>617</v>
      </c>
      <c r="BC77" s="1291"/>
      <c r="BD77" s="1291"/>
      <c r="BE77" s="1291"/>
      <c r="BF77" s="1291"/>
      <c r="BG77" s="1291"/>
      <c r="BH77" s="1291"/>
      <c r="BI77" s="1291"/>
      <c r="BJ77" s="1291"/>
      <c r="BK77" s="1291"/>
      <c r="BL77" s="1291"/>
      <c r="BM77" s="1291"/>
      <c r="BN77" s="1291"/>
      <c r="BO77" s="1291"/>
      <c r="BP77" s="1289">
        <v>49.8</v>
      </c>
      <c r="BQ77" s="1289"/>
      <c r="BR77" s="1289"/>
      <c r="BS77" s="1289"/>
      <c r="BT77" s="1289"/>
      <c r="BU77" s="1289"/>
      <c r="BV77" s="1289"/>
      <c r="BW77" s="1289"/>
      <c r="BX77" s="1289">
        <v>45.1</v>
      </c>
      <c r="BY77" s="1289"/>
      <c r="BZ77" s="1289"/>
      <c r="CA77" s="1289"/>
      <c r="CB77" s="1289"/>
      <c r="CC77" s="1289"/>
      <c r="CD77" s="1289"/>
      <c r="CE77" s="1289"/>
      <c r="CF77" s="1289">
        <v>37.4</v>
      </c>
      <c r="CG77" s="1289"/>
      <c r="CH77" s="1289"/>
      <c r="CI77" s="1289"/>
      <c r="CJ77" s="1289"/>
      <c r="CK77" s="1289"/>
      <c r="CL77" s="1289"/>
      <c r="CM77" s="1289"/>
      <c r="CN77" s="1289">
        <v>31</v>
      </c>
      <c r="CO77" s="1289"/>
      <c r="CP77" s="1289"/>
      <c r="CQ77" s="1289"/>
      <c r="CR77" s="1289"/>
      <c r="CS77" s="1289"/>
      <c r="CT77" s="1289"/>
      <c r="CU77" s="1289"/>
      <c r="CV77" s="1289">
        <v>30</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621</v>
      </c>
      <c r="BC79" s="1291"/>
      <c r="BD79" s="1291"/>
      <c r="BE79" s="1291"/>
      <c r="BF79" s="1291"/>
      <c r="BG79" s="1291"/>
      <c r="BH79" s="1291"/>
      <c r="BI79" s="1291"/>
      <c r="BJ79" s="1291"/>
      <c r="BK79" s="1291"/>
      <c r="BL79" s="1291"/>
      <c r="BM79" s="1291"/>
      <c r="BN79" s="1291"/>
      <c r="BO79" s="1291"/>
      <c r="BP79" s="1289">
        <v>7.7</v>
      </c>
      <c r="BQ79" s="1289"/>
      <c r="BR79" s="1289"/>
      <c r="BS79" s="1289"/>
      <c r="BT79" s="1289"/>
      <c r="BU79" s="1289"/>
      <c r="BV79" s="1289"/>
      <c r="BW79" s="1289"/>
      <c r="BX79" s="1289">
        <v>7.1</v>
      </c>
      <c r="BY79" s="1289"/>
      <c r="BZ79" s="1289"/>
      <c r="CA79" s="1289"/>
      <c r="CB79" s="1289"/>
      <c r="CC79" s="1289"/>
      <c r="CD79" s="1289"/>
      <c r="CE79" s="1289"/>
      <c r="CF79" s="1289">
        <v>6.3</v>
      </c>
      <c r="CG79" s="1289"/>
      <c r="CH79" s="1289"/>
      <c r="CI79" s="1289"/>
      <c r="CJ79" s="1289"/>
      <c r="CK79" s="1289"/>
      <c r="CL79" s="1289"/>
      <c r="CM79" s="1289"/>
      <c r="CN79" s="1289">
        <v>5.2</v>
      </c>
      <c r="CO79" s="1289"/>
      <c r="CP79" s="1289"/>
      <c r="CQ79" s="1289"/>
      <c r="CR79" s="1289"/>
      <c r="CS79" s="1289"/>
      <c r="CT79" s="1289"/>
      <c r="CU79" s="1289"/>
      <c r="CV79" s="1289">
        <v>5</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td2+OEyEezdvxr72cH5zx2f5zCbJSZqOtFUUBr4Vz2scZvXiWINEaFRwg5W3k47uZ1zCrLGfFmXVK1gaFj0iw==" saltValue="yyFUWu8qvnriWwiXCMFPZ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6" zoomScale="75" zoomScaleNormal="7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3hSYbHuqu1ok4SpJjqTHtWZq6ZhXIVvQ8D319l6KOZN+JvmqJFn8chqAkC1t5P248mzv9dRwJq91UnPJEtRVw==" saltValue="UL45AOGmwPOSd5onCgKVx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 zoomScale="75" zoomScaleNormal="7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ZWZKo6Ec4mEGa2/S8i2DZK3yv8cscMPKv6LHkSlAgQDhyVTgjesJpj8VTro5vGhIOlUDOkdTmZ1TZzQa6K0gA==" saltValue="bAyp57iIxyccXIQXMf0BF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557</v>
      </c>
      <c r="G2" s="136"/>
      <c r="H2" s="137"/>
    </row>
    <row r="3" spans="1:8" x14ac:dyDescent="0.15">
      <c r="A3" s="133" t="s">
        <v>550</v>
      </c>
      <c r="B3" s="138"/>
      <c r="C3" s="139"/>
      <c r="D3" s="140">
        <v>46035</v>
      </c>
      <c r="E3" s="141"/>
      <c r="F3" s="142">
        <v>41235</v>
      </c>
      <c r="G3" s="143"/>
      <c r="H3" s="144"/>
    </row>
    <row r="4" spans="1:8" x14ac:dyDescent="0.15">
      <c r="A4" s="145"/>
      <c r="B4" s="146"/>
      <c r="C4" s="147"/>
      <c r="D4" s="148">
        <v>18185</v>
      </c>
      <c r="E4" s="149"/>
      <c r="F4" s="150">
        <v>22086</v>
      </c>
      <c r="G4" s="151"/>
      <c r="H4" s="152"/>
    </row>
    <row r="5" spans="1:8" x14ac:dyDescent="0.15">
      <c r="A5" s="133" t="s">
        <v>552</v>
      </c>
      <c r="B5" s="138"/>
      <c r="C5" s="139"/>
      <c r="D5" s="140">
        <v>38110</v>
      </c>
      <c r="E5" s="141"/>
      <c r="F5" s="142">
        <v>41862</v>
      </c>
      <c r="G5" s="143"/>
      <c r="H5" s="144"/>
    </row>
    <row r="6" spans="1:8" x14ac:dyDescent="0.15">
      <c r="A6" s="145"/>
      <c r="B6" s="146"/>
      <c r="C6" s="147"/>
      <c r="D6" s="148">
        <v>26385</v>
      </c>
      <c r="E6" s="149"/>
      <c r="F6" s="150">
        <v>23710</v>
      </c>
      <c r="G6" s="151"/>
      <c r="H6" s="152"/>
    </row>
    <row r="7" spans="1:8" x14ac:dyDescent="0.15">
      <c r="A7" s="133" t="s">
        <v>553</v>
      </c>
      <c r="B7" s="138"/>
      <c r="C7" s="139"/>
      <c r="D7" s="140">
        <v>58273</v>
      </c>
      <c r="E7" s="141"/>
      <c r="F7" s="142">
        <v>43554</v>
      </c>
      <c r="G7" s="143"/>
      <c r="H7" s="144"/>
    </row>
    <row r="8" spans="1:8" x14ac:dyDescent="0.15">
      <c r="A8" s="145"/>
      <c r="B8" s="146"/>
      <c r="C8" s="147"/>
      <c r="D8" s="148">
        <v>22605</v>
      </c>
      <c r="E8" s="149"/>
      <c r="F8" s="150">
        <v>24811</v>
      </c>
      <c r="G8" s="151"/>
      <c r="H8" s="152"/>
    </row>
    <row r="9" spans="1:8" x14ac:dyDescent="0.15">
      <c r="A9" s="133" t="s">
        <v>554</v>
      </c>
      <c r="B9" s="138"/>
      <c r="C9" s="139"/>
      <c r="D9" s="140">
        <v>61210</v>
      </c>
      <c r="E9" s="141"/>
      <c r="F9" s="142">
        <v>42581</v>
      </c>
      <c r="G9" s="143"/>
      <c r="H9" s="144"/>
    </row>
    <row r="10" spans="1:8" x14ac:dyDescent="0.15">
      <c r="A10" s="145"/>
      <c r="B10" s="146"/>
      <c r="C10" s="147"/>
      <c r="D10" s="148">
        <v>41976</v>
      </c>
      <c r="E10" s="149"/>
      <c r="F10" s="150">
        <v>24354</v>
      </c>
      <c r="G10" s="151"/>
      <c r="H10" s="152"/>
    </row>
    <row r="11" spans="1:8" x14ac:dyDescent="0.15">
      <c r="A11" s="133" t="s">
        <v>555</v>
      </c>
      <c r="B11" s="138"/>
      <c r="C11" s="139"/>
      <c r="D11" s="140">
        <v>45597</v>
      </c>
      <c r="E11" s="141"/>
      <c r="F11" s="142">
        <v>45426</v>
      </c>
      <c r="G11" s="143"/>
      <c r="H11" s="144"/>
    </row>
    <row r="12" spans="1:8" x14ac:dyDescent="0.15">
      <c r="A12" s="145"/>
      <c r="B12" s="146"/>
      <c r="C12" s="153"/>
      <c r="D12" s="148">
        <v>25237</v>
      </c>
      <c r="E12" s="149"/>
      <c r="F12" s="150">
        <v>24508</v>
      </c>
      <c r="G12" s="151"/>
      <c r="H12" s="152"/>
    </row>
    <row r="13" spans="1:8" x14ac:dyDescent="0.15">
      <c r="A13" s="133"/>
      <c r="B13" s="138"/>
      <c r="C13" s="154"/>
      <c r="D13" s="155">
        <v>49845</v>
      </c>
      <c r="E13" s="156"/>
      <c r="F13" s="157">
        <v>42932</v>
      </c>
      <c r="G13" s="158"/>
      <c r="H13" s="144"/>
    </row>
    <row r="14" spans="1:8" x14ac:dyDescent="0.15">
      <c r="A14" s="145"/>
      <c r="B14" s="146"/>
      <c r="C14" s="147"/>
      <c r="D14" s="148">
        <v>26878</v>
      </c>
      <c r="E14" s="149"/>
      <c r="F14" s="150">
        <v>23894</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4.24</v>
      </c>
      <c r="C19" s="159">
        <f>ROUND(VALUE(SUBSTITUTE(実質収支比率等に係る経年分析!G$48,"▲","-")),2)</f>
        <v>4.8899999999999997</v>
      </c>
      <c r="D19" s="159">
        <f>ROUND(VALUE(SUBSTITUTE(実質収支比率等に係る経年分析!H$48,"▲","-")),2)</f>
        <v>5.03</v>
      </c>
      <c r="E19" s="159">
        <f>ROUND(VALUE(SUBSTITUTE(実質収支比率等に係る経年分析!I$48,"▲","-")),2)</f>
        <v>6.78</v>
      </c>
      <c r="F19" s="159">
        <f>ROUND(VALUE(SUBSTITUTE(実質収支比率等に係る経年分析!J$48,"▲","-")),2)</f>
        <v>4.8499999999999996</v>
      </c>
    </row>
    <row r="20" spans="1:11" x14ac:dyDescent="0.15">
      <c r="A20" s="159" t="s">
        <v>48</v>
      </c>
      <c r="B20" s="159">
        <f>ROUND(VALUE(SUBSTITUTE(実質収支比率等に係る経年分析!F$47,"▲","-")),2)</f>
        <v>15.06</v>
      </c>
      <c r="C20" s="159">
        <f>ROUND(VALUE(SUBSTITUTE(実質収支比率等に係る経年分析!G$47,"▲","-")),2)</f>
        <v>18.920000000000002</v>
      </c>
      <c r="D20" s="159">
        <f>ROUND(VALUE(SUBSTITUTE(実質収支比率等に係る経年分析!H$47,"▲","-")),2)</f>
        <v>17.8</v>
      </c>
      <c r="E20" s="159">
        <f>ROUND(VALUE(SUBSTITUTE(実質収支比率等に係る経年分析!I$47,"▲","-")),2)</f>
        <v>19.12</v>
      </c>
      <c r="F20" s="159">
        <f>ROUND(VALUE(SUBSTITUTE(実質収支比率等に係る経年分析!J$47,"▲","-")),2)</f>
        <v>18.989999999999998</v>
      </c>
    </row>
    <row r="21" spans="1:11" x14ac:dyDescent="0.15">
      <c r="A21" s="159" t="s">
        <v>49</v>
      </c>
      <c r="B21" s="159">
        <f>IF(ISNUMBER(VALUE(SUBSTITUTE(実質収支比率等に係る経年分析!F$49,"▲","-"))),ROUND(VALUE(SUBSTITUTE(実質収支比率等に係る経年分析!F$49,"▲","-")),2),NA())</f>
        <v>-0.16</v>
      </c>
      <c r="C21" s="159">
        <f>IF(ISNUMBER(VALUE(SUBSTITUTE(実質収支比率等に係る経年分析!G$49,"▲","-"))),ROUND(VALUE(SUBSTITUTE(実質収支比率等に係る経年分析!G$49,"▲","-")),2),NA())</f>
        <v>6.52</v>
      </c>
      <c r="D21" s="159">
        <f>IF(ISNUMBER(VALUE(SUBSTITUTE(実質収支比率等に係る経年分析!H$49,"▲","-"))),ROUND(VALUE(SUBSTITUTE(実質収支比率等に係る経年分析!H$49,"▲","-")),2),NA())</f>
        <v>-2.2000000000000002</v>
      </c>
      <c r="E21" s="159">
        <f>IF(ISNUMBER(VALUE(SUBSTITUTE(実質収支比率等に係る経年分析!I$49,"▲","-"))),ROUND(VALUE(SUBSTITUTE(実質収支比率等に係る経年分析!I$49,"▲","-")),2),NA())</f>
        <v>-2.67</v>
      </c>
      <c r="F21" s="159">
        <f>IF(ISNUMBER(VALUE(SUBSTITUTE(実質収支比率等に係る経年分析!J$49,"▲","-"))),ROUND(VALUE(SUBSTITUTE(実質収支比率等に係る経年分析!J$49,"▲","-")),2),NA())</f>
        <v>-6.23</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4.57</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4.62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4.2</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住宅新築資金等貸付特別会計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八王子山墓園特別会計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太陽光発電事業特別会計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0.05</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0.15</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0.57999999999999996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0.71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v>
      </c>
    </row>
    <row r="35" spans="1:16" x14ac:dyDescent="0.15">
      <c r="A35" s="160" t="str">
        <f>IF(連結実質赤字比率に係る赤字・黒字の構成分析!C$35="",NA(),連結実質赤字比率に係る赤字・黒字の構成分析!C$35)</f>
        <v>下水道事業等会計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1.89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1.85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1.52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1.77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1.52</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4.17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4.8499999999999996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4.9800000000000004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6.74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4.83</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7054</v>
      </c>
      <c r="E42" s="161"/>
      <c r="F42" s="161"/>
      <c r="G42" s="161">
        <f>'実質公債費比率（分子）の構造'!L$52</f>
        <v>7283</v>
      </c>
      <c r="H42" s="161"/>
      <c r="I42" s="161"/>
      <c r="J42" s="161">
        <f>'実質公債費比率（分子）の構造'!M$52</f>
        <v>6997</v>
      </c>
      <c r="K42" s="161"/>
      <c r="L42" s="161"/>
      <c r="M42" s="161">
        <f>'実質公債費比率（分子）の構造'!N$52</f>
        <v>7127</v>
      </c>
      <c r="N42" s="161"/>
      <c r="O42" s="161"/>
      <c r="P42" s="161">
        <f>'実質公債費比率（分子）の構造'!O$52</f>
        <v>7066</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f>'実質公債費比率（分子）の構造'!N$51</f>
        <v>0</v>
      </c>
      <c r="L43" s="161"/>
      <c r="M43" s="161"/>
      <c r="N43" s="161" t="str">
        <f>'実質公債費比率（分子）の構造'!O$51</f>
        <v>-</v>
      </c>
      <c r="O43" s="161"/>
      <c r="P43" s="161"/>
    </row>
    <row r="44" spans="1:16" x14ac:dyDescent="0.15">
      <c r="A44" s="161" t="s">
        <v>58</v>
      </c>
      <c r="B44" s="161">
        <f>'実質公債費比率（分子）の構造'!K$50</f>
        <v>81</v>
      </c>
      <c r="C44" s="161"/>
      <c r="D44" s="161"/>
      <c r="E44" s="161">
        <f>'実質公債費比率（分子）の構造'!L$50</f>
        <v>63</v>
      </c>
      <c r="F44" s="161"/>
      <c r="G44" s="161"/>
      <c r="H44" s="161">
        <f>'実質公債費比率（分子）の構造'!M$50</f>
        <v>62</v>
      </c>
      <c r="I44" s="161"/>
      <c r="J44" s="161"/>
      <c r="K44" s="161">
        <f>'実質公債費比率（分子）の構造'!N$50</f>
        <v>51</v>
      </c>
      <c r="L44" s="161"/>
      <c r="M44" s="161"/>
      <c r="N44" s="161">
        <f>'実質公債費比率（分子）の構造'!O$50</f>
        <v>47</v>
      </c>
      <c r="O44" s="161"/>
      <c r="P44" s="161"/>
    </row>
    <row r="45" spans="1:16" x14ac:dyDescent="0.15">
      <c r="A45" s="161" t="s">
        <v>59</v>
      </c>
      <c r="B45" s="161">
        <f>'実質公債費比率（分子）の構造'!K$49</f>
        <v>114</v>
      </c>
      <c r="C45" s="161"/>
      <c r="D45" s="161"/>
      <c r="E45" s="161">
        <f>'実質公債費比率（分子）の構造'!L$49</f>
        <v>114</v>
      </c>
      <c r="F45" s="161"/>
      <c r="G45" s="161"/>
      <c r="H45" s="161">
        <f>'実質公債費比率（分子）の構造'!M$49</f>
        <v>114</v>
      </c>
      <c r="I45" s="161"/>
      <c r="J45" s="161"/>
      <c r="K45" s="161">
        <f>'実質公債費比率（分子）の構造'!N$49</f>
        <v>114</v>
      </c>
      <c r="L45" s="161"/>
      <c r="M45" s="161"/>
      <c r="N45" s="161">
        <f>'実質公債費比率（分子）の構造'!O$49</f>
        <v>114</v>
      </c>
      <c r="O45" s="161"/>
      <c r="P45" s="161"/>
    </row>
    <row r="46" spans="1:16" x14ac:dyDescent="0.15">
      <c r="A46" s="161" t="s">
        <v>60</v>
      </c>
      <c r="B46" s="161">
        <f>'実質公債費比率（分子）の構造'!K$48</f>
        <v>2028</v>
      </c>
      <c r="C46" s="161"/>
      <c r="D46" s="161"/>
      <c r="E46" s="161">
        <f>'実質公債費比率（分子）の構造'!L$48</f>
        <v>2044</v>
      </c>
      <c r="F46" s="161"/>
      <c r="G46" s="161"/>
      <c r="H46" s="161">
        <f>'実質公債費比率（分子）の構造'!M$48</f>
        <v>2040</v>
      </c>
      <c r="I46" s="161"/>
      <c r="J46" s="161"/>
      <c r="K46" s="161">
        <f>'実質公債費比率（分子）の構造'!N$48</f>
        <v>2008</v>
      </c>
      <c r="L46" s="161"/>
      <c r="M46" s="161"/>
      <c r="N46" s="161">
        <f>'実質公債費比率（分子）の構造'!O$48</f>
        <v>1708</v>
      </c>
      <c r="O46" s="161"/>
      <c r="P46" s="161"/>
    </row>
    <row r="47" spans="1:16" x14ac:dyDescent="0.15">
      <c r="A47" s="161" t="s">
        <v>61</v>
      </c>
      <c r="B47" s="161">
        <f>'実質公債費比率（分子）の構造'!K$47</f>
        <v>194</v>
      </c>
      <c r="C47" s="161"/>
      <c r="D47" s="161"/>
      <c r="E47" s="161">
        <f>'実質公債費比率（分子）の構造'!L$47</f>
        <v>205</v>
      </c>
      <c r="F47" s="161"/>
      <c r="G47" s="161"/>
      <c r="H47" s="161">
        <f>'実質公債費比率（分子）の構造'!M$47</f>
        <v>221</v>
      </c>
      <c r="I47" s="161"/>
      <c r="J47" s="161"/>
      <c r="K47" s="161">
        <f>'実質公債費比率（分子）の構造'!N$47</f>
        <v>235</v>
      </c>
      <c r="L47" s="161"/>
      <c r="M47" s="161"/>
      <c r="N47" s="161">
        <f>'実質公債費比率（分子）の構造'!O$47</f>
        <v>83</v>
      </c>
      <c r="O47" s="161"/>
      <c r="P47" s="161"/>
    </row>
    <row r="48" spans="1:16" x14ac:dyDescent="0.15">
      <c r="A48" s="161" t="s">
        <v>62</v>
      </c>
      <c r="B48" s="161" t="str">
        <f>'実質公債費比率（分子）の構造'!K$46</f>
        <v>-</v>
      </c>
      <c r="C48" s="161"/>
      <c r="D48" s="161"/>
      <c r="E48" s="161" t="str">
        <f>'実質公債費比率（分子）の構造'!L$46</f>
        <v>-</v>
      </c>
      <c r="F48" s="161"/>
      <c r="G48" s="161"/>
      <c r="H48" s="161">
        <f>'実質公債費比率（分子）の構造'!M$46</f>
        <v>37</v>
      </c>
      <c r="I48" s="161"/>
      <c r="J48" s="161"/>
      <c r="K48" s="161">
        <f>'実質公債費比率（分子）の構造'!N$46</f>
        <v>67</v>
      </c>
      <c r="L48" s="161"/>
      <c r="M48" s="161"/>
      <c r="N48" s="161" t="str">
        <f>'実質公債費比率（分子）の構造'!O$46</f>
        <v>-</v>
      </c>
      <c r="O48" s="161"/>
      <c r="P48" s="161"/>
    </row>
    <row r="49" spans="1:16" x14ac:dyDescent="0.15">
      <c r="A49" s="161" t="s">
        <v>63</v>
      </c>
      <c r="B49" s="161">
        <f>'実質公債費比率（分子）の構造'!K$45</f>
        <v>7593</v>
      </c>
      <c r="C49" s="161"/>
      <c r="D49" s="161"/>
      <c r="E49" s="161">
        <f>'実質公債費比率（分子）の構造'!L$45</f>
        <v>7641</v>
      </c>
      <c r="F49" s="161"/>
      <c r="G49" s="161"/>
      <c r="H49" s="161">
        <f>'実質公債費比率（分子）の構造'!M$45</f>
        <v>7045</v>
      </c>
      <c r="I49" s="161"/>
      <c r="J49" s="161"/>
      <c r="K49" s="161">
        <f>'実質公債費比率（分子）の構造'!N$45</f>
        <v>7250</v>
      </c>
      <c r="L49" s="161"/>
      <c r="M49" s="161"/>
      <c r="N49" s="161">
        <f>'実質公債費比率（分子）の構造'!O$45</f>
        <v>7461</v>
      </c>
      <c r="O49" s="161"/>
      <c r="P49" s="161"/>
    </row>
    <row r="50" spans="1:16" x14ac:dyDescent="0.15">
      <c r="A50" s="161" t="s">
        <v>64</v>
      </c>
      <c r="B50" s="161" t="e">
        <f>NA()</f>
        <v>#N/A</v>
      </c>
      <c r="C50" s="161">
        <f>IF(ISNUMBER('実質公債費比率（分子）の構造'!K$53),'実質公債費比率（分子）の構造'!K$53,NA())</f>
        <v>2956</v>
      </c>
      <c r="D50" s="161" t="e">
        <f>NA()</f>
        <v>#N/A</v>
      </c>
      <c r="E50" s="161" t="e">
        <f>NA()</f>
        <v>#N/A</v>
      </c>
      <c r="F50" s="161">
        <f>IF(ISNUMBER('実質公債費比率（分子）の構造'!L$53),'実質公債費比率（分子）の構造'!L$53,NA())</f>
        <v>2784</v>
      </c>
      <c r="G50" s="161" t="e">
        <f>NA()</f>
        <v>#N/A</v>
      </c>
      <c r="H50" s="161" t="e">
        <f>NA()</f>
        <v>#N/A</v>
      </c>
      <c r="I50" s="161">
        <f>IF(ISNUMBER('実質公債費比率（分子）の構造'!M$53),'実質公債費比率（分子）の構造'!M$53,NA())</f>
        <v>2522</v>
      </c>
      <c r="J50" s="161" t="e">
        <f>NA()</f>
        <v>#N/A</v>
      </c>
      <c r="K50" s="161" t="e">
        <f>NA()</f>
        <v>#N/A</v>
      </c>
      <c r="L50" s="161">
        <f>IF(ISNUMBER('実質公債費比率（分子）の構造'!N$53),'実質公債費比率（分子）の構造'!N$53,NA())</f>
        <v>2598</v>
      </c>
      <c r="M50" s="161" t="e">
        <f>NA()</f>
        <v>#N/A</v>
      </c>
      <c r="N50" s="161" t="e">
        <f>NA()</f>
        <v>#N/A</v>
      </c>
      <c r="O50" s="161">
        <f>IF(ISNUMBER('実質公債費比率（分子）の構造'!O$53),'実質公債費比率（分子）の構造'!O$53,NA())</f>
        <v>2347</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68001</v>
      </c>
      <c r="E56" s="160"/>
      <c r="F56" s="160"/>
      <c r="G56" s="160">
        <f>'将来負担比率（分子）の構造'!J$52</f>
        <v>66961</v>
      </c>
      <c r="H56" s="160"/>
      <c r="I56" s="160"/>
      <c r="J56" s="160">
        <f>'将来負担比率（分子）の構造'!K$52</f>
        <v>65366</v>
      </c>
      <c r="K56" s="160"/>
      <c r="L56" s="160"/>
      <c r="M56" s="160">
        <f>'将来負担比率（分子）の構造'!L$52</f>
        <v>65142</v>
      </c>
      <c r="N56" s="160"/>
      <c r="O56" s="160"/>
      <c r="P56" s="160">
        <f>'将来負担比率（分子）の構造'!M$52</f>
        <v>62148</v>
      </c>
    </row>
    <row r="57" spans="1:16" x14ac:dyDescent="0.15">
      <c r="A57" s="160" t="s">
        <v>35</v>
      </c>
      <c r="B57" s="160"/>
      <c r="C57" s="160"/>
      <c r="D57" s="160">
        <f>'将来負担比率（分子）の構造'!I$51</f>
        <v>14538</v>
      </c>
      <c r="E57" s="160"/>
      <c r="F57" s="160"/>
      <c r="G57" s="160">
        <f>'将来負担比率（分子）の構造'!J$51</f>
        <v>12824</v>
      </c>
      <c r="H57" s="160"/>
      <c r="I57" s="160"/>
      <c r="J57" s="160">
        <f>'将来負担比率（分子）の構造'!K$51</f>
        <v>12547</v>
      </c>
      <c r="K57" s="160"/>
      <c r="L57" s="160"/>
      <c r="M57" s="160">
        <f>'将来負担比率（分子）の構造'!L$51</f>
        <v>12503</v>
      </c>
      <c r="N57" s="160"/>
      <c r="O57" s="160"/>
      <c r="P57" s="160">
        <f>'将来負担比率（分子）の構造'!M$51</f>
        <v>10058</v>
      </c>
    </row>
    <row r="58" spans="1:16" x14ac:dyDescent="0.15">
      <c r="A58" s="160" t="s">
        <v>34</v>
      </c>
      <c r="B58" s="160"/>
      <c r="C58" s="160"/>
      <c r="D58" s="160">
        <f>'将来負担比率（分子）の構造'!I$50</f>
        <v>8358</v>
      </c>
      <c r="E58" s="160"/>
      <c r="F58" s="160"/>
      <c r="G58" s="160">
        <f>'将来負担比率（分子）の構造'!J$50</f>
        <v>10661</v>
      </c>
      <c r="H58" s="160"/>
      <c r="I58" s="160"/>
      <c r="J58" s="160">
        <f>'将来負担比率（分子）の構造'!K$50</f>
        <v>11053</v>
      </c>
      <c r="K58" s="160"/>
      <c r="L58" s="160"/>
      <c r="M58" s="160">
        <f>'将来負担比率（分子）の構造'!L$50</f>
        <v>13246</v>
      </c>
      <c r="N58" s="160"/>
      <c r="O58" s="160"/>
      <c r="P58" s="160">
        <f>'将来負担比率（分子）の構造'!M$50</f>
        <v>12798</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880</v>
      </c>
      <c r="C61" s="160"/>
      <c r="D61" s="160"/>
      <c r="E61" s="160">
        <f>'将来負担比率（分子）の構造'!J$46</f>
        <v>158</v>
      </c>
      <c r="F61" s="160"/>
      <c r="G61" s="160"/>
      <c r="H61" s="160">
        <f>'将来負担比率（分子）の構造'!K$46</f>
        <v>173</v>
      </c>
      <c r="I61" s="160"/>
      <c r="J61" s="160"/>
      <c r="K61" s="160">
        <f>'将来負担比率（分子）の構造'!L$46</f>
        <v>105</v>
      </c>
      <c r="L61" s="160"/>
      <c r="M61" s="160"/>
      <c r="N61" s="160">
        <f>'将来負担比率（分子）の構造'!M$46</f>
        <v>90</v>
      </c>
      <c r="O61" s="160"/>
      <c r="P61" s="160"/>
    </row>
    <row r="62" spans="1:16" x14ac:dyDescent="0.15">
      <c r="A62" s="160" t="s">
        <v>28</v>
      </c>
      <c r="B62" s="160">
        <f>'将来負担比率（分子）の構造'!I$45</f>
        <v>13914</v>
      </c>
      <c r="C62" s="160"/>
      <c r="D62" s="160"/>
      <c r="E62" s="160">
        <f>'将来負担比率（分子）の構造'!J$45</f>
        <v>12798</v>
      </c>
      <c r="F62" s="160"/>
      <c r="G62" s="160"/>
      <c r="H62" s="160">
        <f>'将来負担比率（分子）の構造'!K$45</f>
        <v>12040</v>
      </c>
      <c r="I62" s="160"/>
      <c r="J62" s="160"/>
      <c r="K62" s="160">
        <f>'将来負担比率（分子）の構造'!L$45</f>
        <v>12178</v>
      </c>
      <c r="L62" s="160"/>
      <c r="M62" s="160"/>
      <c r="N62" s="160">
        <f>'将来負担比率（分子）の構造'!M$45</f>
        <v>11599</v>
      </c>
      <c r="O62" s="160"/>
      <c r="P62" s="160"/>
    </row>
    <row r="63" spans="1:16" x14ac:dyDescent="0.15">
      <c r="A63" s="160" t="s">
        <v>27</v>
      </c>
      <c r="B63" s="160">
        <f>'将来負担比率（分子）の構造'!I$44</f>
        <v>550</v>
      </c>
      <c r="C63" s="160"/>
      <c r="D63" s="160"/>
      <c r="E63" s="160">
        <f>'将来負担比率（分子）の構造'!J$44</f>
        <v>443</v>
      </c>
      <c r="F63" s="160"/>
      <c r="G63" s="160"/>
      <c r="H63" s="160">
        <f>'将来負担比率（分子）の構造'!K$44</f>
        <v>335</v>
      </c>
      <c r="I63" s="160"/>
      <c r="J63" s="160"/>
      <c r="K63" s="160">
        <f>'将来負担比率（分子）の構造'!L$44</f>
        <v>225</v>
      </c>
      <c r="L63" s="160"/>
      <c r="M63" s="160"/>
      <c r="N63" s="160">
        <f>'将来負担比率（分子）の構造'!M$44</f>
        <v>113</v>
      </c>
      <c r="O63" s="160"/>
      <c r="P63" s="160"/>
    </row>
    <row r="64" spans="1:16" x14ac:dyDescent="0.15">
      <c r="A64" s="160" t="s">
        <v>26</v>
      </c>
      <c r="B64" s="160">
        <f>'将来負担比率（分子）の構造'!I$43</f>
        <v>27901</v>
      </c>
      <c r="C64" s="160"/>
      <c r="D64" s="160"/>
      <c r="E64" s="160">
        <f>'将来負担比率（分子）の構造'!J$43</f>
        <v>26204</v>
      </c>
      <c r="F64" s="160"/>
      <c r="G64" s="160"/>
      <c r="H64" s="160">
        <f>'将来負担比率（分子）の構造'!K$43</f>
        <v>25384</v>
      </c>
      <c r="I64" s="160"/>
      <c r="J64" s="160"/>
      <c r="K64" s="160">
        <f>'将来負担比率（分子）の構造'!L$43</f>
        <v>26191</v>
      </c>
      <c r="L64" s="160"/>
      <c r="M64" s="160"/>
      <c r="N64" s="160">
        <f>'将来負担比率（分子）の構造'!M$43</f>
        <v>22394</v>
      </c>
      <c r="O64" s="160"/>
      <c r="P64" s="160"/>
    </row>
    <row r="65" spans="1:16" x14ac:dyDescent="0.15">
      <c r="A65" s="160" t="s">
        <v>25</v>
      </c>
      <c r="B65" s="160">
        <f>'将来負担比率（分子）の構造'!I$42</f>
        <v>514</v>
      </c>
      <c r="C65" s="160"/>
      <c r="D65" s="160"/>
      <c r="E65" s="160">
        <f>'将来負担比率（分子）の構造'!J$42</f>
        <v>412</v>
      </c>
      <c r="F65" s="160"/>
      <c r="G65" s="160"/>
      <c r="H65" s="160">
        <f>'将来負担比率（分子）の構造'!K$42</f>
        <v>300</v>
      </c>
      <c r="I65" s="160"/>
      <c r="J65" s="160"/>
      <c r="K65" s="160">
        <f>'将来負担比率（分子）の構造'!L$42</f>
        <v>249</v>
      </c>
      <c r="L65" s="160"/>
      <c r="M65" s="160"/>
      <c r="N65" s="160">
        <f>'将来負担比率（分子）の構造'!M$42</f>
        <v>531</v>
      </c>
      <c r="O65" s="160"/>
      <c r="P65" s="160"/>
    </row>
    <row r="66" spans="1:16" x14ac:dyDescent="0.15">
      <c r="A66" s="160" t="s">
        <v>24</v>
      </c>
      <c r="B66" s="160">
        <f>'将来負担比率（分子）の構造'!I$41</f>
        <v>80649</v>
      </c>
      <c r="C66" s="160"/>
      <c r="D66" s="160"/>
      <c r="E66" s="160">
        <f>'将来負担比率（分子）の構造'!J$41</f>
        <v>75485</v>
      </c>
      <c r="F66" s="160"/>
      <c r="G66" s="160"/>
      <c r="H66" s="160">
        <f>'将来負担比率（分子）の構造'!K$41</f>
        <v>73249</v>
      </c>
      <c r="I66" s="160"/>
      <c r="J66" s="160"/>
      <c r="K66" s="160">
        <f>'将来負担比率（分子）の構造'!L$41</f>
        <v>73000</v>
      </c>
      <c r="L66" s="160"/>
      <c r="M66" s="160"/>
      <c r="N66" s="160">
        <f>'将来負担比率（分子）の構造'!M$41</f>
        <v>69041</v>
      </c>
      <c r="O66" s="160"/>
      <c r="P66" s="160"/>
    </row>
    <row r="67" spans="1:16" x14ac:dyDescent="0.15">
      <c r="A67" s="160" t="s">
        <v>68</v>
      </c>
      <c r="B67" s="160" t="e">
        <f>NA()</f>
        <v>#N/A</v>
      </c>
      <c r="C67" s="160">
        <f>IF(ISNUMBER('将来負担比率（分子）の構造'!I$53), IF('将来負担比率（分子）の構造'!I$53 &lt; 0, 0, '将来負担比率（分子）の構造'!I$53), NA())</f>
        <v>33512</v>
      </c>
      <c r="D67" s="160" t="e">
        <f>NA()</f>
        <v>#N/A</v>
      </c>
      <c r="E67" s="160" t="e">
        <f>NA()</f>
        <v>#N/A</v>
      </c>
      <c r="F67" s="160">
        <f>IF(ISNUMBER('将来負担比率（分子）の構造'!J$53), IF('将来負担比率（分子）の構造'!J$53 &lt; 0, 0, '将来負担比率（分子）の構造'!J$53), NA())</f>
        <v>25053</v>
      </c>
      <c r="G67" s="160" t="e">
        <f>NA()</f>
        <v>#N/A</v>
      </c>
      <c r="H67" s="160" t="e">
        <f>NA()</f>
        <v>#N/A</v>
      </c>
      <c r="I67" s="160">
        <f>IF(ISNUMBER('将来負担比率（分子）の構造'!K$53), IF('将来負担比率（分子）の構造'!K$53 &lt; 0, 0, '将来負担比率（分子）の構造'!K$53), NA())</f>
        <v>22516</v>
      </c>
      <c r="J67" s="160" t="e">
        <f>NA()</f>
        <v>#N/A</v>
      </c>
      <c r="K67" s="160" t="e">
        <f>NA()</f>
        <v>#N/A</v>
      </c>
      <c r="L67" s="160">
        <f>IF(ISNUMBER('将来負担比率（分子）の構造'!L$53), IF('将来負担比率（分子）の構造'!L$53 &lt; 0, 0, '将来負担比率（分子）の構造'!L$53), NA())</f>
        <v>21057</v>
      </c>
      <c r="M67" s="160" t="e">
        <f>NA()</f>
        <v>#N/A</v>
      </c>
      <c r="N67" s="160" t="e">
        <f>NA()</f>
        <v>#N/A</v>
      </c>
      <c r="O67" s="160">
        <f>IF(ISNUMBER('将来負担比率（分子）の構造'!M$53), IF('将来負担比率（分子）の構造'!M$53 &lt; 0, 0, '将来負担比率（分子）の構造'!M$53), NA())</f>
        <v>18766</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8766</v>
      </c>
      <c r="C72" s="164">
        <f>基金残高に係る経年分析!G55</f>
        <v>9064</v>
      </c>
      <c r="D72" s="164">
        <f>基金残高に係る経年分析!H55</f>
        <v>9644</v>
      </c>
    </row>
    <row r="73" spans="1:16" x14ac:dyDescent="0.15">
      <c r="A73" s="163" t="s">
        <v>71</v>
      </c>
      <c r="B73" s="164">
        <f>基金残高に係る経年分析!F56</f>
        <v>32</v>
      </c>
      <c r="C73" s="164">
        <f>基金残高に係る経年分析!G56</f>
        <v>2032</v>
      </c>
      <c r="D73" s="164">
        <f>基金残高に係る経年分析!H56</f>
        <v>1782</v>
      </c>
    </row>
    <row r="74" spans="1:16" x14ac:dyDescent="0.15">
      <c r="A74" s="163" t="s">
        <v>72</v>
      </c>
      <c r="B74" s="164">
        <f>基金残高に係る経年分析!F57</f>
        <v>1264</v>
      </c>
      <c r="C74" s="164">
        <f>基金残高に係る経年分析!G57</f>
        <v>1234</v>
      </c>
      <c r="D74" s="164">
        <f>基金残高に係る経年分析!H57</f>
        <v>316</v>
      </c>
    </row>
  </sheetData>
  <sheetProtection algorithmName="SHA-512" hashValue="PmBkZxBX8VjUA3ioX+ex9f+ZaMumB4Cg8ZEyeQzJL8RhPIYbHAPtiaScVsgMXr11YqzLbh9WfG5s2n4g6QmkbA==" saltValue="qZSjKH3sVm2dwCTkfMMd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218</v>
      </c>
      <c r="C5" s="741"/>
      <c r="D5" s="741"/>
      <c r="E5" s="741"/>
      <c r="F5" s="741"/>
      <c r="G5" s="741"/>
      <c r="H5" s="741"/>
      <c r="I5" s="741"/>
      <c r="J5" s="741"/>
      <c r="K5" s="741"/>
      <c r="L5" s="741"/>
      <c r="M5" s="741"/>
      <c r="N5" s="741"/>
      <c r="O5" s="741"/>
      <c r="P5" s="741"/>
      <c r="Q5" s="742"/>
      <c r="R5" s="706">
        <v>40992536</v>
      </c>
      <c r="S5" s="707"/>
      <c r="T5" s="707"/>
      <c r="U5" s="707"/>
      <c r="V5" s="707"/>
      <c r="W5" s="707"/>
      <c r="X5" s="707"/>
      <c r="Y5" s="753"/>
      <c r="Z5" s="771">
        <v>50.9</v>
      </c>
      <c r="AA5" s="771"/>
      <c r="AB5" s="771"/>
      <c r="AC5" s="771"/>
      <c r="AD5" s="772">
        <v>39564355</v>
      </c>
      <c r="AE5" s="772"/>
      <c r="AF5" s="772"/>
      <c r="AG5" s="772"/>
      <c r="AH5" s="772"/>
      <c r="AI5" s="772"/>
      <c r="AJ5" s="772"/>
      <c r="AK5" s="772"/>
      <c r="AL5" s="754">
        <v>85.6</v>
      </c>
      <c r="AM5" s="723"/>
      <c r="AN5" s="723"/>
      <c r="AO5" s="755"/>
      <c r="AP5" s="740" t="s">
        <v>219</v>
      </c>
      <c r="AQ5" s="741"/>
      <c r="AR5" s="741"/>
      <c r="AS5" s="741"/>
      <c r="AT5" s="741"/>
      <c r="AU5" s="741"/>
      <c r="AV5" s="741"/>
      <c r="AW5" s="741"/>
      <c r="AX5" s="741"/>
      <c r="AY5" s="741"/>
      <c r="AZ5" s="741"/>
      <c r="BA5" s="741"/>
      <c r="BB5" s="741"/>
      <c r="BC5" s="741"/>
      <c r="BD5" s="741"/>
      <c r="BE5" s="741"/>
      <c r="BF5" s="742"/>
      <c r="BG5" s="641">
        <v>39561262</v>
      </c>
      <c r="BH5" s="644"/>
      <c r="BI5" s="644"/>
      <c r="BJ5" s="644"/>
      <c r="BK5" s="644"/>
      <c r="BL5" s="644"/>
      <c r="BM5" s="644"/>
      <c r="BN5" s="645"/>
      <c r="BO5" s="703">
        <v>96.5</v>
      </c>
      <c r="BP5" s="703"/>
      <c r="BQ5" s="703"/>
      <c r="BR5" s="703"/>
      <c r="BS5" s="704">
        <v>1394618</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x14ac:dyDescent="0.15">
      <c r="B6" s="638" t="s">
        <v>223</v>
      </c>
      <c r="C6" s="639"/>
      <c r="D6" s="639"/>
      <c r="E6" s="639"/>
      <c r="F6" s="639"/>
      <c r="G6" s="639"/>
      <c r="H6" s="639"/>
      <c r="I6" s="639"/>
      <c r="J6" s="639"/>
      <c r="K6" s="639"/>
      <c r="L6" s="639"/>
      <c r="M6" s="639"/>
      <c r="N6" s="639"/>
      <c r="O6" s="639"/>
      <c r="P6" s="639"/>
      <c r="Q6" s="640"/>
      <c r="R6" s="641">
        <v>757464</v>
      </c>
      <c r="S6" s="644"/>
      <c r="T6" s="644"/>
      <c r="U6" s="644"/>
      <c r="V6" s="644"/>
      <c r="W6" s="644"/>
      <c r="X6" s="644"/>
      <c r="Y6" s="645"/>
      <c r="Z6" s="703">
        <v>0.9</v>
      </c>
      <c r="AA6" s="703"/>
      <c r="AB6" s="703"/>
      <c r="AC6" s="703"/>
      <c r="AD6" s="704">
        <v>757464</v>
      </c>
      <c r="AE6" s="704"/>
      <c r="AF6" s="704"/>
      <c r="AG6" s="704"/>
      <c r="AH6" s="704"/>
      <c r="AI6" s="704"/>
      <c r="AJ6" s="704"/>
      <c r="AK6" s="704"/>
      <c r="AL6" s="646">
        <v>1.6</v>
      </c>
      <c r="AM6" s="647"/>
      <c r="AN6" s="647"/>
      <c r="AO6" s="705"/>
      <c r="AP6" s="638" t="s">
        <v>224</v>
      </c>
      <c r="AQ6" s="639"/>
      <c r="AR6" s="639"/>
      <c r="AS6" s="639"/>
      <c r="AT6" s="639"/>
      <c r="AU6" s="639"/>
      <c r="AV6" s="639"/>
      <c r="AW6" s="639"/>
      <c r="AX6" s="639"/>
      <c r="AY6" s="639"/>
      <c r="AZ6" s="639"/>
      <c r="BA6" s="639"/>
      <c r="BB6" s="639"/>
      <c r="BC6" s="639"/>
      <c r="BD6" s="639"/>
      <c r="BE6" s="639"/>
      <c r="BF6" s="640"/>
      <c r="BG6" s="641">
        <v>39561262</v>
      </c>
      <c r="BH6" s="644"/>
      <c r="BI6" s="644"/>
      <c r="BJ6" s="644"/>
      <c r="BK6" s="644"/>
      <c r="BL6" s="644"/>
      <c r="BM6" s="644"/>
      <c r="BN6" s="645"/>
      <c r="BO6" s="703">
        <v>96.5</v>
      </c>
      <c r="BP6" s="703"/>
      <c r="BQ6" s="703"/>
      <c r="BR6" s="703"/>
      <c r="BS6" s="704">
        <v>1394618</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445867</v>
      </c>
      <c r="CS6" s="644"/>
      <c r="CT6" s="644"/>
      <c r="CU6" s="644"/>
      <c r="CV6" s="644"/>
      <c r="CW6" s="644"/>
      <c r="CX6" s="644"/>
      <c r="CY6" s="645"/>
      <c r="CZ6" s="754">
        <v>0.6</v>
      </c>
      <c r="DA6" s="723"/>
      <c r="DB6" s="723"/>
      <c r="DC6" s="757"/>
      <c r="DD6" s="649" t="s">
        <v>226</v>
      </c>
      <c r="DE6" s="644"/>
      <c r="DF6" s="644"/>
      <c r="DG6" s="644"/>
      <c r="DH6" s="644"/>
      <c r="DI6" s="644"/>
      <c r="DJ6" s="644"/>
      <c r="DK6" s="644"/>
      <c r="DL6" s="644"/>
      <c r="DM6" s="644"/>
      <c r="DN6" s="644"/>
      <c r="DO6" s="644"/>
      <c r="DP6" s="645"/>
      <c r="DQ6" s="649">
        <v>445867</v>
      </c>
      <c r="DR6" s="644"/>
      <c r="DS6" s="644"/>
      <c r="DT6" s="644"/>
      <c r="DU6" s="644"/>
      <c r="DV6" s="644"/>
      <c r="DW6" s="644"/>
      <c r="DX6" s="644"/>
      <c r="DY6" s="644"/>
      <c r="DZ6" s="644"/>
      <c r="EA6" s="644"/>
      <c r="EB6" s="644"/>
      <c r="EC6" s="684"/>
    </row>
    <row r="7" spans="2:143" ht="11.25" customHeight="1" x14ac:dyDescent="0.15">
      <c r="B7" s="638" t="s">
        <v>227</v>
      </c>
      <c r="C7" s="639"/>
      <c r="D7" s="639"/>
      <c r="E7" s="639"/>
      <c r="F7" s="639"/>
      <c r="G7" s="639"/>
      <c r="H7" s="639"/>
      <c r="I7" s="639"/>
      <c r="J7" s="639"/>
      <c r="K7" s="639"/>
      <c r="L7" s="639"/>
      <c r="M7" s="639"/>
      <c r="N7" s="639"/>
      <c r="O7" s="639"/>
      <c r="P7" s="639"/>
      <c r="Q7" s="640"/>
      <c r="R7" s="641">
        <v>51084</v>
      </c>
      <c r="S7" s="644"/>
      <c r="T7" s="644"/>
      <c r="U7" s="644"/>
      <c r="V7" s="644"/>
      <c r="W7" s="644"/>
      <c r="X7" s="644"/>
      <c r="Y7" s="645"/>
      <c r="Z7" s="703">
        <v>0.1</v>
      </c>
      <c r="AA7" s="703"/>
      <c r="AB7" s="703"/>
      <c r="AC7" s="703"/>
      <c r="AD7" s="704">
        <v>51084</v>
      </c>
      <c r="AE7" s="704"/>
      <c r="AF7" s="704"/>
      <c r="AG7" s="704"/>
      <c r="AH7" s="704"/>
      <c r="AI7" s="704"/>
      <c r="AJ7" s="704"/>
      <c r="AK7" s="704"/>
      <c r="AL7" s="646">
        <v>0.1</v>
      </c>
      <c r="AM7" s="647"/>
      <c r="AN7" s="647"/>
      <c r="AO7" s="705"/>
      <c r="AP7" s="638" t="s">
        <v>228</v>
      </c>
      <c r="AQ7" s="639"/>
      <c r="AR7" s="639"/>
      <c r="AS7" s="639"/>
      <c r="AT7" s="639"/>
      <c r="AU7" s="639"/>
      <c r="AV7" s="639"/>
      <c r="AW7" s="639"/>
      <c r="AX7" s="639"/>
      <c r="AY7" s="639"/>
      <c r="AZ7" s="639"/>
      <c r="BA7" s="639"/>
      <c r="BB7" s="639"/>
      <c r="BC7" s="639"/>
      <c r="BD7" s="639"/>
      <c r="BE7" s="639"/>
      <c r="BF7" s="640"/>
      <c r="BG7" s="641">
        <v>19577482</v>
      </c>
      <c r="BH7" s="644"/>
      <c r="BI7" s="644"/>
      <c r="BJ7" s="644"/>
      <c r="BK7" s="644"/>
      <c r="BL7" s="644"/>
      <c r="BM7" s="644"/>
      <c r="BN7" s="645"/>
      <c r="BO7" s="703">
        <v>47.8</v>
      </c>
      <c r="BP7" s="703"/>
      <c r="BQ7" s="703"/>
      <c r="BR7" s="703"/>
      <c r="BS7" s="704">
        <v>1394618</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7202244</v>
      </c>
      <c r="CS7" s="644"/>
      <c r="CT7" s="644"/>
      <c r="CU7" s="644"/>
      <c r="CV7" s="644"/>
      <c r="CW7" s="644"/>
      <c r="CX7" s="644"/>
      <c r="CY7" s="645"/>
      <c r="CZ7" s="703">
        <v>9.3000000000000007</v>
      </c>
      <c r="DA7" s="703"/>
      <c r="DB7" s="703"/>
      <c r="DC7" s="703"/>
      <c r="DD7" s="649">
        <v>281000</v>
      </c>
      <c r="DE7" s="644"/>
      <c r="DF7" s="644"/>
      <c r="DG7" s="644"/>
      <c r="DH7" s="644"/>
      <c r="DI7" s="644"/>
      <c r="DJ7" s="644"/>
      <c r="DK7" s="644"/>
      <c r="DL7" s="644"/>
      <c r="DM7" s="644"/>
      <c r="DN7" s="644"/>
      <c r="DO7" s="644"/>
      <c r="DP7" s="645"/>
      <c r="DQ7" s="649">
        <v>6348170</v>
      </c>
      <c r="DR7" s="644"/>
      <c r="DS7" s="644"/>
      <c r="DT7" s="644"/>
      <c r="DU7" s="644"/>
      <c r="DV7" s="644"/>
      <c r="DW7" s="644"/>
      <c r="DX7" s="644"/>
      <c r="DY7" s="644"/>
      <c r="DZ7" s="644"/>
      <c r="EA7" s="644"/>
      <c r="EB7" s="644"/>
      <c r="EC7" s="684"/>
    </row>
    <row r="8" spans="2:143" ht="11.25" customHeight="1" x14ac:dyDescent="0.15">
      <c r="B8" s="638" t="s">
        <v>230</v>
      </c>
      <c r="C8" s="639"/>
      <c r="D8" s="639"/>
      <c r="E8" s="639"/>
      <c r="F8" s="639"/>
      <c r="G8" s="639"/>
      <c r="H8" s="639"/>
      <c r="I8" s="639"/>
      <c r="J8" s="639"/>
      <c r="K8" s="639"/>
      <c r="L8" s="639"/>
      <c r="M8" s="639"/>
      <c r="N8" s="639"/>
      <c r="O8" s="639"/>
      <c r="P8" s="639"/>
      <c r="Q8" s="640"/>
      <c r="R8" s="641">
        <v>141336</v>
      </c>
      <c r="S8" s="644"/>
      <c r="T8" s="644"/>
      <c r="U8" s="644"/>
      <c r="V8" s="644"/>
      <c r="W8" s="644"/>
      <c r="X8" s="644"/>
      <c r="Y8" s="645"/>
      <c r="Z8" s="703">
        <v>0.2</v>
      </c>
      <c r="AA8" s="703"/>
      <c r="AB8" s="703"/>
      <c r="AC8" s="703"/>
      <c r="AD8" s="704">
        <v>141336</v>
      </c>
      <c r="AE8" s="704"/>
      <c r="AF8" s="704"/>
      <c r="AG8" s="704"/>
      <c r="AH8" s="704"/>
      <c r="AI8" s="704"/>
      <c r="AJ8" s="704"/>
      <c r="AK8" s="704"/>
      <c r="AL8" s="646">
        <v>0.3</v>
      </c>
      <c r="AM8" s="647"/>
      <c r="AN8" s="647"/>
      <c r="AO8" s="705"/>
      <c r="AP8" s="638" t="s">
        <v>231</v>
      </c>
      <c r="AQ8" s="639"/>
      <c r="AR8" s="639"/>
      <c r="AS8" s="639"/>
      <c r="AT8" s="639"/>
      <c r="AU8" s="639"/>
      <c r="AV8" s="639"/>
      <c r="AW8" s="639"/>
      <c r="AX8" s="639"/>
      <c r="AY8" s="639"/>
      <c r="AZ8" s="639"/>
      <c r="BA8" s="639"/>
      <c r="BB8" s="639"/>
      <c r="BC8" s="639"/>
      <c r="BD8" s="639"/>
      <c r="BE8" s="639"/>
      <c r="BF8" s="640"/>
      <c r="BG8" s="641">
        <v>396682</v>
      </c>
      <c r="BH8" s="644"/>
      <c r="BI8" s="644"/>
      <c r="BJ8" s="644"/>
      <c r="BK8" s="644"/>
      <c r="BL8" s="644"/>
      <c r="BM8" s="644"/>
      <c r="BN8" s="645"/>
      <c r="BO8" s="703">
        <v>1</v>
      </c>
      <c r="BP8" s="703"/>
      <c r="BQ8" s="703"/>
      <c r="BR8" s="703"/>
      <c r="BS8" s="649" t="s">
        <v>226</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29963871</v>
      </c>
      <c r="CS8" s="644"/>
      <c r="CT8" s="644"/>
      <c r="CU8" s="644"/>
      <c r="CV8" s="644"/>
      <c r="CW8" s="644"/>
      <c r="CX8" s="644"/>
      <c r="CY8" s="645"/>
      <c r="CZ8" s="703">
        <v>38.6</v>
      </c>
      <c r="DA8" s="703"/>
      <c r="DB8" s="703"/>
      <c r="DC8" s="703"/>
      <c r="DD8" s="649">
        <v>738848</v>
      </c>
      <c r="DE8" s="644"/>
      <c r="DF8" s="644"/>
      <c r="DG8" s="644"/>
      <c r="DH8" s="644"/>
      <c r="DI8" s="644"/>
      <c r="DJ8" s="644"/>
      <c r="DK8" s="644"/>
      <c r="DL8" s="644"/>
      <c r="DM8" s="644"/>
      <c r="DN8" s="644"/>
      <c r="DO8" s="644"/>
      <c r="DP8" s="645"/>
      <c r="DQ8" s="649">
        <v>14195514</v>
      </c>
      <c r="DR8" s="644"/>
      <c r="DS8" s="644"/>
      <c r="DT8" s="644"/>
      <c r="DU8" s="644"/>
      <c r="DV8" s="644"/>
      <c r="DW8" s="644"/>
      <c r="DX8" s="644"/>
      <c r="DY8" s="644"/>
      <c r="DZ8" s="644"/>
      <c r="EA8" s="644"/>
      <c r="EB8" s="644"/>
      <c r="EC8" s="684"/>
    </row>
    <row r="9" spans="2:143" ht="11.25" customHeight="1" x14ac:dyDescent="0.15">
      <c r="B9" s="638" t="s">
        <v>233</v>
      </c>
      <c r="C9" s="639"/>
      <c r="D9" s="639"/>
      <c r="E9" s="639"/>
      <c r="F9" s="639"/>
      <c r="G9" s="639"/>
      <c r="H9" s="639"/>
      <c r="I9" s="639"/>
      <c r="J9" s="639"/>
      <c r="K9" s="639"/>
      <c r="L9" s="639"/>
      <c r="M9" s="639"/>
      <c r="N9" s="639"/>
      <c r="O9" s="639"/>
      <c r="P9" s="639"/>
      <c r="Q9" s="640"/>
      <c r="R9" s="641">
        <v>145159</v>
      </c>
      <c r="S9" s="644"/>
      <c r="T9" s="644"/>
      <c r="U9" s="644"/>
      <c r="V9" s="644"/>
      <c r="W9" s="644"/>
      <c r="X9" s="644"/>
      <c r="Y9" s="645"/>
      <c r="Z9" s="703">
        <v>0.2</v>
      </c>
      <c r="AA9" s="703"/>
      <c r="AB9" s="703"/>
      <c r="AC9" s="703"/>
      <c r="AD9" s="704">
        <v>145159</v>
      </c>
      <c r="AE9" s="704"/>
      <c r="AF9" s="704"/>
      <c r="AG9" s="704"/>
      <c r="AH9" s="704"/>
      <c r="AI9" s="704"/>
      <c r="AJ9" s="704"/>
      <c r="AK9" s="704"/>
      <c r="AL9" s="646">
        <v>0.3</v>
      </c>
      <c r="AM9" s="647"/>
      <c r="AN9" s="647"/>
      <c r="AO9" s="705"/>
      <c r="AP9" s="638" t="s">
        <v>234</v>
      </c>
      <c r="AQ9" s="639"/>
      <c r="AR9" s="639"/>
      <c r="AS9" s="639"/>
      <c r="AT9" s="639"/>
      <c r="AU9" s="639"/>
      <c r="AV9" s="639"/>
      <c r="AW9" s="639"/>
      <c r="AX9" s="639"/>
      <c r="AY9" s="639"/>
      <c r="AZ9" s="639"/>
      <c r="BA9" s="639"/>
      <c r="BB9" s="639"/>
      <c r="BC9" s="639"/>
      <c r="BD9" s="639"/>
      <c r="BE9" s="639"/>
      <c r="BF9" s="640"/>
      <c r="BG9" s="641">
        <v>11986231</v>
      </c>
      <c r="BH9" s="644"/>
      <c r="BI9" s="644"/>
      <c r="BJ9" s="644"/>
      <c r="BK9" s="644"/>
      <c r="BL9" s="644"/>
      <c r="BM9" s="644"/>
      <c r="BN9" s="645"/>
      <c r="BO9" s="703">
        <v>29.2</v>
      </c>
      <c r="BP9" s="703"/>
      <c r="BQ9" s="703"/>
      <c r="BR9" s="703"/>
      <c r="BS9" s="649" t="s">
        <v>122</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5476311</v>
      </c>
      <c r="CS9" s="644"/>
      <c r="CT9" s="644"/>
      <c r="CU9" s="644"/>
      <c r="CV9" s="644"/>
      <c r="CW9" s="644"/>
      <c r="CX9" s="644"/>
      <c r="CY9" s="645"/>
      <c r="CZ9" s="703">
        <v>7.1</v>
      </c>
      <c r="DA9" s="703"/>
      <c r="DB9" s="703"/>
      <c r="DC9" s="703"/>
      <c r="DD9" s="649">
        <v>509135</v>
      </c>
      <c r="DE9" s="644"/>
      <c r="DF9" s="644"/>
      <c r="DG9" s="644"/>
      <c r="DH9" s="644"/>
      <c r="DI9" s="644"/>
      <c r="DJ9" s="644"/>
      <c r="DK9" s="644"/>
      <c r="DL9" s="644"/>
      <c r="DM9" s="644"/>
      <c r="DN9" s="644"/>
      <c r="DO9" s="644"/>
      <c r="DP9" s="645"/>
      <c r="DQ9" s="649">
        <v>4521550</v>
      </c>
      <c r="DR9" s="644"/>
      <c r="DS9" s="644"/>
      <c r="DT9" s="644"/>
      <c r="DU9" s="644"/>
      <c r="DV9" s="644"/>
      <c r="DW9" s="644"/>
      <c r="DX9" s="644"/>
      <c r="DY9" s="644"/>
      <c r="DZ9" s="644"/>
      <c r="EA9" s="644"/>
      <c r="EB9" s="644"/>
      <c r="EC9" s="684"/>
    </row>
    <row r="10" spans="2:143" ht="11.25" customHeight="1" x14ac:dyDescent="0.15">
      <c r="B10" s="638" t="s">
        <v>236</v>
      </c>
      <c r="C10" s="639"/>
      <c r="D10" s="639"/>
      <c r="E10" s="639"/>
      <c r="F10" s="639"/>
      <c r="G10" s="639"/>
      <c r="H10" s="639"/>
      <c r="I10" s="639"/>
      <c r="J10" s="639"/>
      <c r="K10" s="639"/>
      <c r="L10" s="639"/>
      <c r="M10" s="639"/>
      <c r="N10" s="639"/>
      <c r="O10" s="639"/>
      <c r="P10" s="639"/>
      <c r="Q10" s="640"/>
      <c r="R10" s="641" t="s">
        <v>226</v>
      </c>
      <c r="S10" s="644"/>
      <c r="T10" s="644"/>
      <c r="U10" s="644"/>
      <c r="V10" s="644"/>
      <c r="W10" s="644"/>
      <c r="X10" s="644"/>
      <c r="Y10" s="645"/>
      <c r="Z10" s="703" t="s">
        <v>122</v>
      </c>
      <c r="AA10" s="703"/>
      <c r="AB10" s="703"/>
      <c r="AC10" s="703"/>
      <c r="AD10" s="704" t="s">
        <v>122</v>
      </c>
      <c r="AE10" s="704"/>
      <c r="AF10" s="704"/>
      <c r="AG10" s="704"/>
      <c r="AH10" s="704"/>
      <c r="AI10" s="704"/>
      <c r="AJ10" s="704"/>
      <c r="AK10" s="704"/>
      <c r="AL10" s="646" t="s">
        <v>122</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929489</v>
      </c>
      <c r="BH10" s="644"/>
      <c r="BI10" s="644"/>
      <c r="BJ10" s="644"/>
      <c r="BK10" s="644"/>
      <c r="BL10" s="644"/>
      <c r="BM10" s="644"/>
      <c r="BN10" s="645"/>
      <c r="BO10" s="703">
        <v>2.2999999999999998</v>
      </c>
      <c r="BP10" s="703"/>
      <c r="BQ10" s="703"/>
      <c r="BR10" s="703"/>
      <c r="BS10" s="649">
        <v>154649</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141403</v>
      </c>
      <c r="CS10" s="644"/>
      <c r="CT10" s="644"/>
      <c r="CU10" s="644"/>
      <c r="CV10" s="644"/>
      <c r="CW10" s="644"/>
      <c r="CX10" s="644"/>
      <c r="CY10" s="645"/>
      <c r="CZ10" s="703">
        <v>0.2</v>
      </c>
      <c r="DA10" s="703"/>
      <c r="DB10" s="703"/>
      <c r="DC10" s="703"/>
      <c r="DD10" s="649" t="s">
        <v>122</v>
      </c>
      <c r="DE10" s="644"/>
      <c r="DF10" s="644"/>
      <c r="DG10" s="644"/>
      <c r="DH10" s="644"/>
      <c r="DI10" s="644"/>
      <c r="DJ10" s="644"/>
      <c r="DK10" s="644"/>
      <c r="DL10" s="644"/>
      <c r="DM10" s="644"/>
      <c r="DN10" s="644"/>
      <c r="DO10" s="644"/>
      <c r="DP10" s="645"/>
      <c r="DQ10" s="649">
        <v>81465</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122</v>
      </c>
      <c r="AA11" s="703"/>
      <c r="AB11" s="703"/>
      <c r="AC11" s="703"/>
      <c r="AD11" s="704" t="s">
        <v>122</v>
      </c>
      <c r="AE11" s="704"/>
      <c r="AF11" s="704"/>
      <c r="AG11" s="704"/>
      <c r="AH11" s="704"/>
      <c r="AI11" s="704"/>
      <c r="AJ11" s="704"/>
      <c r="AK11" s="704"/>
      <c r="AL11" s="646" t="s">
        <v>122</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6265080</v>
      </c>
      <c r="BH11" s="644"/>
      <c r="BI11" s="644"/>
      <c r="BJ11" s="644"/>
      <c r="BK11" s="644"/>
      <c r="BL11" s="644"/>
      <c r="BM11" s="644"/>
      <c r="BN11" s="645"/>
      <c r="BO11" s="703">
        <v>15.3</v>
      </c>
      <c r="BP11" s="703"/>
      <c r="BQ11" s="703"/>
      <c r="BR11" s="703"/>
      <c r="BS11" s="649">
        <v>1239969</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842415</v>
      </c>
      <c r="CS11" s="644"/>
      <c r="CT11" s="644"/>
      <c r="CU11" s="644"/>
      <c r="CV11" s="644"/>
      <c r="CW11" s="644"/>
      <c r="CX11" s="644"/>
      <c r="CY11" s="645"/>
      <c r="CZ11" s="703">
        <v>1.1000000000000001</v>
      </c>
      <c r="DA11" s="703"/>
      <c r="DB11" s="703"/>
      <c r="DC11" s="703"/>
      <c r="DD11" s="649">
        <v>214282</v>
      </c>
      <c r="DE11" s="644"/>
      <c r="DF11" s="644"/>
      <c r="DG11" s="644"/>
      <c r="DH11" s="644"/>
      <c r="DI11" s="644"/>
      <c r="DJ11" s="644"/>
      <c r="DK11" s="644"/>
      <c r="DL11" s="644"/>
      <c r="DM11" s="644"/>
      <c r="DN11" s="644"/>
      <c r="DO11" s="644"/>
      <c r="DP11" s="645"/>
      <c r="DQ11" s="649">
        <v>685246</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4254639</v>
      </c>
      <c r="S12" s="644"/>
      <c r="T12" s="644"/>
      <c r="U12" s="644"/>
      <c r="V12" s="644"/>
      <c r="W12" s="644"/>
      <c r="X12" s="644"/>
      <c r="Y12" s="645"/>
      <c r="Z12" s="703">
        <v>5.3</v>
      </c>
      <c r="AA12" s="703"/>
      <c r="AB12" s="703"/>
      <c r="AC12" s="703"/>
      <c r="AD12" s="704">
        <v>4254639</v>
      </c>
      <c r="AE12" s="704"/>
      <c r="AF12" s="704"/>
      <c r="AG12" s="704"/>
      <c r="AH12" s="704"/>
      <c r="AI12" s="704"/>
      <c r="AJ12" s="704"/>
      <c r="AK12" s="704"/>
      <c r="AL12" s="646">
        <v>9.1999999999999993</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17616813</v>
      </c>
      <c r="BH12" s="644"/>
      <c r="BI12" s="644"/>
      <c r="BJ12" s="644"/>
      <c r="BK12" s="644"/>
      <c r="BL12" s="644"/>
      <c r="BM12" s="644"/>
      <c r="BN12" s="645"/>
      <c r="BO12" s="703">
        <v>43</v>
      </c>
      <c r="BP12" s="703"/>
      <c r="BQ12" s="703"/>
      <c r="BR12" s="703"/>
      <c r="BS12" s="649" t="s">
        <v>122</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1548548</v>
      </c>
      <c r="CS12" s="644"/>
      <c r="CT12" s="644"/>
      <c r="CU12" s="644"/>
      <c r="CV12" s="644"/>
      <c r="CW12" s="644"/>
      <c r="CX12" s="644"/>
      <c r="CY12" s="645"/>
      <c r="CZ12" s="703">
        <v>2</v>
      </c>
      <c r="DA12" s="703"/>
      <c r="DB12" s="703"/>
      <c r="DC12" s="703"/>
      <c r="DD12" s="649">
        <v>89567</v>
      </c>
      <c r="DE12" s="644"/>
      <c r="DF12" s="644"/>
      <c r="DG12" s="644"/>
      <c r="DH12" s="644"/>
      <c r="DI12" s="644"/>
      <c r="DJ12" s="644"/>
      <c r="DK12" s="644"/>
      <c r="DL12" s="644"/>
      <c r="DM12" s="644"/>
      <c r="DN12" s="644"/>
      <c r="DO12" s="644"/>
      <c r="DP12" s="645"/>
      <c r="DQ12" s="649">
        <v>490582</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v>47014</v>
      </c>
      <c r="S13" s="644"/>
      <c r="T13" s="644"/>
      <c r="U13" s="644"/>
      <c r="V13" s="644"/>
      <c r="W13" s="644"/>
      <c r="X13" s="644"/>
      <c r="Y13" s="645"/>
      <c r="Z13" s="703">
        <v>0.1</v>
      </c>
      <c r="AA13" s="703"/>
      <c r="AB13" s="703"/>
      <c r="AC13" s="703"/>
      <c r="AD13" s="704">
        <v>47014</v>
      </c>
      <c r="AE13" s="704"/>
      <c r="AF13" s="704"/>
      <c r="AG13" s="704"/>
      <c r="AH13" s="704"/>
      <c r="AI13" s="704"/>
      <c r="AJ13" s="704"/>
      <c r="AK13" s="704"/>
      <c r="AL13" s="646">
        <v>0.1</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17579541</v>
      </c>
      <c r="BH13" s="644"/>
      <c r="BI13" s="644"/>
      <c r="BJ13" s="644"/>
      <c r="BK13" s="644"/>
      <c r="BL13" s="644"/>
      <c r="BM13" s="644"/>
      <c r="BN13" s="645"/>
      <c r="BO13" s="703">
        <v>42.9</v>
      </c>
      <c r="BP13" s="703"/>
      <c r="BQ13" s="703"/>
      <c r="BR13" s="703"/>
      <c r="BS13" s="649" t="s">
        <v>247</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9701835</v>
      </c>
      <c r="CS13" s="644"/>
      <c r="CT13" s="644"/>
      <c r="CU13" s="644"/>
      <c r="CV13" s="644"/>
      <c r="CW13" s="644"/>
      <c r="CX13" s="644"/>
      <c r="CY13" s="645"/>
      <c r="CZ13" s="703">
        <v>12.5</v>
      </c>
      <c r="DA13" s="703"/>
      <c r="DB13" s="703"/>
      <c r="DC13" s="703"/>
      <c r="DD13" s="649">
        <v>5181652</v>
      </c>
      <c r="DE13" s="644"/>
      <c r="DF13" s="644"/>
      <c r="DG13" s="644"/>
      <c r="DH13" s="644"/>
      <c r="DI13" s="644"/>
      <c r="DJ13" s="644"/>
      <c r="DK13" s="644"/>
      <c r="DL13" s="644"/>
      <c r="DM13" s="644"/>
      <c r="DN13" s="644"/>
      <c r="DO13" s="644"/>
      <c r="DP13" s="645"/>
      <c r="DQ13" s="649">
        <v>5605840</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226</v>
      </c>
      <c r="S14" s="644"/>
      <c r="T14" s="644"/>
      <c r="U14" s="644"/>
      <c r="V14" s="644"/>
      <c r="W14" s="644"/>
      <c r="X14" s="644"/>
      <c r="Y14" s="645"/>
      <c r="Z14" s="703" t="s">
        <v>122</v>
      </c>
      <c r="AA14" s="703"/>
      <c r="AB14" s="703"/>
      <c r="AC14" s="703"/>
      <c r="AD14" s="704" t="s">
        <v>226</v>
      </c>
      <c r="AE14" s="704"/>
      <c r="AF14" s="704"/>
      <c r="AG14" s="704"/>
      <c r="AH14" s="704"/>
      <c r="AI14" s="704"/>
      <c r="AJ14" s="704"/>
      <c r="AK14" s="704"/>
      <c r="AL14" s="646" t="s">
        <v>122</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589518</v>
      </c>
      <c r="BH14" s="644"/>
      <c r="BI14" s="644"/>
      <c r="BJ14" s="644"/>
      <c r="BK14" s="644"/>
      <c r="BL14" s="644"/>
      <c r="BM14" s="644"/>
      <c r="BN14" s="645"/>
      <c r="BO14" s="703">
        <v>1.4</v>
      </c>
      <c r="BP14" s="703"/>
      <c r="BQ14" s="703"/>
      <c r="BR14" s="703"/>
      <c r="BS14" s="649" t="s">
        <v>247</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3513578</v>
      </c>
      <c r="CS14" s="644"/>
      <c r="CT14" s="644"/>
      <c r="CU14" s="644"/>
      <c r="CV14" s="644"/>
      <c r="CW14" s="644"/>
      <c r="CX14" s="644"/>
      <c r="CY14" s="645"/>
      <c r="CZ14" s="703">
        <v>4.5</v>
      </c>
      <c r="DA14" s="703"/>
      <c r="DB14" s="703"/>
      <c r="DC14" s="703"/>
      <c r="DD14" s="649">
        <v>354264</v>
      </c>
      <c r="DE14" s="644"/>
      <c r="DF14" s="644"/>
      <c r="DG14" s="644"/>
      <c r="DH14" s="644"/>
      <c r="DI14" s="644"/>
      <c r="DJ14" s="644"/>
      <c r="DK14" s="644"/>
      <c r="DL14" s="644"/>
      <c r="DM14" s="644"/>
      <c r="DN14" s="644"/>
      <c r="DO14" s="644"/>
      <c r="DP14" s="645"/>
      <c r="DQ14" s="649">
        <v>2691114</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236263</v>
      </c>
      <c r="S15" s="644"/>
      <c r="T15" s="644"/>
      <c r="U15" s="644"/>
      <c r="V15" s="644"/>
      <c r="W15" s="644"/>
      <c r="X15" s="644"/>
      <c r="Y15" s="645"/>
      <c r="Z15" s="703">
        <v>0.3</v>
      </c>
      <c r="AA15" s="703"/>
      <c r="AB15" s="703"/>
      <c r="AC15" s="703"/>
      <c r="AD15" s="704">
        <v>236263</v>
      </c>
      <c r="AE15" s="704"/>
      <c r="AF15" s="704"/>
      <c r="AG15" s="704"/>
      <c r="AH15" s="704"/>
      <c r="AI15" s="704"/>
      <c r="AJ15" s="704"/>
      <c r="AK15" s="704"/>
      <c r="AL15" s="646">
        <v>0.5</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1777449</v>
      </c>
      <c r="BH15" s="644"/>
      <c r="BI15" s="644"/>
      <c r="BJ15" s="644"/>
      <c r="BK15" s="644"/>
      <c r="BL15" s="644"/>
      <c r="BM15" s="644"/>
      <c r="BN15" s="645"/>
      <c r="BO15" s="703">
        <v>4.3</v>
      </c>
      <c r="BP15" s="703"/>
      <c r="BQ15" s="703"/>
      <c r="BR15" s="703"/>
      <c r="BS15" s="649" t="s">
        <v>122</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11190974</v>
      </c>
      <c r="CS15" s="644"/>
      <c r="CT15" s="644"/>
      <c r="CU15" s="644"/>
      <c r="CV15" s="644"/>
      <c r="CW15" s="644"/>
      <c r="CX15" s="644"/>
      <c r="CY15" s="645"/>
      <c r="CZ15" s="703">
        <v>14.4</v>
      </c>
      <c r="DA15" s="703"/>
      <c r="DB15" s="703"/>
      <c r="DC15" s="703"/>
      <c r="DD15" s="649">
        <v>2871079</v>
      </c>
      <c r="DE15" s="644"/>
      <c r="DF15" s="644"/>
      <c r="DG15" s="644"/>
      <c r="DH15" s="644"/>
      <c r="DI15" s="644"/>
      <c r="DJ15" s="644"/>
      <c r="DK15" s="644"/>
      <c r="DL15" s="644"/>
      <c r="DM15" s="644"/>
      <c r="DN15" s="644"/>
      <c r="DO15" s="644"/>
      <c r="DP15" s="645"/>
      <c r="DQ15" s="649">
        <v>6764415</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122</v>
      </c>
      <c r="AA16" s="703"/>
      <c r="AB16" s="703"/>
      <c r="AC16" s="703"/>
      <c r="AD16" s="704" t="s">
        <v>122</v>
      </c>
      <c r="AE16" s="704"/>
      <c r="AF16" s="704"/>
      <c r="AG16" s="704"/>
      <c r="AH16" s="704"/>
      <c r="AI16" s="704"/>
      <c r="AJ16" s="704"/>
      <c r="AK16" s="704"/>
      <c r="AL16" s="646" t="s">
        <v>226</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226</v>
      </c>
      <c r="BP16" s="703"/>
      <c r="BQ16" s="703"/>
      <c r="BR16" s="703"/>
      <c r="BS16" s="649" t="s">
        <v>122</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5691</v>
      </c>
      <c r="CS16" s="644"/>
      <c r="CT16" s="644"/>
      <c r="CU16" s="644"/>
      <c r="CV16" s="644"/>
      <c r="CW16" s="644"/>
      <c r="CX16" s="644"/>
      <c r="CY16" s="645"/>
      <c r="CZ16" s="703">
        <v>0</v>
      </c>
      <c r="DA16" s="703"/>
      <c r="DB16" s="703"/>
      <c r="DC16" s="703"/>
      <c r="DD16" s="649" t="s">
        <v>122</v>
      </c>
      <c r="DE16" s="644"/>
      <c r="DF16" s="644"/>
      <c r="DG16" s="644"/>
      <c r="DH16" s="644"/>
      <c r="DI16" s="644"/>
      <c r="DJ16" s="644"/>
      <c r="DK16" s="644"/>
      <c r="DL16" s="644"/>
      <c r="DM16" s="644"/>
      <c r="DN16" s="644"/>
      <c r="DO16" s="644"/>
      <c r="DP16" s="645"/>
      <c r="DQ16" s="649">
        <v>3687</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177813</v>
      </c>
      <c r="S17" s="644"/>
      <c r="T17" s="644"/>
      <c r="U17" s="644"/>
      <c r="V17" s="644"/>
      <c r="W17" s="644"/>
      <c r="X17" s="644"/>
      <c r="Y17" s="645"/>
      <c r="Z17" s="703">
        <v>0.2</v>
      </c>
      <c r="AA17" s="703"/>
      <c r="AB17" s="703"/>
      <c r="AC17" s="703"/>
      <c r="AD17" s="704">
        <v>177813</v>
      </c>
      <c r="AE17" s="704"/>
      <c r="AF17" s="704"/>
      <c r="AG17" s="704"/>
      <c r="AH17" s="704"/>
      <c r="AI17" s="704"/>
      <c r="AJ17" s="704"/>
      <c r="AK17" s="704"/>
      <c r="AL17" s="646">
        <v>0.4</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226</v>
      </c>
      <c r="BH17" s="644"/>
      <c r="BI17" s="644"/>
      <c r="BJ17" s="644"/>
      <c r="BK17" s="644"/>
      <c r="BL17" s="644"/>
      <c r="BM17" s="644"/>
      <c r="BN17" s="645"/>
      <c r="BO17" s="703" t="s">
        <v>247</v>
      </c>
      <c r="BP17" s="703"/>
      <c r="BQ17" s="703"/>
      <c r="BR17" s="703"/>
      <c r="BS17" s="649" t="s">
        <v>122</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7586685</v>
      </c>
      <c r="CS17" s="644"/>
      <c r="CT17" s="644"/>
      <c r="CU17" s="644"/>
      <c r="CV17" s="644"/>
      <c r="CW17" s="644"/>
      <c r="CX17" s="644"/>
      <c r="CY17" s="645"/>
      <c r="CZ17" s="703">
        <v>9.8000000000000007</v>
      </c>
      <c r="DA17" s="703"/>
      <c r="DB17" s="703"/>
      <c r="DC17" s="703"/>
      <c r="DD17" s="649" t="s">
        <v>122</v>
      </c>
      <c r="DE17" s="644"/>
      <c r="DF17" s="644"/>
      <c r="DG17" s="644"/>
      <c r="DH17" s="644"/>
      <c r="DI17" s="644"/>
      <c r="DJ17" s="644"/>
      <c r="DK17" s="644"/>
      <c r="DL17" s="644"/>
      <c r="DM17" s="644"/>
      <c r="DN17" s="644"/>
      <c r="DO17" s="644"/>
      <c r="DP17" s="645"/>
      <c r="DQ17" s="649">
        <v>7330519</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1133018</v>
      </c>
      <c r="S18" s="644"/>
      <c r="T18" s="644"/>
      <c r="U18" s="644"/>
      <c r="V18" s="644"/>
      <c r="W18" s="644"/>
      <c r="X18" s="644"/>
      <c r="Y18" s="645"/>
      <c r="Z18" s="703">
        <v>1.4</v>
      </c>
      <c r="AA18" s="703"/>
      <c r="AB18" s="703"/>
      <c r="AC18" s="703"/>
      <c r="AD18" s="704">
        <v>710876</v>
      </c>
      <c r="AE18" s="704"/>
      <c r="AF18" s="704"/>
      <c r="AG18" s="704"/>
      <c r="AH18" s="704"/>
      <c r="AI18" s="704"/>
      <c r="AJ18" s="704"/>
      <c r="AK18" s="704"/>
      <c r="AL18" s="646">
        <v>1.5</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122</v>
      </c>
      <c r="BP18" s="703"/>
      <c r="BQ18" s="703"/>
      <c r="BR18" s="703"/>
      <c r="BS18" s="649" t="s">
        <v>226</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226</v>
      </c>
      <c r="CS18" s="644"/>
      <c r="CT18" s="644"/>
      <c r="CU18" s="644"/>
      <c r="CV18" s="644"/>
      <c r="CW18" s="644"/>
      <c r="CX18" s="644"/>
      <c r="CY18" s="645"/>
      <c r="CZ18" s="703" t="s">
        <v>226</v>
      </c>
      <c r="DA18" s="703"/>
      <c r="DB18" s="703"/>
      <c r="DC18" s="703"/>
      <c r="DD18" s="649" t="s">
        <v>171</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710876</v>
      </c>
      <c r="S19" s="644"/>
      <c r="T19" s="644"/>
      <c r="U19" s="644"/>
      <c r="V19" s="644"/>
      <c r="W19" s="644"/>
      <c r="X19" s="644"/>
      <c r="Y19" s="645"/>
      <c r="Z19" s="703">
        <v>0.9</v>
      </c>
      <c r="AA19" s="703"/>
      <c r="AB19" s="703"/>
      <c r="AC19" s="703"/>
      <c r="AD19" s="704">
        <v>710876</v>
      </c>
      <c r="AE19" s="704"/>
      <c r="AF19" s="704"/>
      <c r="AG19" s="704"/>
      <c r="AH19" s="704"/>
      <c r="AI19" s="704"/>
      <c r="AJ19" s="704"/>
      <c r="AK19" s="704"/>
      <c r="AL19" s="646">
        <v>1.5</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1431274</v>
      </c>
      <c r="BH19" s="644"/>
      <c r="BI19" s="644"/>
      <c r="BJ19" s="644"/>
      <c r="BK19" s="644"/>
      <c r="BL19" s="644"/>
      <c r="BM19" s="644"/>
      <c r="BN19" s="645"/>
      <c r="BO19" s="703">
        <v>3.5</v>
      </c>
      <c r="BP19" s="703"/>
      <c r="BQ19" s="703"/>
      <c r="BR19" s="703"/>
      <c r="BS19" s="649" t="s">
        <v>122</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226</v>
      </c>
      <c r="CS19" s="644"/>
      <c r="CT19" s="644"/>
      <c r="CU19" s="644"/>
      <c r="CV19" s="644"/>
      <c r="CW19" s="644"/>
      <c r="CX19" s="644"/>
      <c r="CY19" s="645"/>
      <c r="CZ19" s="703" t="s">
        <v>226</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421939</v>
      </c>
      <c r="S20" s="644"/>
      <c r="T20" s="644"/>
      <c r="U20" s="644"/>
      <c r="V20" s="644"/>
      <c r="W20" s="644"/>
      <c r="X20" s="644"/>
      <c r="Y20" s="645"/>
      <c r="Z20" s="703">
        <v>0.5</v>
      </c>
      <c r="AA20" s="703"/>
      <c r="AB20" s="703"/>
      <c r="AC20" s="703"/>
      <c r="AD20" s="704" t="s">
        <v>122</v>
      </c>
      <c r="AE20" s="704"/>
      <c r="AF20" s="704"/>
      <c r="AG20" s="704"/>
      <c r="AH20" s="704"/>
      <c r="AI20" s="704"/>
      <c r="AJ20" s="704"/>
      <c r="AK20" s="704"/>
      <c r="AL20" s="646" t="s">
        <v>226</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1431274</v>
      </c>
      <c r="BH20" s="644"/>
      <c r="BI20" s="644"/>
      <c r="BJ20" s="644"/>
      <c r="BK20" s="644"/>
      <c r="BL20" s="644"/>
      <c r="BM20" s="644"/>
      <c r="BN20" s="645"/>
      <c r="BO20" s="703">
        <v>3.5</v>
      </c>
      <c r="BP20" s="703"/>
      <c r="BQ20" s="703"/>
      <c r="BR20" s="703"/>
      <c r="BS20" s="649" t="s">
        <v>226</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77619422</v>
      </c>
      <c r="CS20" s="644"/>
      <c r="CT20" s="644"/>
      <c r="CU20" s="644"/>
      <c r="CV20" s="644"/>
      <c r="CW20" s="644"/>
      <c r="CX20" s="644"/>
      <c r="CY20" s="645"/>
      <c r="CZ20" s="703">
        <v>100</v>
      </c>
      <c r="DA20" s="703"/>
      <c r="DB20" s="703"/>
      <c r="DC20" s="703"/>
      <c r="DD20" s="649">
        <v>10239827</v>
      </c>
      <c r="DE20" s="644"/>
      <c r="DF20" s="644"/>
      <c r="DG20" s="644"/>
      <c r="DH20" s="644"/>
      <c r="DI20" s="644"/>
      <c r="DJ20" s="644"/>
      <c r="DK20" s="644"/>
      <c r="DL20" s="644"/>
      <c r="DM20" s="644"/>
      <c r="DN20" s="644"/>
      <c r="DO20" s="644"/>
      <c r="DP20" s="645"/>
      <c r="DQ20" s="649">
        <v>49163969</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v>203</v>
      </c>
      <c r="S21" s="644"/>
      <c r="T21" s="644"/>
      <c r="U21" s="644"/>
      <c r="V21" s="644"/>
      <c r="W21" s="644"/>
      <c r="X21" s="644"/>
      <c r="Y21" s="645"/>
      <c r="Z21" s="703">
        <v>0</v>
      </c>
      <c r="AA21" s="703"/>
      <c r="AB21" s="703"/>
      <c r="AC21" s="703"/>
      <c r="AD21" s="704" t="s">
        <v>122</v>
      </c>
      <c r="AE21" s="704"/>
      <c r="AF21" s="704"/>
      <c r="AG21" s="704"/>
      <c r="AH21" s="704"/>
      <c r="AI21" s="704"/>
      <c r="AJ21" s="704"/>
      <c r="AK21" s="704"/>
      <c r="AL21" s="646" t="s">
        <v>122</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3093</v>
      </c>
      <c r="BH21" s="644"/>
      <c r="BI21" s="644"/>
      <c r="BJ21" s="644"/>
      <c r="BK21" s="644"/>
      <c r="BL21" s="644"/>
      <c r="BM21" s="644"/>
      <c r="BN21" s="645"/>
      <c r="BO21" s="703">
        <v>0</v>
      </c>
      <c r="BP21" s="703"/>
      <c r="BQ21" s="703"/>
      <c r="BR21" s="703"/>
      <c r="BS21" s="649" t="s">
        <v>226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47936326</v>
      </c>
      <c r="S22" s="644"/>
      <c r="T22" s="644"/>
      <c r="U22" s="644"/>
      <c r="V22" s="644"/>
      <c r="W22" s="644"/>
      <c r="X22" s="644"/>
      <c r="Y22" s="645"/>
      <c r="Z22" s="703">
        <v>59.5</v>
      </c>
      <c r="AA22" s="703"/>
      <c r="AB22" s="703"/>
      <c r="AC22" s="703"/>
      <c r="AD22" s="704">
        <v>46086003</v>
      </c>
      <c r="AE22" s="704"/>
      <c r="AF22" s="704"/>
      <c r="AG22" s="704"/>
      <c r="AH22" s="704"/>
      <c r="AI22" s="704"/>
      <c r="AJ22" s="704"/>
      <c r="AK22" s="704"/>
      <c r="AL22" s="646">
        <v>99.7</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226</v>
      </c>
      <c r="BH22" s="644"/>
      <c r="BI22" s="644"/>
      <c r="BJ22" s="644"/>
      <c r="BK22" s="644"/>
      <c r="BL22" s="644"/>
      <c r="BM22" s="644"/>
      <c r="BN22" s="645"/>
      <c r="BO22" s="703" t="s">
        <v>122</v>
      </c>
      <c r="BP22" s="703"/>
      <c r="BQ22" s="703"/>
      <c r="BR22" s="703"/>
      <c r="BS22" s="649" t="s">
        <v>226</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46966</v>
      </c>
      <c r="S23" s="644"/>
      <c r="T23" s="644"/>
      <c r="U23" s="644"/>
      <c r="V23" s="644"/>
      <c r="W23" s="644"/>
      <c r="X23" s="644"/>
      <c r="Y23" s="645"/>
      <c r="Z23" s="703">
        <v>0.1</v>
      </c>
      <c r="AA23" s="703"/>
      <c r="AB23" s="703"/>
      <c r="AC23" s="703"/>
      <c r="AD23" s="704">
        <v>46966</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1428181</v>
      </c>
      <c r="BH23" s="644"/>
      <c r="BI23" s="644"/>
      <c r="BJ23" s="644"/>
      <c r="BK23" s="644"/>
      <c r="BL23" s="644"/>
      <c r="BM23" s="644"/>
      <c r="BN23" s="645"/>
      <c r="BO23" s="703">
        <v>3.5</v>
      </c>
      <c r="BP23" s="703"/>
      <c r="BQ23" s="703"/>
      <c r="BR23" s="703"/>
      <c r="BS23" s="649" t="s">
        <v>122</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1507736</v>
      </c>
      <c r="S24" s="644"/>
      <c r="T24" s="644"/>
      <c r="U24" s="644"/>
      <c r="V24" s="644"/>
      <c r="W24" s="644"/>
      <c r="X24" s="644"/>
      <c r="Y24" s="645"/>
      <c r="Z24" s="703">
        <v>1.9</v>
      </c>
      <c r="AA24" s="703"/>
      <c r="AB24" s="703"/>
      <c r="AC24" s="703"/>
      <c r="AD24" s="704" t="s">
        <v>122</v>
      </c>
      <c r="AE24" s="704"/>
      <c r="AF24" s="704"/>
      <c r="AG24" s="704"/>
      <c r="AH24" s="704"/>
      <c r="AI24" s="704"/>
      <c r="AJ24" s="704"/>
      <c r="AK24" s="704"/>
      <c r="AL24" s="646" t="s">
        <v>226</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226</v>
      </c>
      <c r="BP24" s="703"/>
      <c r="BQ24" s="703"/>
      <c r="BR24" s="703"/>
      <c r="BS24" s="649" t="s">
        <v>122</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39699721</v>
      </c>
      <c r="CS24" s="707"/>
      <c r="CT24" s="707"/>
      <c r="CU24" s="707"/>
      <c r="CV24" s="707"/>
      <c r="CW24" s="707"/>
      <c r="CX24" s="707"/>
      <c r="CY24" s="753"/>
      <c r="CZ24" s="754">
        <v>51.1</v>
      </c>
      <c r="DA24" s="723"/>
      <c r="DB24" s="723"/>
      <c r="DC24" s="757"/>
      <c r="DD24" s="752">
        <v>24890176</v>
      </c>
      <c r="DE24" s="707"/>
      <c r="DF24" s="707"/>
      <c r="DG24" s="707"/>
      <c r="DH24" s="707"/>
      <c r="DI24" s="707"/>
      <c r="DJ24" s="707"/>
      <c r="DK24" s="753"/>
      <c r="DL24" s="752">
        <v>24812642</v>
      </c>
      <c r="DM24" s="707"/>
      <c r="DN24" s="707"/>
      <c r="DO24" s="707"/>
      <c r="DP24" s="707"/>
      <c r="DQ24" s="707"/>
      <c r="DR24" s="707"/>
      <c r="DS24" s="707"/>
      <c r="DT24" s="707"/>
      <c r="DU24" s="707"/>
      <c r="DV24" s="753"/>
      <c r="DW24" s="754">
        <v>53.3</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1327462</v>
      </c>
      <c r="S25" s="644"/>
      <c r="T25" s="644"/>
      <c r="U25" s="644"/>
      <c r="V25" s="644"/>
      <c r="W25" s="644"/>
      <c r="X25" s="644"/>
      <c r="Y25" s="645"/>
      <c r="Z25" s="703">
        <v>1.6</v>
      </c>
      <c r="AA25" s="703"/>
      <c r="AB25" s="703"/>
      <c r="AC25" s="703"/>
      <c r="AD25" s="704">
        <v>78743</v>
      </c>
      <c r="AE25" s="704"/>
      <c r="AF25" s="704"/>
      <c r="AG25" s="704"/>
      <c r="AH25" s="704"/>
      <c r="AI25" s="704"/>
      <c r="AJ25" s="704"/>
      <c r="AK25" s="704"/>
      <c r="AL25" s="646">
        <v>0.2</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226</v>
      </c>
      <c r="BH25" s="644"/>
      <c r="BI25" s="644"/>
      <c r="BJ25" s="644"/>
      <c r="BK25" s="644"/>
      <c r="BL25" s="644"/>
      <c r="BM25" s="644"/>
      <c r="BN25" s="645"/>
      <c r="BO25" s="703" t="s">
        <v>122</v>
      </c>
      <c r="BP25" s="703"/>
      <c r="BQ25" s="703"/>
      <c r="BR25" s="703"/>
      <c r="BS25" s="649" t="s">
        <v>226</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12008120</v>
      </c>
      <c r="CS25" s="642"/>
      <c r="CT25" s="642"/>
      <c r="CU25" s="642"/>
      <c r="CV25" s="642"/>
      <c r="CW25" s="642"/>
      <c r="CX25" s="642"/>
      <c r="CY25" s="643"/>
      <c r="CZ25" s="646">
        <v>15.5</v>
      </c>
      <c r="DA25" s="675"/>
      <c r="DB25" s="675"/>
      <c r="DC25" s="676"/>
      <c r="DD25" s="649">
        <v>11302013</v>
      </c>
      <c r="DE25" s="642"/>
      <c r="DF25" s="642"/>
      <c r="DG25" s="642"/>
      <c r="DH25" s="642"/>
      <c r="DI25" s="642"/>
      <c r="DJ25" s="642"/>
      <c r="DK25" s="643"/>
      <c r="DL25" s="649">
        <v>11224915</v>
      </c>
      <c r="DM25" s="642"/>
      <c r="DN25" s="642"/>
      <c r="DO25" s="642"/>
      <c r="DP25" s="642"/>
      <c r="DQ25" s="642"/>
      <c r="DR25" s="642"/>
      <c r="DS25" s="642"/>
      <c r="DT25" s="642"/>
      <c r="DU25" s="642"/>
      <c r="DV25" s="643"/>
      <c r="DW25" s="646">
        <v>24.1</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686311</v>
      </c>
      <c r="S26" s="644"/>
      <c r="T26" s="644"/>
      <c r="U26" s="644"/>
      <c r="V26" s="644"/>
      <c r="W26" s="644"/>
      <c r="X26" s="644"/>
      <c r="Y26" s="645"/>
      <c r="Z26" s="703">
        <v>0.9</v>
      </c>
      <c r="AA26" s="703"/>
      <c r="AB26" s="703"/>
      <c r="AC26" s="703"/>
      <c r="AD26" s="704" t="s">
        <v>122</v>
      </c>
      <c r="AE26" s="704"/>
      <c r="AF26" s="704"/>
      <c r="AG26" s="704"/>
      <c r="AH26" s="704"/>
      <c r="AI26" s="704"/>
      <c r="AJ26" s="704"/>
      <c r="AK26" s="704"/>
      <c r="AL26" s="646" t="s">
        <v>226</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122</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8574908</v>
      </c>
      <c r="CS26" s="644"/>
      <c r="CT26" s="644"/>
      <c r="CU26" s="644"/>
      <c r="CV26" s="644"/>
      <c r="CW26" s="644"/>
      <c r="CX26" s="644"/>
      <c r="CY26" s="645"/>
      <c r="CZ26" s="646">
        <v>11</v>
      </c>
      <c r="DA26" s="675"/>
      <c r="DB26" s="675"/>
      <c r="DC26" s="676"/>
      <c r="DD26" s="649">
        <v>7922173</v>
      </c>
      <c r="DE26" s="644"/>
      <c r="DF26" s="644"/>
      <c r="DG26" s="644"/>
      <c r="DH26" s="644"/>
      <c r="DI26" s="644"/>
      <c r="DJ26" s="644"/>
      <c r="DK26" s="645"/>
      <c r="DL26" s="649" t="s">
        <v>122</v>
      </c>
      <c r="DM26" s="644"/>
      <c r="DN26" s="644"/>
      <c r="DO26" s="644"/>
      <c r="DP26" s="644"/>
      <c r="DQ26" s="644"/>
      <c r="DR26" s="644"/>
      <c r="DS26" s="644"/>
      <c r="DT26" s="644"/>
      <c r="DU26" s="644"/>
      <c r="DV26" s="645"/>
      <c r="DW26" s="646" t="s">
        <v>226</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11877315</v>
      </c>
      <c r="S27" s="644"/>
      <c r="T27" s="644"/>
      <c r="U27" s="644"/>
      <c r="V27" s="644"/>
      <c r="W27" s="644"/>
      <c r="X27" s="644"/>
      <c r="Y27" s="645"/>
      <c r="Z27" s="703">
        <v>14.7</v>
      </c>
      <c r="AA27" s="703"/>
      <c r="AB27" s="703"/>
      <c r="AC27" s="703"/>
      <c r="AD27" s="704" t="s">
        <v>122</v>
      </c>
      <c r="AE27" s="704"/>
      <c r="AF27" s="704"/>
      <c r="AG27" s="704"/>
      <c r="AH27" s="704"/>
      <c r="AI27" s="704"/>
      <c r="AJ27" s="704"/>
      <c r="AK27" s="704"/>
      <c r="AL27" s="646" t="s">
        <v>122</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40992536</v>
      </c>
      <c r="BH27" s="644"/>
      <c r="BI27" s="644"/>
      <c r="BJ27" s="644"/>
      <c r="BK27" s="644"/>
      <c r="BL27" s="644"/>
      <c r="BM27" s="644"/>
      <c r="BN27" s="645"/>
      <c r="BO27" s="703">
        <v>100</v>
      </c>
      <c r="BP27" s="703"/>
      <c r="BQ27" s="703"/>
      <c r="BR27" s="703"/>
      <c r="BS27" s="649">
        <v>1394618</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20105419</v>
      </c>
      <c r="CS27" s="642"/>
      <c r="CT27" s="642"/>
      <c r="CU27" s="642"/>
      <c r="CV27" s="642"/>
      <c r="CW27" s="642"/>
      <c r="CX27" s="642"/>
      <c r="CY27" s="643"/>
      <c r="CZ27" s="646">
        <v>25.9</v>
      </c>
      <c r="DA27" s="675"/>
      <c r="DB27" s="675"/>
      <c r="DC27" s="676"/>
      <c r="DD27" s="649">
        <v>6258147</v>
      </c>
      <c r="DE27" s="642"/>
      <c r="DF27" s="642"/>
      <c r="DG27" s="642"/>
      <c r="DH27" s="642"/>
      <c r="DI27" s="642"/>
      <c r="DJ27" s="642"/>
      <c r="DK27" s="643"/>
      <c r="DL27" s="649">
        <v>6257711</v>
      </c>
      <c r="DM27" s="642"/>
      <c r="DN27" s="642"/>
      <c r="DO27" s="642"/>
      <c r="DP27" s="642"/>
      <c r="DQ27" s="642"/>
      <c r="DR27" s="642"/>
      <c r="DS27" s="642"/>
      <c r="DT27" s="642"/>
      <c r="DU27" s="642"/>
      <c r="DV27" s="643"/>
      <c r="DW27" s="646">
        <v>13.4</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226</v>
      </c>
      <c r="S28" s="644"/>
      <c r="T28" s="644"/>
      <c r="U28" s="644"/>
      <c r="V28" s="644"/>
      <c r="W28" s="644"/>
      <c r="X28" s="644"/>
      <c r="Y28" s="645"/>
      <c r="Z28" s="703" t="s">
        <v>122</v>
      </c>
      <c r="AA28" s="703"/>
      <c r="AB28" s="703"/>
      <c r="AC28" s="703"/>
      <c r="AD28" s="704" t="s">
        <v>122</v>
      </c>
      <c r="AE28" s="704"/>
      <c r="AF28" s="704"/>
      <c r="AG28" s="704"/>
      <c r="AH28" s="704"/>
      <c r="AI28" s="704"/>
      <c r="AJ28" s="704"/>
      <c r="AK28" s="704"/>
      <c r="AL28" s="646" t="s">
        <v>226</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7586182</v>
      </c>
      <c r="CS28" s="644"/>
      <c r="CT28" s="644"/>
      <c r="CU28" s="644"/>
      <c r="CV28" s="644"/>
      <c r="CW28" s="644"/>
      <c r="CX28" s="644"/>
      <c r="CY28" s="645"/>
      <c r="CZ28" s="646">
        <v>9.8000000000000007</v>
      </c>
      <c r="DA28" s="675"/>
      <c r="DB28" s="675"/>
      <c r="DC28" s="676"/>
      <c r="DD28" s="649">
        <v>7330016</v>
      </c>
      <c r="DE28" s="644"/>
      <c r="DF28" s="644"/>
      <c r="DG28" s="644"/>
      <c r="DH28" s="644"/>
      <c r="DI28" s="644"/>
      <c r="DJ28" s="644"/>
      <c r="DK28" s="645"/>
      <c r="DL28" s="649">
        <v>7330016</v>
      </c>
      <c r="DM28" s="644"/>
      <c r="DN28" s="644"/>
      <c r="DO28" s="644"/>
      <c r="DP28" s="644"/>
      <c r="DQ28" s="644"/>
      <c r="DR28" s="644"/>
      <c r="DS28" s="644"/>
      <c r="DT28" s="644"/>
      <c r="DU28" s="644"/>
      <c r="DV28" s="645"/>
      <c r="DW28" s="646">
        <v>15.7</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6694473</v>
      </c>
      <c r="S29" s="644"/>
      <c r="T29" s="644"/>
      <c r="U29" s="644"/>
      <c r="V29" s="644"/>
      <c r="W29" s="644"/>
      <c r="X29" s="644"/>
      <c r="Y29" s="645"/>
      <c r="Z29" s="703">
        <v>8.3000000000000007</v>
      </c>
      <c r="AA29" s="703"/>
      <c r="AB29" s="703"/>
      <c r="AC29" s="703"/>
      <c r="AD29" s="704" t="s">
        <v>226</v>
      </c>
      <c r="AE29" s="704"/>
      <c r="AF29" s="704"/>
      <c r="AG29" s="704"/>
      <c r="AH29" s="704"/>
      <c r="AI29" s="704"/>
      <c r="AJ29" s="704"/>
      <c r="AK29" s="704"/>
      <c r="AL29" s="646" t="s">
        <v>122</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7586182</v>
      </c>
      <c r="CS29" s="642"/>
      <c r="CT29" s="642"/>
      <c r="CU29" s="642"/>
      <c r="CV29" s="642"/>
      <c r="CW29" s="642"/>
      <c r="CX29" s="642"/>
      <c r="CY29" s="643"/>
      <c r="CZ29" s="646">
        <v>9.8000000000000007</v>
      </c>
      <c r="DA29" s="675"/>
      <c r="DB29" s="675"/>
      <c r="DC29" s="676"/>
      <c r="DD29" s="649">
        <v>7330016</v>
      </c>
      <c r="DE29" s="642"/>
      <c r="DF29" s="642"/>
      <c r="DG29" s="642"/>
      <c r="DH29" s="642"/>
      <c r="DI29" s="642"/>
      <c r="DJ29" s="642"/>
      <c r="DK29" s="643"/>
      <c r="DL29" s="649">
        <v>7330016</v>
      </c>
      <c r="DM29" s="642"/>
      <c r="DN29" s="642"/>
      <c r="DO29" s="642"/>
      <c r="DP29" s="642"/>
      <c r="DQ29" s="642"/>
      <c r="DR29" s="642"/>
      <c r="DS29" s="642"/>
      <c r="DT29" s="642"/>
      <c r="DU29" s="642"/>
      <c r="DV29" s="643"/>
      <c r="DW29" s="646">
        <v>15.7</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229618</v>
      </c>
      <c r="S30" s="644"/>
      <c r="T30" s="644"/>
      <c r="U30" s="644"/>
      <c r="V30" s="644"/>
      <c r="W30" s="644"/>
      <c r="X30" s="644"/>
      <c r="Y30" s="645"/>
      <c r="Z30" s="703">
        <v>0.3</v>
      </c>
      <c r="AA30" s="703"/>
      <c r="AB30" s="703"/>
      <c r="AC30" s="703"/>
      <c r="AD30" s="704">
        <v>29323</v>
      </c>
      <c r="AE30" s="704"/>
      <c r="AF30" s="704"/>
      <c r="AG30" s="704"/>
      <c r="AH30" s="704"/>
      <c r="AI30" s="704"/>
      <c r="AJ30" s="704"/>
      <c r="AK30" s="704"/>
      <c r="AL30" s="646">
        <v>0.1</v>
      </c>
      <c r="AM30" s="647"/>
      <c r="AN30" s="647"/>
      <c r="AO30" s="705"/>
      <c r="AP30" s="731" t="s">
        <v>302</v>
      </c>
      <c r="AQ30" s="732"/>
      <c r="AR30" s="732"/>
      <c r="AS30" s="732"/>
      <c r="AT30" s="737" t="s">
        <v>303</v>
      </c>
      <c r="AU30" s="210"/>
      <c r="AV30" s="210"/>
      <c r="AW30" s="210"/>
      <c r="AX30" s="740" t="s">
        <v>179</v>
      </c>
      <c r="AY30" s="741"/>
      <c r="AZ30" s="741"/>
      <c r="BA30" s="741"/>
      <c r="BB30" s="741"/>
      <c r="BC30" s="741"/>
      <c r="BD30" s="741"/>
      <c r="BE30" s="741"/>
      <c r="BF30" s="742"/>
      <c r="BG30" s="721">
        <v>98.8</v>
      </c>
      <c r="BH30" s="722"/>
      <c r="BI30" s="722"/>
      <c r="BJ30" s="722"/>
      <c r="BK30" s="722"/>
      <c r="BL30" s="722"/>
      <c r="BM30" s="723">
        <v>93.7</v>
      </c>
      <c r="BN30" s="722"/>
      <c r="BO30" s="722"/>
      <c r="BP30" s="722"/>
      <c r="BQ30" s="724"/>
      <c r="BR30" s="721">
        <v>98.7</v>
      </c>
      <c r="BS30" s="722"/>
      <c r="BT30" s="722"/>
      <c r="BU30" s="722"/>
      <c r="BV30" s="722"/>
      <c r="BW30" s="722"/>
      <c r="BX30" s="723">
        <v>93.5</v>
      </c>
      <c r="BY30" s="722"/>
      <c r="BZ30" s="722"/>
      <c r="CA30" s="722"/>
      <c r="CB30" s="724"/>
      <c r="CD30" s="727"/>
      <c r="CE30" s="728"/>
      <c r="CF30" s="685" t="s">
        <v>304</v>
      </c>
      <c r="CG30" s="682"/>
      <c r="CH30" s="682"/>
      <c r="CI30" s="682"/>
      <c r="CJ30" s="682"/>
      <c r="CK30" s="682"/>
      <c r="CL30" s="682"/>
      <c r="CM30" s="682"/>
      <c r="CN30" s="682"/>
      <c r="CO30" s="682"/>
      <c r="CP30" s="682"/>
      <c r="CQ30" s="683"/>
      <c r="CR30" s="641">
        <v>6933006</v>
      </c>
      <c r="CS30" s="644"/>
      <c r="CT30" s="644"/>
      <c r="CU30" s="644"/>
      <c r="CV30" s="644"/>
      <c r="CW30" s="644"/>
      <c r="CX30" s="644"/>
      <c r="CY30" s="645"/>
      <c r="CZ30" s="646">
        <v>8.9</v>
      </c>
      <c r="DA30" s="675"/>
      <c r="DB30" s="675"/>
      <c r="DC30" s="676"/>
      <c r="DD30" s="649">
        <v>6712942</v>
      </c>
      <c r="DE30" s="644"/>
      <c r="DF30" s="644"/>
      <c r="DG30" s="644"/>
      <c r="DH30" s="644"/>
      <c r="DI30" s="644"/>
      <c r="DJ30" s="644"/>
      <c r="DK30" s="645"/>
      <c r="DL30" s="649">
        <v>6712942</v>
      </c>
      <c r="DM30" s="644"/>
      <c r="DN30" s="644"/>
      <c r="DO30" s="644"/>
      <c r="DP30" s="644"/>
      <c r="DQ30" s="644"/>
      <c r="DR30" s="644"/>
      <c r="DS30" s="644"/>
      <c r="DT30" s="644"/>
      <c r="DU30" s="644"/>
      <c r="DV30" s="645"/>
      <c r="DW30" s="646">
        <v>14.4</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56681</v>
      </c>
      <c r="S31" s="644"/>
      <c r="T31" s="644"/>
      <c r="U31" s="644"/>
      <c r="V31" s="644"/>
      <c r="W31" s="644"/>
      <c r="X31" s="644"/>
      <c r="Y31" s="645"/>
      <c r="Z31" s="703">
        <v>0.1</v>
      </c>
      <c r="AA31" s="703"/>
      <c r="AB31" s="703"/>
      <c r="AC31" s="703"/>
      <c r="AD31" s="704" t="s">
        <v>122</v>
      </c>
      <c r="AE31" s="704"/>
      <c r="AF31" s="704"/>
      <c r="AG31" s="704"/>
      <c r="AH31" s="704"/>
      <c r="AI31" s="704"/>
      <c r="AJ31" s="704"/>
      <c r="AK31" s="704"/>
      <c r="AL31" s="646" t="s">
        <v>226</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98.7</v>
      </c>
      <c r="BH31" s="642"/>
      <c r="BI31" s="642"/>
      <c r="BJ31" s="642"/>
      <c r="BK31" s="642"/>
      <c r="BL31" s="642"/>
      <c r="BM31" s="647">
        <v>93.6</v>
      </c>
      <c r="BN31" s="720"/>
      <c r="BO31" s="720"/>
      <c r="BP31" s="720"/>
      <c r="BQ31" s="681"/>
      <c r="BR31" s="719">
        <v>98.6</v>
      </c>
      <c r="BS31" s="642"/>
      <c r="BT31" s="642"/>
      <c r="BU31" s="642"/>
      <c r="BV31" s="642"/>
      <c r="BW31" s="642"/>
      <c r="BX31" s="647">
        <v>94</v>
      </c>
      <c r="BY31" s="720"/>
      <c r="BZ31" s="720"/>
      <c r="CA31" s="720"/>
      <c r="CB31" s="681"/>
      <c r="CD31" s="727"/>
      <c r="CE31" s="728"/>
      <c r="CF31" s="685" t="s">
        <v>308</v>
      </c>
      <c r="CG31" s="682"/>
      <c r="CH31" s="682"/>
      <c r="CI31" s="682"/>
      <c r="CJ31" s="682"/>
      <c r="CK31" s="682"/>
      <c r="CL31" s="682"/>
      <c r="CM31" s="682"/>
      <c r="CN31" s="682"/>
      <c r="CO31" s="682"/>
      <c r="CP31" s="682"/>
      <c r="CQ31" s="683"/>
      <c r="CR31" s="641">
        <v>653176</v>
      </c>
      <c r="CS31" s="642"/>
      <c r="CT31" s="642"/>
      <c r="CU31" s="642"/>
      <c r="CV31" s="642"/>
      <c r="CW31" s="642"/>
      <c r="CX31" s="642"/>
      <c r="CY31" s="643"/>
      <c r="CZ31" s="646">
        <v>0.8</v>
      </c>
      <c r="DA31" s="675"/>
      <c r="DB31" s="675"/>
      <c r="DC31" s="676"/>
      <c r="DD31" s="649">
        <v>617074</v>
      </c>
      <c r="DE31" s="642"/>
      <c r="DF31" s="642"/>
      <c r="DG31" s="642"/>
      <c r="DH31" s="642"/>
      <c r="DI31" s="642"/>
      <c r="DJ31" s="642"/>
      <c r="DK31" s="643"/>
      <c r="DL31" s="649">
        <v>617074</v>
      </c>
      <c r="DM31" s="642"/>
      <c r="DN31" s="642"/>
      <c r="DO31" s="642"/>
      <c r="DP31" s="642"/>
      <c r="DQ31" s="642"/>
      <c r="DR31" s="642"/>
      <c r="DS31" s="642"/>
      <c r="DT31" s="642"/>
      <c r="DU31" s="642"/>
      <c r="DV31" s="643"/>
      <c r="DW31" s="646">
        <v>1.3</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3706829</v>
      </c>
      <c r="S32" s="644"/>
      <c r="T32" s="644"/>
      <c r="U32" s="644"/>
      <c r="V32" s="644"/>
      <c r="W32" s="644"/>
      <c r="X32" s="644"/>
      <c r="Y32" s="645"/>
      <c r="Z32" s="703">
        <v>4.5999999999999996</v>
      </c>
      <c r="AA32" s="703"/>
      <c r="AB32" s="703"/>
      <c r="AC32" s="703"/>
      <c r="AD32" s="704" t="s">
        <v>171</v>
      </c>
      <c r="AE32" s="704"/>
      <c r="AF32" s="704"/>
      <c r="AG32" s="704"/>
      <c r="AH32" s="704"/>
      <c r="AI32" s="704"/>
      <c r="AJ32" s="704"/>
      <c r="AK32" s="704"/>
      <c r="AL32" s="646" t="s">
        <v>226</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98.8</v>
      </c>
      <c r="BH32" s="657"/>
      <c r="BI32" s="657"/>
      <c r="BJ32" s="657"/>
      <c r="BK32" s="657"/>
      <c r="BL32" s="657"/>
      <c r="BM32" s="701">
        <v>93.2</v>
      </c>
      <c r="BN32" s="657"/>
      <c r="BO32" s="657"/>
      <c r="BP32" s="657"/>
      <c r="BQ32" s="694"/>
      <c r="BR32" s="718">
        <v>98.6</v>
      </c>
      <c r="BS32" s="657"/>
      <c r="BT32" s="657"/>
      <c r="BU32" s="657"/>
      <c r="BV32" s="657"/>
      <c r="BW32" s="657"/>
      <c r="BX32" s="701">
        <v>92.2</v>
      </c>
      <c r="BY32" s="657"/>
      <c r="BZ32" s="657"/>
      <c r="CA32" s="657"/>
      <c r="CB32" s="694"/>
      <c r="CD32" s="729"/>
      <c r="CE32" s="730"/>
      <c r="CF32" s="685" t="s">
        <v>311</v>
      </c>
      <c r="CG32" s="682"/>
      <c r="CH32" s="682"/>
      <c r="CI32" s="682"/>
      <c r="CJ32" s="682"/>
      <c r="CK32" s="682"/>
      <c r="CL32" s="682"/>
      <c r="CM32" s="682"/>
      <c r="CN32" s="682"/>
      <c r="CO32" s="682"/>
      <c r="CP32" s="682"/>
      <c r="CQ32" s="683"/>
      <c r="CR32" s="641" t="s">
        <v>226</v>
      </c>
      <c r="CS32" s="644"/>
      <c r="CT32" s="644"/>
      <c r="CU32" s="644"/>
      <c r="CV32" s="644"/>
      <c r="CW32" s="644"/>
      <c r="CX32" s="644"/>
      <c r="CY32" s="645"/>
      <c r="CZ32" s="646" t="s">
        <v>122</v>
      </c>
      <c r="DA32" s="675"/>
      <c r="DB32" s="675"/>
      <c r="DC32" s="676"/>
      <c r="DD32" s="649" t="s">
        <v>122</v>
      </c>
      <c r="DE32" s="644"/>
      <c r="DF32" s="644"/>
      <c r="DG32" s="644"/>
      <c r="DH32" s="644"/>
      <c r="DI32" s="644"/>
      <c r="DJ32" s="644"/>
      <c r="DK32" s="645"/>
      <c r="DL32" s="649" t="s">
        <v>226</v>
      </c>
      <c r="DM32" s="644"/>
      <c r="DN32" s="644"/>
      <c r="DO32" s="644"/>
      <c r="DP32" s="644"/>
      <c r="DQ32" s="644"/>
      <c r="DR32" s="644"/>
      <c r="DS32" s="644"/>
      <c r="DT32" s="644"/>
      <c r="DU32" s="644"/>
      <c r="DV32" s="645"/>
      <c r="DW32" s="646" t="s">
        <v>122</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1001003</v>
      </c>
      <c r="S33" s="644"/>
      <c r="T33" s="644"/>
      <c r="U33" s="644"/>
      <c r="V33" s="644"/>
      <c r="W33" s="644"/>
      <c r="X33" s="644"/>
      <c r="Y33" s="645"/>
      <c r="Z33" s="703">
        <v>1.2</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27674183</v>
      </c>
      <c r="CS33" s="642"/>
      <c r="CT33" s="642"/>
      <c r="CU33" s="642"/>
      <c r="CV33" s="642"/>
      <c r="CW33" s="642"/>
      <c r="CX33" s="642"/>
      <c r="CY33" s="643"/>
      <c r="CZ33" s="646">
        <v>35.700000000000003</v>
      </c>
      <c r="DA33" s="675"/>
      <c r="DB33" s="675"/>
      <c r="DC33" s="676"/>
      <c r="DD33" s="649">
        <v>21180491</v>
      </c>
      <c r="DE33" s="642"/>
      <c r="DF33" s="642"/>
      <c r="DG33" s="642"/>
      <c r="DH33" s="642"/>
      <c r="DI33" s="642"/>
      <c r="DJ33" s="642"/>
      <c r="DK33" s="643"/>
      <c r="DL33" s="649">
        <v>18851882</v>
      </c>
      <c r="DM33" s="642"/>
      <c r="DN33" s="642"/>
      <c r="DO33" s="642"/>
      <c r="DP33" s="642"/>
      <c r="DQ33" s="642"/>
      <c r="DR33" s="642"/>
      <c r="DS33" s="642"/>
      <c r="DT33" s="642"/>
      <c r="DU33" s="642"/>
      <c r="DV33" s="643"/>
      <c r="DW33" s="646">
        <v>40.5</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2562184</v>
      </c>
      <c r="S34" s="644"/>
      <c r="T34" s="644"/>
      <c r="U34" s="644"/>
      <c r="V34" s="644"/>
      <c r="W34" s="644"/>
      <c r="X34" s="644"/>
      <c r="Y34" s="645"/>
      <c r="Z34" s="703">
        <v>3.2</v>
      </c>
      <c r="AA34" s="703"/>
      <c r="AB34" s="703"/>
      <c r="AC34" s="703"/>
      <c r="AD34" s="704">
        <v>36</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13760469</v>
      </c>
      <c r="CS34" s="644"/>
      <c r="CT34" s="644"/>
      <c r="CU34" s="644"/>
      <c r="CV34" s="644"/>
      <c r="CW34" s="644"/>
      <c r="CX34" s="644"/>
      <c r="CY34" s="645"/>
      <c r="CZ34" s="646">
        <v>17.7</v>
      </c>
      <c r="DA34" s="675"/>
      <c r="DB34" s="675"/>
      <c r="DC34" s="676"/>
      <c r="DD34" s="649">
        <v>10211801</v>
      </c>
      <c r="DE34" s="644"/>
      <c r="DF34" s="644"/>
      <c r="DG34" s="644"/>
      <c r="DH34" s="644"/>
      <c r="DI34" s="644"/>
      <c r="DJ34" s="644"/>
      <c r="DK34" s="645"/>
      <c r="DL34" s="649">
        <v>10094951</v>
      </c>
      <c r="DM34" s="644"/>
      <c r="DN34" s="644"/>
      <c r="DO34" s="644"/>
      <c r="DP34" s="644"/>
      <c r="DQ34" s="644"/>
      <c r="DR34" s="644"/>
      <c r="DS34" s="644"/>
      <c r="DT34" s="644"/>
      <c r="DU34" s="644"/>
      <c r="DV34" s="645"/>
      <c r="DW34" s="646">
        <v>21.7</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2974396</v>
      </c>
      <c r="S35" s="644"/>
      <c r="T35" s="644"/>
      <c r="U35" s="644"/>
      <c r="V35" s="644"/>
      <c r="W35" s="644"/>
      <c r="X35" s="644"/>
      <c r="Y35" s="645"/>
      <c r="Z35" s="703">
        <v>3.7</v>
      </c>
      <c r="AA35" s="703"/>
      <c r="AB35" s="703"/>
      <c r="AC35" s="703"/>
      <c r="AD35" s="704" t="s">
        <v>226</v>
      </c>
      <c r="AE35" s="704"/>
      <c r="AF35" s="704"/>
      <c r="AG35" s="704"/>
      <c r="AH35" s="704"/>
      <c r="AI35" s="704"/>
      <c r="AJ35" s="704"/>
      <c r="AK35" s="704"/>
      <c r="AL35" s="646" t="s">
        <v>122</v>
      </c>
      <c r="AM35" s="647"/>
      <c r="AN35" s="647"/>
      <c r="AO35" s="705"/>
      <c r="AP35" s="214"/>
      <c r="AQ35" s="709" t="s">
        <v>319</v>
      </c>
      <c r="AR35" s="710"/>
      <c r="AS35" s="710"/>
      <c r="AT35" s="710"/>
      <c r="AU35" s="710"/>
      <c r="AV35" s="710"/>
      <c r="AW35" s="710"/>
      <c r="AX35" s="710"/>
      <c r="AY35" s="711"/>
      <c r="AZ35" s="706">
        <v>8400933</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79802</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395757</v>
      </c>
      <c r="CS35" s="642"/>
      <c r="CT35" s="642"/>
      <c r="CU35" s="642"/>
      <c r="CV35" s="642"/>
      <c r="CW35" s="642"/>
      <c r="CX35" s="642"/>
      <c r="CY35" s="643"/>
      <c r="CZ35" s="646">
        <v>0.5</v>
      </c>
      <c r="DA35" s="675"/>
      <c r="DB35" s="675"/>
      <c r="DC35" s="676"/>
      <c r="DD35" s="649">
        <v>337706</v>
      </c>
      <c r="DE35" s="642"/>
      <c r="DF35" s="642"/>
      <c r="DG35" s="642"/>
      <c r="DH35" s="642"/>
      <c r="DI35" s="642"/>
      <c r="DJ35" s="642"/>
      <c r="DK35" s="643"/>
      <c r="DL35" s="649">
        <v>337706</v>
      </c>
      <c r="DM35" s="642"/>
      <c r="DN35" s="642"/>
      <c r="DO35" s="642"/>
      <c r="DP35" s="642"/>
      <c r="DQ35" s="642"/>
      <c r="DR35" s="642"/>
      <c r="DS35" s="642"/>
      <c r="DT35" s="642"/>
      <c r="DU35" s="642"/>
      <c r="DV35" s="643"/>
      <c r="DW35" s="646">
        <v>0.7</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226</v>
      </c>
      <c r="AM36" s="647"/>
      <c r="AN36" s="647"/>
      <c r="AO36" s="705"/>
      <c r="AQ36" s="678" t="s">
        <v>323</v>
      </c>
      <c r="AR36" s="679"/>
      <c r="AS36" s="679"/>
      <c r="AT36" s="679"/>
      <c r="AU36" s="679"/>
      <c r="AV36" s="679"/>
      <c r="AW36" s="679"/>
      <c r="AX36" s="679"/>
      <c r="AY36" s="680"/>
      <c r="AZ36" s="641">
        <v>2498342</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-212720</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6519781</v>
      </c>
      <c r="CS36" s="644"/>
      <c r="CT36" s="644"/>
      <c r="CU36" s="644"/>
      <c r="CV36" s="644"/>
      <c r="CW36" s="644"/>
      <c r="CX36" s="644"/>
      <c r="CY36" s="645"/>
      <c r="CZ36" s="646">
        <v>8.4</v>
      </c>
      <c r="DA36" s="675"/>
      <c r="DB36" s="675"/>
      <c r="DC36" s="676"/>
      <c r="DD36" s="649">
        <v>5992499</v>
      </c>
      <c r="DE36" s="644"/>
      <c r="DF36" s="644"/>
      <c r="DG36" s="644"/>
      <c r="DH36" s="644"/>
      <c r="DI36" s="644"/>
      <c r="DJ36" s="644"/>
      <c r="DK36" s="645"/>
      <c r="DL36" s="649">
        <v>3961305</v>
      </c>
      <c r="DM36" s="644"/>
      <c r="DN36" s="644"/>
      <c r="DO36" s="644"/>
      <c r="DP36" s="644"/>
      <c r="DQ36" s="644"/>
      <c r="DR36" s="644"/>
      <c r="DS36" s="644"/>
      <c r="DT36" s="644"/>
      <c r="DU36" s="644"/>
      <c r="DV36" s="645"/>
      <c r="DW36" s="646">
        <v>8.5</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301996</v>
      </c>
      <c r="S37" s="644"/>
      <c r="T37" s="644"/>
      <c r="U37" s="644"/>
      <c r="V37" s="644"/>
      <c r="W37" s="644"/>
      <c r="X37" s="644"/>
      <c r="Y37" s="645"/>
      <c r="Z37" s="703">
        <v>0.4</v>
      </c>
      <c r="AA37" s="703"/>
      <c r="AB37" s="703"/>
      <c r="AC37" s="703"/>
      <c r="AD37" s="704" t="s">
        <v>122</v>
      </c>
      <c r="AE37" s="704"/>
      <c r="AF37" s="704"/>
      <c r="AG37" s="704"/>
      <c r="AH37" s="704"/>
      <c r="AI37" s="704"/>
      <c r="AJ37" s="704"/>
      <c r="AK37" s="704"/>
      <c r="AL37" s="646" t="s">
        <v>122</v>
      </c>
      <c r="AM37" s="647"/>
      <c r="AN37" s="647"/>
      <c r="AO37" s="705"/>
      <c r="AQ37" s="678" t="s">
        <v>327</v>
      </c>
      <c r="AR37" s="679"/>
      <c r="AS37" s="679"/>
      <c r="AT37" s="679"/>
      <c r="AU37" s="679"/>
      <c r="AV37" s="679"/>
      <c r="AW37" s="679"/>
      <c r="AX37" s="679"/>
      <c r="AY37" s="680"/>
      <c r="AZ37" s="641">
        <v>54315</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31637</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520189</v>
      </c>
      <c r="CS37" s="642"/>
      <c r="CT37" s="642"/>
      <c r="CU37" s="642"/>
      <c r="CV37" s="642"/>
      <c r="CW37" s="642"/>
      <c r="CX37" s="642"/>
      <c r="CY37" s="643"/>
      <c r="CZ37" s="646">
        <v>0.7</v>
      </c>
      <c r="DA37" s="675"/>
      <c r="DB37" s="675"/>
      <c r="DC37" s="676"/>
      <c r="DD37" s="649">
        <v>520189</v>
      </c>
      <c r="DE37" s="642"/>
      <c r="DF37" s="642"/>
      <c r="DG37" s="642"/>
      <c r="DH37" s="642"/>
      <c r="DI37" s="642"/>
      <c r="DJ37" s="642"/>
      <c r="DK37" s="643"/>
      <c r="DL37" s="649">
        <v>494134</v>
      </c>
      <c r="DM37" s="642"/>
      <c r="DN37" s="642"/>
      <c r="DO37" s="642"/>
      <c r="DP37" s="642"/>
      <c r="DQ37" s="642"/>
      <c r="DR37" s="642"/>
      <c r="DS37" s="642"/>
      <c r="DT37" s="642"/>
      <c r="DU37" s="642"/>
      <c r="DV37" s="643"/>
      <c r="DW37" s="646">
        <v>1.1000000000000001</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80607300</v>
      </c>
      <c r="S38" s="693"/>
      <c r="T38" s="693"/>
      <c r="U38" s="693"/>
      <c r="V38" s="693"/>
      <c r="W38" s="693"/>
      <c r="X38" s="693"/>
      <c r="Y38" s="698"/>
      <c r="Z38" s="699">
        <v>100</v>
      </c>
      <c r="AA38" s="699"/>
      <c r="AB38" s="699"/>
      <c r="AC38" s="699"/>
      <c r="AD38" s="700">
        <v>46241071</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226</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52794</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5848276</v>
      </c>
      <c r="CS38" s="644"/>
      <c r="CT38" s="644"/>
      <c r="CU38" s="644"/>
      <c r="CV38" s="644"/>
      <c r="CW38" s="644"/>
      <c r="CX38" s="644"/>
      <c r="CY38" s="645"/>
      <c r="CZ38" s="646">
        <v>7.5</v>
      </c>
      <c r="DA38" s="675"/>
      <c r="DB38" s="675"/>
      <c r="DC38" s="676"/>
      <c r="DD38" s="649">
        <v>4635964</v>
      </c>
      <c r="DE38" s="644"/>
      <c r="DF38" s="644"/>
      <c r="DG38" s="644"/>
      <c r="DH38" s="644"/>
      <c r="DI38" s="644"/>
      <c r="DJ38" s="644"/>
      <c r="DK38" s="645"/>
      <c r="DL38" s="649">
        <v>4457920</v>
      </c>
      <c r="DM38" s="644"/>
      <c r="DN38" s="644"/>
      <c r="DO38" s="644"/>
      <c r="DP38" s="644"/>
      <c r="DQ38" s="644"/>
      <c r="DR38" s="644"/>
      <c r="DS38" s="644"/>
      <c r="DT38" s="644"/>
      <c r="DU38" s="644"/>
      <c r="DV38" s="645"/>
      <c r="DW38" s="646">
        <v>9.6</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122</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95</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29634</v>
      </c>
      <c r="CS39" s="642"/>
      <c r="CT39" s="642"/>
      <c r="CU39" s="642"/>
      <c r="CV39" s="642"/>
      <c r="CW39" s="642"/>
      <c r="CX39" s="642"/>
      <c r="CY39" s="643"/>
      <c r="CZ39" s="646">
        <v>0</v>
      </c>
      <c r="DA39" s="675"/>
      <c r="DB39" s="675"/>
      <c r="DC39" s="676"/>
      <c r="DD39" s="649">
        <v>1</v>
      </c>
      <c r="DE39" s="642"/>
      <c r="DF39" s="642"/>
      <c r="DG39" s="642"/>
      <c r="DH39" s="642"/>
      <c r="DI39" s="642"/>
      <c r="DJ39" s="642"/>
      <c r="DK39" s="643"/>
      <c r="DL39" s="649" t="s">
        <v>122</v>
      </c>
      <c r="DM39" s="642"/>
      <c r="DN39" s="642"/>
      <c r="DO39" s="642"/>
      <c r="DP39" s="642"/>
      <c r="DQ39" s="642"/>
      <c r="DR39" s="642"/>
      <c r="DS39" s="642"/>
      <c r="DT39" s="642"/>
      <c r="DU39" s="642"/>
      <c r="DV39" s="643"/>
      <c r="DW39" s="646" t="s">
        <v>226</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1618666</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105</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1120266</v>
      </c>
      <c r="CS40" s="644"/>
      <c r="CT40" s="644"/>
      <c r="CU40" s="644"/>
      <c r="CV40" s="644"/>
      <c r="CW40" s="644"/>
      <c r="CX40" s="644"/>
      <c r="CY40" s="645"/>
      <c r="CZ40" s="646">
        <v>1.4</v>
      </c>
      <c r="DA40" s="675"/>
      <c r="DB40" s="675"/>
      <c r="DC40" s="676"/>
      <c r="DD40" s="649">
        <v>2520</v>
      </c>
      <c r="DE40" s="644"/>
      <c r="DF40" s="644"/>
      <c r="DG40" s="644"/>
      <c r="DH40" s="644"/>
      <c r="DI40" s="644"/>
      <c r="DJ40" s="644"/>
      <c r="DK40" s="645"/>
      <c r="DL40" s="649" t="s">
        <v>226</v>
      </c>
      <c r="DM40" s="644"/>
      <c r="DN40" s="644"/>
      <c r="DO40" s="644"/>
      <c r="DP40" s="644"/>
      <c r="DQ40" s="644"/>
      <c r="DR40" s="644"/>
      <c r="DS40" s="644"/>
      <c r="DT40" s="644"/>
      <c r="DU40" s="644"/>
      <c r="DV40" s="645"/>
      <c r="DW40" s="646" t="s">
        <v>226</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4229610</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281</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122</v>
      </c>
      <c r="DA41" s="675"/>
      <c r="DB41" s="675"/>
      <c r="DC41" s="676"/>
      <c r="DD41" s="649" t="s">
        <v>226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10245518</v>
      </c>
      <c r="CS42" s="644"/>
      <c r="CT42" s="644"/>
      <c r="CU42" s="644"/>
      <c r="CV42" s="644"/>
      <c r="CW42" s="644"/>
      <c r="CX42" s="644"/>
      <c r="CY42" s="645"/>
      <c r="CZ42" s="646">
        <v>13.2</v>
      </c>
      <c r="DA42" s="647"/>
      <c r="DB42" s="647"/>
      <c r="DC42" s="648"/>
      <c r="DD42" s="649">
        <v>3093302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484734</v>
      </c>
      <c r="CS43" s="642"/>
      <c r="CT43" s="642"/>
      <c r="CU43" s="642"/>
      <c r="CV43" s="642"/>
      <c r="CW43" s="642"/>
      <c r="CX43" s="642"/>
      <c r="CY43" s="643"/>
      <c r="CZ43" s="646">
        <v>0.6</v>
      </c>
      <c r="DA43" s="675"/>
      <c r="DB43" s="675"/>
      <c r="DC43" s="676"/>
      <c r="DD43" s="649">
        <v>484734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299</v>
      </c>
      <c r="CE44" s="670"/>
      <c r="CF44" s="638" t="s">
        <v>349</v>
      </c>
      <c r="CG44" s="639"/>
      <c r="CH44" s="639"/>
      <c r="CI44" s="639"/>
      <c r="CJ44" s="639"/>
      <c r="CK44" s="639"/>
      <c r="CL44" s="639"/>
      <c r="CM44" s="639"/>
      <c r="CN44" s="639"/>
      <c r="CO44" s="639"/>
      <c r="CP44" s="639"/>
      <c r="CQ44" s="640"/>
      <c r="CR44" s="641">
        <v>10239827</v>
      </c>
      <c r="CS44" s="644"/>
      <c r="CT44" s="644"/>
      <c r="CU44" s="644"/>
      <c r="CV44" s="644"/>
      <c r="CW44" s="644"/>
      <c r="CX44" s="644"/>
      <c r="CY44" s="645"/>
      <c r="CZ44" s="646">
        <v>13.2</v>
      </c>
      <c r="DA44" s="647"/>
      <c r="DB44" s="647"/>
      <c r="DC44" s="648"/>
      <c r="DD44" s="649">
        <v>3089615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4476092</v>
      </c>
      <c r="CS45" s="642"/>
      <c r="CT45" s="642"/>
      <c r="CU45" s="642"/>
      <c r="CV45" s="642"/>
      <c r="CW45" s="642"/>
      <c r="CX45" s="642"/>
      <c r="CY45" s="643"/>
      <c r="CZ45" s="646">
        <v>5.8</v>
      </c>
      <c r="DA45" s="675"/>
      <c r="DB45" s="675"/>
      <c r="DC45" s="676"/>
      <c r="DD45" s="649">
        <v>642014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5667558</v>
      </c>
      <c r="CS46" s="644"/>
      <c r="CT46" s="644"/>
      <c r="CU46" s="644"/>
      <c r="CV46" s="644"/>
      <c r="CW46" s="644"/>
      <c r="CX46" s="644"/>
      <c r="CY46" s="645"/>
      <c r="CZ46" s="646">
        <v>7.3</v>
      </c>
      <c r="DA46" s="647"/>
      <c r="DB46" s="647"/>
      <c r="DC46" s="648"/>
      <c r="DD46" s="649">
        <v>2361413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5691</v>
      </c>
      <c r="CS47" s="642"/>
      <c r="CT47" s="642"/>
      <c r="CU47" s="642"/>
      <c r="CV47" s="642"/>
      <c r="CW47" s="642"/>
      <c r="CX47" s="642"/>
      <c r="CY47" s="643"/>
      <c r="CZ47" s="646">
        <v>0</v>
      </c>
      <c r="DA47" s="675"/>
      <c r="DB47" s="675"/>
      <c r="DC47" s="676"/>
      <c r="DD47" s="649">
        <v>3687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226</v>
      </c>
      <c r="CS48" s="644"/>
      <c r="CT48" s="644"/>
      <c r="CU48" s="644"/>
      <c r="CV48" s="644"/>
      <c r="CW48" s="644"/>
      <c r="CX48" s="644"/>
      <c r="CY48" s="645"/>
      <c r="CZ48" s="646" t="s">
        <v>122</v>
      </c>
      <c r="DA48" s="647"/>
      <c r="DB48" s="647"/>
      <c r="DC48" s="648"/>
      <c r="DD48" s="649" t="s">
        <v>226</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77619422</v>
      </c>
      <c r="CS49" s="657"/>
      <c r="CT49" s="657"/>
      <c r="CU49" s="657"/>
      <c r="CV49" s="657"/>
      <c r="CW49" s="657"/>
      <c r="CX49" s="657"/>
      <c r="CY49" s="658"/>
      <c r="CZ49" s="659">
        <v>100</v>
      </c>
      <c r="DA49" s="660"/>
      <c r="DB49" s="660"/>
      <c r="DC49" s="661"/>
      <c r="DD49" s="662">
        <v>49163969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jg80CxYz/ANnLRAnxWhWQnHJsVs64H2TQ0yPLoZeFKM1qE/54xuQ5uY8jxk50idD7GMwET91Yard92/tWMnGA==" saltValue="FHOI8BQTVX5K4Qai/9E9f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73">
        <v>81029</v>
      </c>
      <c r="R7" s="1174"/>
      <c r="S7" s="1174"/>
      <c r="T7" s="1174"/>
      <c r="U7" s="1174"/>
      <c r="V7" s="1174">
        <v>78050</v>
      </c>
      <c r="W7" s="1174"/>
      <c r="X7" s="1174"/>
      <c r="Y7" s="1174"/>
      <c r="Z7" s="1174"/>
      <c r="AA7" s="1174">
        <v>2980</v>
      </c>
      <c r="AB7" s="1174"/>
      <c r="AC7" s="1174"/>
      <c r="AD7" s="1174"/>
      <c r="AE7" s="1175"/>
      <c r="AF7" s="1176">
        <v>2457</v>
      </c>
      <c r="AG7" s="1177"/>
      <c r="AH7" s="1177"/>
      <c r="AI7" s="1177"/>
      <c r="AJ7" s="1178"/>
      <c r="AK7" s="1160">
        <v>149</v>
      </c>
      <c r="AL7" s="1161"/>
      <c r="AM7" s="1161"/>
      <c r="AN7" s="1161"/>
      <c r="AO7" s="1161"/>
      <c r="AP7" s="1161">
        <v>68865</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592</v>
      </c>
      <c r="BT7" s="1165"/>
      <c r="BU7" s="1165"/>
      <c r="BV7" s="1165"/>
      <c r="BW7" s="1165"/>
      <c r="BX7" s="1165"/>
      <c r="BY7" s="1165"/>
      <c r="BZ7" s="1165"/>
      <c r="CA7" s="1165"/>
      <c r="CB7" s="1165"/>
      <c r="CC7" s="1165"/>
      <c r="CD7" s="1165"/>
      <c r="CE7" s="1165"/>
      <c r="CF7" s="1165"/>
      <c r="CG7" s="1166"/>
      <c r="CH7" s="1157">
        <v>2</v>
      </c>
      <c r="CI7" s="1158"/>
      <c r="CJ7" s="1158"/>
      <c r="CK7" s="1158"/>
      <c r="CL7" s="1159"/>
      <c r="CM7" s="1157">
        <v>103</v>
      </c>
      <c r="CN7" s="1158"/>
      <c r="CO7" s="1158"/>
      <c r="CP7" s="1158"/>
      <c r="CQ7" s="1159"/>
      <c r="CR7" s="1157">
        <v>11</v>
      </c>
      <c r="CS7" s="1158"/>
      <c r="CT7" s="1158"/>
      <c r="CU7" s="1158"/>
      <c r="CV7" s="1159"/>
      <c r="CW7" s="1157">
        <v>37</v>
      </c>
      <c r="CX7" s="1158"/>
      <c r="CY7" s="1158"/>
      <c r="CZ7" s="1158"/>
      <c r="DA7" s="1159"/>
      <c r="DB7" s="1157" t="s">
        <v>602</v>
      </c>
      <c r="DC7" s="1158"/>
      <c r="DD7" s="1158"/>
      <c r="DE7" s="1158"/>
      <c r="DF7" s="1159"/>
      <c r="DG7" s="1157" t="s">
        <v>602</v>
      </c>
      <c r="DH7" s="1158"/>
      <c r="DI7" s="1158"/>
      <c r="DJ7" s="1158"/>
      <c r="DK7" s="1159"/>
      <c r="DL7" s="1058" t="s">
        <v>602</v>
      </c>
      <c r="DM7" s="1059"/>
      <c r="DN7" s="1059"/>
      <c r="DO7" s="1059"/>
      <c r="DP7" s="1060"/>
      <c r="DQ7" s="1058" t="s">
        <v>602</v>
      </c>
      <c r="DR7" s="1059"/>
      <c r="DS7" s="1059"/>
      <c r="DT7" s="1059"/>
      <c r="DU7" s="1060"/>
      <c r="DV7" s="1184"/>
      <c r="DW7" s="1185"/>
      <c r="DX7" s="1185"/>
      <c r="DY7" s="1185"/>
      <c r="DZ7" s="1186"/>
      <c r="EA7" s="234"/>
    </row>
    <row r="8" spans="1:131" s="235" customFormat="1" ht="26.25" customHeight="1" x14ac:dyDescent="0.15">
      <c r="A8" s="241">
        <v>2</v>
      </c>
      <c r="B8" s="1106" t="s">
        <v>378</v>
      </c>
      <c r="C8" s="1107"/>
      <c r="D8" s="1107"/>
      <c r="E8" s="1107"/>
      <c r="F8" s="1107"/>
      <c r="G8" s="1107"/>
      <c r="H8" s="1107"/>
      <c r="I8" s="1107"/>
      <c r="J8" s="1107"/>
      <c r="K8" s="1107"/>
      <c r="L8" s="1107"/>
      <c r="M8" s="1107"/>
      <c r="N8" s="1107"/>
      <c r="O8" s="1107"/>
      <c r="P8" s="1108"/>
      <c r="Q8" s="1112">
        <v>18</v>
      </c>
      <c r="R8" s="1113"/>
      <c r="S8" s="1113"/>
      <c r="T8" s="1113"/>
      <c r="U8" s="1113"/>
      <c r="V8" s="1113">
        <v>16</v>
      </c>
      <c r="W8" s="1113"/>
      <c r="X8" s="1113"/>
      <c r="Y8" s="1113"/>
      <c r="Z8" s="1113"/>
      <c r="AA8" s="1113">
        <f>Q8-V8</f>
        <v>2</v>
      </c>
      <c r="AB8" s="1113"/>
      <c r="AC8" s="1113"/>
      <c r="AD8" s="1113"/>
      <c r="AE8" s="1114"/>
      <c r="AF8" s="1088">
        <v>2</v>
      </c>
      <c r="AG8" s="1089"/>
      <c r="AH8" s="1089"/>
      <c r="AI8" s="1089"/>
      <c r="AJ8" s="1090"/>
      <c r="AK8" s="1155" t="s">
        <v>580</v>
      </c>
      <c r="AL8" s="1156"/>
      <c r="AM8" s="1156"/>
      <c r="AN8" s="1156"/>
      <c r="AO8" s="1156"/>
      <c r="AP8" s="1156">
        <v>9</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593</v>
      </c>
      <c r="BT8" s="1084"/>
      <c r="BU8" s="1084"/>
      <c r="BV8" s="1084"/>
      <c r="BW8" s="1084"/>
      <c r="BX8" s="1084"/>
      <c r="BY8" s="1084"/>
      <c r="BZ8" s="1084"/>
      <c r="CA8" s="1084"/>
      <c r="CB8" s="1084"/>
      <c r="CC8" s="1084"/>
      <c r="CD8" s="1084"/>
      <c r="CE8" s="1084"/>
      <c r="CF8" s="1084"/>
      <c r="CG8" s="1085"/>
      <c r="CH8" s="1058">
        <v>4</v>
      </c>
      <c r="CI8" s="1059"/>
      <c r="CJ8" s="1059"/>
      <c r="CK8" s="1059"/>
      <c r="CL8" s="1060"/>
      <c r="CM8" s="1058">
        <v>150</v>
      </c>
      <c r="CN8" s="1059"/>
      <c r="CO8" s="1059"/>
      <c r="CP8" s="1059"/>
      <c r="CQ8" s="1060"/>
      <c r="CR8" s="1058">
        <v>101</v>
      </c>
      <c r="CS8" s="1059"/>
      <c r="CT8" s="1059"/>
      <c r="CU8" s="1059"/>
      <c r="CV8" s="1060"/>
      <c r="CW8" s="1058" t="s">
        <v>603</v>
      </c>
      <c r="CX8" s="1059"/>
      <c r="CY8" s="1059"/>
      <c r="CZ8" s="1059"/>
      <c r="DA8" s="1060"/>
      <c r="DB8" s="1058" t="s">
        <v>602</v>
      </c>
      <c r="DC8" s="1059"/>
      <c r="DD8" s="1059"/>
      <c r="DE8" s="1059"/>
      <c r="DF8" s="1060"/>
      <c r="DG8" s="1058" t="s">
        <v>602</v>
      </c>
      <c r="DH8" s="1059"/>
      <c r="DI8" s="1059"/>
      <c r="DJ8" s="1059"/>
      <c r="DK8" s="1060"/>
      <c r="DL8" s="1058" t="s">
        <v>602</v>
      </c>
      <c r="DM8" s="1059"/>
      <c r="DN8" s="1059"/>
      <c r="DO8" s="1059"/>
      <c r="DP8" s="1060"/>
      <c r="DQ8" s="1058" t="s">
        <v>602</v>
      </c>
      <c r="DR8" s="1059"/>
      <c r="DS8" s="1059"/>
      <c r="DT8" s="1059"/>
      <c r="DU8" s="1060"/>
      <c r="DV8" s="1061"/>
      <c r="DW8" s="1062"/>
      <c r="DX8" s="1062"/>
      <c r="DY8" s="1062"/>
      <c r="DZ8" s="1063"/>
      <c r="EA8" s="234"/>
    </row>
    <row r="9" spans="1:131" s="235" customFormat="1" ht="26.25" customHeight="1" x14ac:dyDescent="0.15">
      <c r="A9" s="241">
        <v>3</v>
      </c>
      <c r="B9" s="1106" t="s">
        <v>379</v>
      </c>
      <c r="C9" s="1107"/>
      <c r="D9" s="1107"/>
      <c r="E9" s="1107"/>
      <c r="F9" s="1107"/>
      <c r="G9" s="1107"/>
      <c r="H9" s="1107"/>
      <c r="I9" s="1107"/>
      <c r="J9" s="1107"/>
      <c r="K9" s="1107"/>
      <c r="L9" s="1107"/>
      <c r="M9" s="1107"/>
      <c r="N9" s="1107"/>
      <c r="O9" s="1107"/>
      <c r="P9" s="1108"/>
      <c r="Q9" s="1112">
        <v>221</v>
      </c>
      <c r="R9" s="1113"/>
      <c r="S9" s="1113"/>
      <c r="T9" s="1113"/>
      <c r="U9" s="1113"/>
      <c r="V9" s="1113">
        <v>215</v>
      </c>
      <c r="W9" s="1113"/>
      <c r="X9" s="1113"/>
      <c r="Y9" s="1113"/>
      <c r="Z9" s="1113"/>
      <c r="AA9" s="1113">
        <f>Q9-V9</f>
        <v>6</v>
      </c>
      <c r="AB9" s="1113"/>
      <c r="AC9" s="1113"/>
      <c r="AD9" s="1113"/>
      <c r="AE9" s="1114"/>
      <c r="AF9" s="1088">
        <v>6</v>
      </c>
      <c r="AG9" s="1089"/>
      <c r="AH9" s="1089"/>
      <c r="AI9" s="1089"/>
      <c r="AJ9" s="1090"/>
      <c r="AK9" s="1155" t="s">
        <v>579</v>
      </c>
      <c r="AL9" s="1156"/>
      <c r="AM9" s="1156"/>
      <c r="AN9" s="1156"/>
      <c r="AO9" s="1156"/>
      <c r="AP9" s="1156">
        <v>167</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594</v>
      </c>
      <c r="BT9" s="1084"/>
      <c r="BU9" s="1084"/>
      <c r="BV9" s="1084"/>
      <c r="BW9" s="1084"/>
      <c r="BX9" s="1084"/>
      <c r="BY9" s="1084"/>
      <c r="BZ9" s="1084"/>
      <c r="CA9" s="1084"/>
      <c r="CB9" s="1084"/>
      <c r="CC9" s="1084"/>
      <c r="CD9" s="1084"/>
      <c r="CE9" s="1084"/>
      <c r="CF9" s="1084"/>
      <c r="CG9" s="1085"/>
      <c r="CH9" s="1058">
        <v>0</v>
      </c>
      <c r="CI9" s="1059"/>
      <c r="CJ9" s="1059"/>
      <c r="CK9" s="1059"/>
      <c r="CL9" s="1060"/>
      <c r="CM9" s="1058">
        <v>120</v>
      </c>
      <c r="CN9" s="1059"/>
      <c r="CO9" s="1059"/>
      <c r="CP9" s="1059"/>
      <c r="CQ9" s="1060"/>
      <c r="CR9" s="1058">
        <v>55</v>
      </c>
      <c r="CS9" s="1059"/>
      <c r="CT9" s="1059"/>
      <c r="CU9" s="1059"/>
      <c r="CV9" s="1060"/>
      <c r="CW9" s="1058" t="s">
        <v>603</v>
      </c>
      <c r="CX9" s="1059"/>
      <c r="CY9" s="1059"/>
      <c r="CZ9" s="1059"/>
      <c r="DA9" s="1060"/>
      <c r="DB9" s="1058" t="s">
        <v>602</v>
      </c>
      <c r="DC9" s="1059"/>
      <c r="DD9" s="1059"/>
      <c r="DE9" s="1059"/>
      <c r="DF9" s="1060"/>
      <c r="DG9" s="1058" t="s">
        <v>602</v>
      </c>
      <c r="DH9" s="1059"/>
      <c r="DI9" s="1059"/>
      <c r="DJ9" s="1059"/>
      <c r="DK9" s="1060"/>
      <c r="DL9" s="1058" t="s">
        <v>602</v>
      </c>
      <c r="DM9" s="1059"/>
      <c r="DN9" s="1059"/>
      <c r="DO9" s="1059"/>
      <c r="DP9" s="1060"/>
      <c r="DQ9" s="1058" t="s">
        <v>602</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595</v>
      </c>
      <c r="BT10" s="1084"/>
      <c r="BU10" s="1084"/>
      <c r="BV10" s="1084"/>
      <c r="BW10" s="1084"/>
      <c r="BX10" s="1084"/>
      <c r="BY10" s="1084"/>
      <c r="BZ10" s="1084"/>
      <c r="CA10" s="1084"/>
      <c r="CB10" s="1084"/>
      <c r="CC10" s="1084"/>
      <c r="CD10" s="1084"/>
      <c r="CE10" s="1084"/>
      <c r="CF10" s="1084"/>
      <c r="CG10" s="1085"/>
      <c r="CH10" s="1058">
        <v>1</v>
      </c>
      <c r="CI10" s="1059"/>
      <c r="CJ10" s="1059"/>
      <c r="CK10" s="1059"/>
      <c r="CL10" s="1060"/>
      <c r="CM10" s="1058">
        <v>129</v>
      </c>
      <c r="CN10" s="1059"/>
      <c r="CO10" s="1059"/>
      <c r="CP10" s="1059"/>
      <c r="CQ10" s="1060"/>
      <c r="CR10" s="1058">
        <v>31</v>
      </c>
      <c r="CS10" s="1059"/>
      <c r="CT10" s="1059"/>
      <c r="CU10" s="1059"/>
      <c r="CV10" s="1060"/>
      <c r="CW10" s="1058" t="s">
        <v>603</v>
      </c>
      <c r="CX10" s="1059"/>
      <c r="CY10" s="1059"/>
      <c r="CZ10" s="1059"/>
      <c r="DA10" s="1060"/>
      <c r="DB10" s="1058" t="s">
        <v>602</v>
      </c>
      <c r="DC10" s="1059"/>
      <c r="DD10" s="1059"/>
      <c r="DE10" s="1059"/>
      <c r="DF10" s="1060"/>
      <c r="DG10" s="1058" t="s">
        <v>602</v>
      </c>
      <c r="DH10" s="1059"/>
      <c r="DI10" s="1059"/>
      <c r="DJ10" s="1059"/>
      <c r="DK10" s="1060"/>
      <c r="DL10" s="1058" t="s">
        <v>602</v>
      </c>
      <c r="DM10" s="1059"/>
      <c r="DN10" s="1059"/>
      <c r="DO10" s="1059"/>
      <c r="DP10" s="1060"/>
      <c r="DQ10" s="1058" t="s">
        <v>602</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596</v>
      </c>
      <c r="BT11" s="1084"/>
      <c r="BU11" s="1084"/>
      <c r="BV11" s="1084"/>
      <c r="BW11" s="1084"/>
      <c r="BX11" s="1084"/>
      <c r="BY11" s="1084"/>
      <c r="BZ11" s="1084"/>
      <c r="CA11" s="1084"/>
      <c r="CB11" s="1084"/>
      <c r="CC11" s="1084"/>
      <c r="CD11" s="1084"/>
      <c r="CE11" s="1084"/>
      <c r="CF11" s="1084"/>
      <c r="CG11" s="1085"/>
      <c r="CH11" s="1058">
        <v>113</v>
      </c>
      <c r="CI11" s="1059"/>
      <c r="CJ11" s="1059"/>
      <c r="CK11" s="1059"/>
      <c r="CL11" s="1060"/>
      <c r="CM11" s="1058">
        <v>771</v>
      </c>
      <c r="CN11" s="1059"/>
      <c r="CO11" s="1059"/>
      <c r="CP11" s="1059"/>
      <c r="CQ11" s="1060"/>
      <c r="CR11" s="1058">
        <v>200</v>
      </c>
      <c r="CS11" s="1059"/>
      <c r="CT11" s="1059"/>
      <c r="CU11" s="1059"/>
      <c r="CV11" s="1060"/>
      <c r="CW11" s="1058" t="s">
        <v>603</v>
      </c>
      <c r="CX11" s="1059"/>
      <c r="CY11" s="1059"/>
      <c r="CZ11" s="1059"/>
      <c r="DA11" s="1060"/>
      <c r="DB11" s="1058">
        <v>90</v>
      </c>
      <c r="DC11" s="1059"/>
      <c r="DD11" s="1059"/>
      <c r="DE11" s="1059"/>
      <c r="DF11" s="1060"/>
      <c r="DG11" s="1058" t="s">
        <v>602</v>
      </c>
      <c r="DH11" s="1059"/>
      <c r="DI11" s="1059"/>
      <c r="DJ11" s="1059"/>
      <c r="DK11" s="1060"/>
      <c r="DL11" s="1058" t="s">
        <v>602</v>
      </c>
      <c r="DM11" s="1059"/>
      <c r="DN11" s="1059"/>
      <c r="DO11" s="1059"/>
      <c r="DP11" s="1060"/>
      <c r="DQ11" s="1058" t="s">
        <v>602</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597</v>
      </c>
      <c r="BT12" s="1084"/>
      <c r="BU12" s="1084"/>
      <c r="BV12" s="1084"/>
      <c r="BW12" s="1084"/>
      <c r="BX12" s="1084"/>
      <c r="BY12" s="1084"/>
      <c r="BZ12" s="1084"/>
      <c r="CA12" s="1084"/>
      <c r="CB12" s="1084"/>
      <c r="CC12" s="1084"/>
      <c r="CD12" s="1084"/>
      <c r="CE12" s="1084"/>
      <c r="CF12" s="1084"/>
      <c r="CG12" s="1085"/>
      <c r="CH12" s="1058">
        <v>57</v>
      </c>
      <c r="CI12" s="1059"/>
      <c r="CJ12" s="1059"/>
      <c r="CK12" s="1059"/>
      <c r="CL12" s="1060"/>
      <c r="CM12" s="1058">
        <v>221</v>
      </c>
      <c r="CN12" s="1059"/>
      <c r="CO12" s="1059"/>
      <c r="CP12" s="1059"/>
      <c r="CQ12" s="1060"/>
      <c r="CR12" s="1058">
        <v>36</v>
      </c>
      <c r="CS12" s="1059"/>
      <c r="CT12" s="1059"/>
      <c r="CU12" s="1059"/>
      <c r="CV12" s="1060"/>
      <c r="CW12" s="1058" t="s">
        <v>603</v>
      </c>
      <c r="CX12" s="1059"/>
      <c r="CY12" s="1059"/>
      <c r="CZ12" s="1059"/>
      <c r="DA12" s="1060"/>
      <c r="DB12" s="1058" t="s">
        <v>602</v>
      </c>
      <c r="DC12" s="1059"/>
      <c r="DD12" s="1059"/>
      <c r="DE12" s="1059"/>
      <c r="DF12" s="1060"/>
      <c r="DG12" s="1058" t="s">
        <v>602</v>
      </c>
      <c r="DH12" s="1059"/>
      <c r="DI12" s="1059"/>
      <c r="DJ12" s="1059"/>
      <c r="DK12" s="1060"/>
      <c r="DL12" s="1058" t="s">
        <v>602</v>
      </c>
      <c r="DM12" s="1059"/>
      <c r="DN12" s="1059"/>
      <c r="DO12" s="1059"/>
      <c r="DP12" s="1060"/>
      <c r="DQ12" s="1058" t="s">
        <v>602</v>
      </c>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t="s">
        <v>601</v>
      </c>
      <c r="BS13" s="1083" t="s">
        <v>598</v>
      </c>
      <c r="BT13" s="1084"/>
      <c r="BU13" s="1084"/>
      <c r="BV13" s="1084"/>
      <c r="BW13" s="1084"/>
      <c r="BX13" s="1084"/>
      <c r="BY13" s="1084"/>
      <c r="BZ13" s="1084"/>
      <c r="CA13" s="1084"/>
      <c r="CB13" s="1084"/>
      <c r="CC13" s="1084"/>
      <c r="CD13" s="1084"/>
      <c r="CE13" s="1084"/>
      <c r="CF13" s="1084"/>
      <c r="CG13" s="1085"/>
      <c r="CH13" s="1058">
        <v>-8</v>
      </c>
      <c r="CI13" s="1059"/>
      <c r="CJ13" s="1059"/>
      <c r="CK13" s="1059"/>
      <c r="CL13" s="1060"/>
      <c r="CM13" s="1058">
        <v>1529</v>
      </c>
      <c r="CN13" s="1059"/>
      <c r="CO13" s="1059"/>
      <c r="CP13" s="1059"/>
      <c r="CQ13" s="1060"/>
      <c r="CR13" s="1058">
        <v>110</v>
      </c>
      <c r="CS13" s="1059"/>
      <c r="CT13" s="1059"/>
      <c r="CU13" s="1059"/>
      <c r="CV13" s="1060"/>
      <c r="CW13" s="1058">
        <v>12</v>
      </c>
      <c r="CX13" s="1059"/>
      <c r="CY13" s="1059"/>
      <c r="CZ13" s="1059"/>
      <c r="DA13" s="1060"/>
      <c r="DB13" s="1058" t="s">
        <v>602</v>
      </c>
      <c r="DC13" s="1059"/>
      <c r="DD13" s="1059"/>
      <c r="DE13" s="1059"/>
      <c r="DF13" s="1060"/>
      <c r="DG13" s="1058">
        <v>5150</v>
      </c>
      <c r="DH13" s="1059"/>
      <c r="DI13" s="1059"/>
      <c r="DJ13" s="1059"/>
      <c r="DK13" s="1060"/>
      <c r="DL13" s="1058" t="s">
        <v>602</v>
      </c>
      <c r="DM13" s="1059"/>
      <c r="DN13" s="1059"/>
      <c r="DO13" s="1059"/>
      <c r="DP13" s="1060"/>
      <c r="DQ13" s="1058" t="s">
        <v>602</v>
      </c>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t="s">
        <v>599</v>
      </c>
      <c r="BT14" s="1084"/>
      <c r="BU14" s="1084"/>
      <c r="BV14" s="1084"/>
      <c r="BW14" s="1084"/>
      <c r="BX14" s="1084"/>
      <c r="BY14" s="1084"/>
      <c r="BZ14" s="1084"/>
      <c r="CA14" s="1084"/>
      <c r="CB14" s="1084"/>
      <c r="CC14" s="1084"/>
      <c r="CD14" s="1084"/>
      <c r="CE14" s="1084"/>
      <c r="CF14" s="1084"/>
      <c r="CG14" s="1085"/>
      <c r="CH14" s="1058">
        <v>30</v>
      </c>
      <c r="CI14" s="1059"/>
      <c r="CJ14" s="1059"/>
      <c r="CK14" s="1059"/>
      <c r="CL14" s="1060"/>
      <c r="CM14" s="1058">
        <v>211</v>
      </c>
      <c r="CN14" s="1059"/>
      <c r="CO14" s="1059"/>
      <c r="CP14" s="1059"/>
      <c r="CQ14" s="1060"/>
      <c r="CR14" s="1058">
        <v>2</v>
      </c>
      <c r="CS14" s="1059"/>
      <c r="CT14" s="1059"/>
      <c r="CU14" s="1059"/>
      <c r="CV14" s="1060"/>
      <c r="CW14" s="1058">
        <v>66</v>
      </c>
      <c r="CX14" s="1059"/>
      <c r="CY14" s="1059"/>
      <c r="CZ14" s="1059"/>
      <c r="DA14" s="1060"/>
      <c r="DB14" s="1058" t="s">
        <v>602</v>
      </c>
      <c r="DC14" s="1059"/>
      <c r="DD14" s="1059"/>
      <c r="DE14" s="1059"/>
      <c r="DF14" s="1060"/>
      <c r="DG14" s="1058" t="s">
        <v>602</v>
      </c>
      <c r="DH14" s="1059"/>
      <c r="DI14" s="1059"/>
      <c r="DJ14" s="1059"/>
      <c r="DK14" s="1060"/>
      <c r="DL14" s="1058" t="s">
        <v>602</v>
      </c>
      <c r="DM14" s="1059"/>
      <c r="DN14" s="1059"/>
      <c r="DO14" s="1059"/>
      <c r="DP14" s="1060"/>
      <c r="DQ14" s="1058" t="s">
        <v>602</v>
      </c>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t="s">
        <v>600</v>
      </c>
      <c r="BT15" s="1084"/>
      <c r="BU15" s="1084"/>
      <c r="BV15" s="1084"/>
      <c r="BW15" s="1084"/>
      <c r="BX15" s="1084"/>
      <c r="BY15" s="1084"/>
      <c r="BZ15" s="1084"/>
      <c r="CA15" s="1084"/>
      <c r="CB15" s="1084"/>
      <c r="CC15" s="1084"/>
      <c r="CD15" s="1084"/>
      <c r="CE15" s="1084"/>
      <c r="CF15" s="1084"/>
      <c r="CG15" s="1085"/>
      <c r="CH15" s="1058">
        <v>6</v>
      </c>
      <c r="CI15" s="1059"/>
      <c r="CJ15" s="1059"/>
      <c r="CK15" s="1059"/>
      <c r="CL15" s="1060"/>
      <c r="CM15" s="1058">
        <v>19</v>
      </c>
      <c r="CN15" s="1059"/>
      <c r="CO15" s="1059"/>
      <c r="CP15" s="1059"/>
      <c r="CQ15" s="1060"/>
      <c r="CR15" s="1058">
        <v>3</v>
      </c>
      <c r="CS15" s="1059"/>
      <c r="CT15" s="1059"/>
      <c r="CU15" s="1059"/>
      <c r="CV15" s="1060"/>
      <c r="CW15" s="1058">
        <v>143</v>
      </c>
      <c r="CX15" s="1059"/>
      <c r="CY15" s="1059"/>
      <c r="CZ15" s="1059"/>
      <c r="DA15" s="1060"/>
      <c r="DB15" s="1058" t="s">
        <v>602</v>
      </c>
      <c r="DC15" s="1059"/>
      <c r="DD15" s="1059"/>
      <c r="DE15" s="1059"/>
      <c r="DF15" s="1060"/>
      <c r="DG15" s="1058" t="s">
        <v>602</v>
      </c>
      <c r="DH15" s="1059"/>
      <c r="DI15" s="1059"/>
      <c r="DJ15" s="1059"/>
      <c r="DK15" s="1060"/>
      <c r="DL15" s="1058" t="s">
        <v>602</v>
      </c>
      <c r="DM15" s="1059"/>
      <c r="DN15" s="1059"/>
      <c r="DO15" s="1059"/>
      <c r="DP15" s="1060"/>
      <c r="DQ15" s="1058" t="s">
        <v>602</v>
      </c>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37">
        <v>81209</v>
      </c>
      <c r="R23" s="1138"/>
      <c r="S23" s="1138"/>
      <c r="T23" s="1138"/>
      <c r="U23" s="1138"/>
      <c r="V23" s="1138">
        <v>78221</v>
      </c>
      <c r="W23" s="1138"/>
      <c r="X23" s="1138"/>
      <c r="Y23" s="1138"/>
      <c r="Z23" s="1138"/>
      <c r="AA23" s="1138">
        <v>2988</v>
      </c>
      <c r="AB23" s="1138"/>
      <c r="AC23" s="1138"/>
      <c r="AD23" s="1138"/>
      <c r="AE23" s="1139"/>
      <c r="AF23" s="1140">
        <v>2466</v>
      </c>
      <c r="AG23" s="1138"/>
      <c r="AH23" s="1138"/>
      <c r="AI23" s="1138"/>
      <c r="AJ23" s="1141"/>
      <c r="AK23" s="1142"/>
      <c r="AL23" s="1143"/>
      <c r="AM23" s="1143"/>
      <c r="AN23" s="1143"/>
      <c r="AO23" s="1143"/>
      <c r="AP23" s="1138">
        <f>AP7+AP8+AP9</f>
        <v>69041</v>
      </c>
      <c r="AQ23" s="1138"/>
      <c r="AR23" s="1138"/>
      <c r="AS23" s="1138"/>
      <c r="AT23" s="1138"/>
      <c r="AU23" s="1144"/>
      <c r="AV23" s="1144"/>
      <c r="AW23" s="1144"/>
      <c r="AX23" s="1144"/>
      <c r="AY23" s="1145"/>
      <c r="AZ23" s="1134" t="s">
        <v>383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394</v>
      </c>
      <c r="C28" s="1120"/>
      <c r="D28" s="1120"/>
      <c r="E28" s="1120"/>
      <c r="F28" s="1120"/>
      <c r="G28" s="1120"/>
      <c r="H28" s="1120"/>
      <c r="I28" s="1120"/>
      <c r="J28" s="1120"/>
      <c r="K28" s="1120"/>
      <c r="L28" s="1120"/>
      <c r="M28" s="1120"/>
      <c r="N28" s="1120"/>
      <c r="O28" s="1120"/>
      <c r="P28" s="1121"/>
      <c r="Q28" s="1122">
        <v>25212</v>
      </c>
      <c r="R28" s="1123"/>
      <c r="S28" s="1123"/>
      <c r="T28" s="1123"/>
      <c r="U28" s="1123"/>
      <c r="V28" s="1123">
        <v>25132</v>
      </c>
      <c r="W28" s="1123"/>
      <c r="X28" s="1123"/>
      <c r="Y28" s="1123"/>
      <c r="Z28" s="1123"/>
      <c r="AA28" s="1123">
        <f>Q28-V28</f>
        <v>80</v>
      </c>
      <c r="AB28" s="1123"/>
      <c r="AC28" s="1123"/>
      <c r="AD28" s="1123"/>
      <c r="AE28" s="1124"/>
      <c r="AF28" s="1125">
        <v>80</v>
      </c>
      <c r="AG28" s="1123"/>
      <c r="AH28" s="1123"/>
      <c r="AI28" s="1123"/>
      <c r="AJ28" s="1126"/>
      <c r="AK28" s="1127">
        <v>1619</v>
      </c>
      <c r="AL28" s="1115"/>
      <c r="AM28" s="1115"/>
      <c r="AN28" s="1115"/>
      <c r="AO28" s="1115"/>
      <c r="AP28" s="1115" t="s">
        <v>579</v>
      </c>
      <c r="AQ28" s="1115"/>
      <c r="AR28" s="1115"/>
      <c r="AS28" s="1115"/>
      <c r="AT28" s="1115"/>
      <c r="AU28" s="1115" t="s">
        <v>579</v>
      </c>
      <c r="AV28" s="1115"/>
      <c r="AW28" s="1115"/>
      <c r="AX28" s="1115"/>
      <c r="AY28" s="1115"/>
      <c r="AZ28" s="1116" t="s">
        <v>579</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395</v>
      </c>
      <c r="C29" s="1107"/>
      <c r="D29" s="1107"/>
      <c r="E29" s="1107"/>
      <c r="F29" s="1107"/>
      <c r="G29" s="1107"/>
      <c r="H29" s="1107"/>
      <c r="I29" s="1107"/>
      <c r="J29" s="1107"/>
      <c r="K29" s="1107"/>
      <c r="L29" s="1107"/>
      <c r="M29" s="1107"/>
      <c r="N29" s="1107"/>
      <c r="O29" s="1107"/>
      <c r="P29" s="1108"/>
      <c r="Q29" s="1112">
        <v>2147</v>
      </c>
      <c r="R29" s="1113"/>
      <c r="S29" s="1113"/>
      <c r="T29" s="1113"/>
      <c r="U29" s="1113"/>
      <c r="V29" s="1113">
        <v>2140</v>
      </c>
      <c r="W29" s="1113"/>
      <c r="X29" s="1113"/>
      <c r="Y29" s="1113"/>
      <c r="Z29" s="1113"/>
      <c r="AA29" s="1113">
        <f>Q29-V29</f>
        <v>7</v>
      </c>
      <c r="AB29" s="1113"/>
      <c r="AC29" s="1113"/>
      <c r="AD29" s="1113"/>
      <c r="AE29" s="1114"/>
      <c r="AF29" s="1088">
        <v>7</v>
      </c>
      <c r="AG29" s="1089"/>
      <c r="AH29" s="1089"/>
      <c r="AI29" s="1089"/>
      <c r="AJ29" s="1090"/>
      <c r="AK29" s="1049">
        <v>450</v>
      </c>
      <c r="AL29" s="1040"/>
      <c r="AM29" s="1040"/>
      <c r="AN29" s="1040"/>
      <c r="AO29" s="1040"/>
      <c r="AP29" s="1040" t="s">
        <v>579</v>
      </c>
      <c r="AQ29" s="1040"/>
      <c r="AR29" s="1040"/>
      <c r="AS29" s="1040"/>
      <c r="AT29" s="1040"/>
      <c r="AU29" s="1040" t="s">
        <v>579</v>
      </c>
      <c r="AV29" s="1040"/>
      <c r="AW29" s="1040"/>
      <c r="AX29" s="1040"/>
      <c r="AY29" s="1040"/>
      <c r="AZ29" s="1111" t="s">
        <v>579</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396</v>
      </c>
      <c r="C30" s="1107"/>
      <c r="D30" s="1107"/>
      <c r="E30" s="1107"/>
      <c r="F30" s="1107"/>
      <c r="G30" s="1107"/>
      <c r="H30" s="1107"/>
      <c r="I30" s="1107"/>
      <c r="J30" s="1107"/>
      <c r="K30" s="1107"/>
      <c r="L30" s="1107"/>
      <c r="M30" s="1107"/>
      <c r="N30" s="1107"/>
      <c r="O30" s="1107"/>
      <c r="P30" s="1108"/>
      <c r="Q30" s="1112">
        <v>15416</v>
      </c>
      <c r="R30" s="1113"/>
      <c r="S30" s="1113"/>
      <c r="T30" s="1113"/>
      <c r="U30" s="1113"/>
      <c r="V30" s="1113">
        <v>14957</v>
      </c>
      <c r="W30" s="1113"/>
      <c r="X30" s="1113"/>
      <c r="Y30" s="1113"/>
      <c r="Z30" s="1113"/>
      <c r="AA30" s="1113">
        <f t="shared" ref="AA30:AA32" si="0">Q30-V30</f>
        <v>459</v>
      </c>
      <c r="AB30" s="1113"/>
      <c r="AC30" s="1113"/>
      <c r="AD30" s="1113"/>
      <c r="AE30" s="1114"/>
      <c r="AF30" s="1088">
        <v>459</v>
      </c>
      <c r="AG30" s="1089"/>
      <c r="AH30" s="1089"/>
      <c r="AI30" s="1089"/>
      <c r="AJ30" s="1090"/>
      <c r="AK30" s="1049">
        <v>2134</v>
      </c>
      <c r="AL30" s="1040"/>
      <c r="AM30" s="1040"/>
      <c r="AN30" s="1040"/>
      <c r="AO30" s="1040"/>
      <c r="AP30" s="1040" t="s">
        <v>579</v>
      </c>
      <c r="AQ30" s="1040"/>
      <c r="AR30" s="1040"/>
      <c r="AS30" s="1040"/>
      <c r="AT30" s="1040"/>
      <c r="AU30" s="1040" t="s">
        <v>579</v>
      </c>
      <c r="AV30" s="1040"/>
      <c r="AW30" s="1040"/>
      <c r="AX30" s="1040"/>
      <c r="AY30" s="1040"/>
      <c r="AZ30" s="1111" t="s">
        <v>579</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397</v>
      </c>
      <c r="C31" s="1107"/>
      <c r="D31" s="1107"/>
      <c r="E31" s="1107"/>
      <c r="F31" s="1107"/>
      <c r="G31" s="1107"/>
      <c r="H31" s="1107"/>
      <c r="I31" s="1107"/>
      <c r="J31" s="1107"/>
      <c r="K31" s="1107"/>
      <c r="L31" s="1107"/>
      <c r="M31" s="1107"/>
      <c r="N31" s="1107"/>
      <c r="O31" s="1107"/>
      <c r="P31" s="1108"/>
      <c r="Q31" s="1112">
        <v>3757</v>
      </c>
      <c r="R31" s="1113"/>
      <c r="S31" s="1113"/>
      <c r="T31" s="1113"/>
      <c r="U31" s="1113"/>
      <c r="V31" s="1113">
        <v>3718</v>
      </c>
      <c r="W31" s="1113"/>
      <c r="X31" s="1113"/>
      <c r="Y31" s="1113"/>
      <c r="Z31" s="1113"/>
      <c r="AA31" s="1113">
        <v>40</v>
      </c>
      <c r="AB31" s="1113"/>
      <c r="AC31" s="1113"/>
      <c r="AD31" s="1113"/>
      <c r="AE31" s="1114"/>
      <c r="AF31" s="1088">
        <v>777</v>
      </c>
      <c r="AG31" s="1089"/>
      <c r="AH31" s="1089"/>
      <c r="AI31" s="1089"/>
      <c r="AJ31" s="1090"/>
      <c r="AK31" s="1049">
        <v>2498</v>
      </c>
      <c r="AL31" s="1040"/>
      <c r="AM31" s="1040"/>
      <c r="AN31" s="1040"/>
      <c r="AO31" s="1040"/>
      <c r="AP31" s="1040">
        <v>27310</v>
      </c>
      <c r="AQ31" s="1040"/>
      <c r="AR31" s="1040"/>
      <c r="AS31" s="1040"/>
      <c r="AT31" s="1040"/>
      <c r="AU31" s="1040">
        <v>22394</v>
      </c>
      <c r="AV31" s="1040"/>
      <c r="AW31" s="1040"/>
      <c r="AX31" s="1040"/>
      <c r="AY31" s="1040"/>
      <c r="AZ31" s="1111" t="s">
        <v>581</v>
      </c>
      <c r="BA31" s="1111"/>
      <c r="BB31" s="1111"/>
      <c r="BC31" s="1111"/>
      <c r="BD31" s="1111"/>
      <c r="BE31" s="1101" t="s">
        <v>398</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399</v>
      </c>
      <c r="C32" s="1107"/>
      <c r="D32" s="1107"/>
      <c r="E32" s="1107"/>
      <c r="F32" s="1107"/>
      <c r="G32" s="1107"/>
      <c r="H32" s="1107"/>
      <c r="I32" s="1107"/>
      <c r="J32" s="1107"/>
      <c r="K32" s="1107"/>
      <c r="L32" s="1107"/>
      <c r="M32" s="1107"/>
      <c r="N32" s="1107"/>
      <c r="O32" s="1107"/>
      <c r="P32" s="1108"/>
      <c r="Q32" s="1112">
        <v>312</v>
      </c>
      <c r="R32" s="1113"/>
      <c r="S32" s="1113"/>
      <c r="T32" s="1113"/>
      <c r="U32" s="1113"/>
      <c r="V32" s="1113">
        <v>283</v>
      </c>
      <c r="W32" s="1113"/>
      <c r="X32" s="1113"/>
      <c r="Y32" s="1113"/>
      <c r="Z32" s="1113"/>
      <c r="AA32" s="1113">
        <f t="shared" si="0"/>
        <v>29</v>
      </c>
      <c r="AB32" s="1113"/>
      <c r="AC32" s="1113"/>
      <c r="AD32" s="1113"/>
      <c r="AE32" s="1114"/>
      <c r="AF32" s="1088">
        <v>29</v>
      </c>
      <c r="AG32" s="1089"/>
      <c r="AH32" s="1089"/>
      <c r="AI32" s="1089"/>
      <c r="AJ32" s="1090"/>
      <c r="AK32" s="1049" t="s">
        <v>579</v>
      </c>
      <c r="AL32" s="1040"/>
      <c r="AM32" s="1040"/>
      <c r="AN32" s="1040"/>
      <c r="AO32" s="1040"/>
      <c r="AP32" s="1040" t="s">
        <v>579</v>
      </c>
      <c r="AQ32" s="1040"/>
      <c r="AR32" s="1040"/>
      <c r="AS32" s="1040"/>
      <c r="AT32" s="1040"/>
      <c r="AU32" s="1040" t="s">
        <v>579</v>
      </c>
      <c r="AV32" s="1040"/>
      <c r="AW32" s="1040"/>
      <c r="AX32" s="1040"/>
      <c r="AY32" s="1040"/>
      <c r="AZ32" s="1111" t="s">
        <v>579</v>
      </c>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381</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1351</v>
      </c>
      <c r="AG63" s="1028"/>
      <c r="AH63" s="1028"/>
      <c r="AI63" s="1028"/>
      <c r="AJ63" s="1099"/>
      <c r="AK63" s="1100"/>
      <c r="AL63" s="1032"/>
      <c r="AM63" s="1032"/>
      <c r="AN63" s="1032"/>
      <c r="AO63" s="1032"/>
      <c r="AP63" s="1028">
        <f>AP31</f>
        <v>27310</v>
      </c>
      <c r="AQ63" s="1028"/>
      <c r="AR63" s="1028"/>
      <c r="AS63" s="1028"/>
      <c r="AT63" s="1028"/>
      <c r="AU63" s="1028">
        <f>AU31</f>
        <v>22394</v>
      </c>
      <c r="AV63" s="1028"/>
      <c r="AW63" s="1028"/>
      <c r="AX63" s="1028"/>
      <c r="AY63" s="1028"/>
      <c r="AZ63" s="1094"/>
      <c r="BA63" s="1094"/>
      <c r="BB63" s="1094"/>
      <c r="BC63" s="1094"/>
      <c r="BD63" s="1094"/>
      <c r="BE63" s="1029"/>
      <c r="BF63" s="1029"/>
      <c r="BG63" s="1029"/>
      <c r="BH63" s="1029"/>
      <c r="BI63" s="1030"/>
      <c r="BJ63" s="1095" t="s">
        <v>403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405</v>
      </c>
      <c r="B66" s="1065"/>
      <c r="C66" s="1065"/>
      <c r="D66" s="1065"/>
      <c r="E66" s="1065"/>
      <c r="F66" s="1065"/>
      <c r="G66" s="1065"/>
      <c r="H66" s="1065"/>
      <c r="I66" s="1065"/>
      <c r="J66" s="1065"/>
      <c r="K66" s="1065"/>
      <c r="L66" s="1065"/>
      <c r="M66" s="1065"/>
      <c r="N66" s="1065"/>
      <c r="O66" s="1065"/>
      <c r="P66" s="1066"/>
      <c r="Q66" s="1070" t="s">
        <v>406</v>
      </c>
      <c r="R66" s="1071"/>
      <c r="S66" s="1071"/>
      <c r="T66" s="1071"/>
      <c r="U66" s="1072"/>
      <c r="V66" s="1070" t="s">
        <v>407</v>
      </c>
      <c r="W66" s="1071"/>
      <c r="X66" s="1071"/>
      <c r="Y66" s="1071"/>
      <c r="Z66" s="1072"/>
      <c r="AA66" s="1070" t="s">
        <v>408</v>
      </c>
      <c r="AB66" s="1071"/>
      <c r="AC66" s="1071"/>
      <c r="AD66" s="1071"/>
      <c r="AE66" s="1072"/>
      <c r="AF66" s="1076" t="s">
        <v>409</v>
      </c>
      <c r="AG66" s="1077"/>
      <c r="AH66" s="1077"/>
      <c r="AI66" s="1077"/>
      <c r="AJ66" s="1078"/>
      <c r="AK66" s="1070" t="s">
        <v>410</v>
      </c>
      <c r="AL66" s="1065"/>
      <c r="AM66" s="1065"/>
      <c r="AN66" s="1065"/>
      <c r="AO66" s="1066"/>
      <c r="AP66" s="1070" t="s">
        <v>411</v>
      </c>
      <c r="AQ66" s="1071"/>
      <c r="AR66" s="1071"/>
      <c r="AS66" s="1071"/>
      <c r="AT66" s="1072"/>
      <c r="AU66" s="1070" t="s">
        <v>412</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582</v>
      </c>
      <c r="C68" s="1055"/>
      <c r="D68" s="1055"/>
      <c r="E68" s="1055"/>
      <c r="F68" s="1055"/>
      <c r="G68" s="1055"/>
      <c r="H68" s="1055"/>
      <c r="I68" s="1055"/>
      <c r="J68" s="1055"/>
      <c r="K68" s="1055"/>
      <c r="L68" s="1055"/>
      <c r="M68" s="1055"/>
      <c r="N68" s="1055"/>
      <c r="O68" s="1055"/>
      <c r="P68" s="1056"/>
      <c r="Q68" s="1057">
        <v>864</v>
      </c>
      <c r="R68" s="1051"/>
      <c r="S68" s="1051"/>
      <c r="T68" s="1051"/>
      <c r="U68" s="1051"/>
      <c r="V68" s="1051">
        <v>809</v>
      </c>
      <c r="W68" s="1051"/>
      <c r="X68" s="1051"/>
      <c r="Y68" s="1051"/>
      <c r="Z68" s="1051"/>
      <c r="AA68" s="1051">
        <f>Q68-V68</f>
        <v>55</v>
      </c>
      <c r="AB68" s="1051"/>
      <c r="AC68" s="1051"/>
      <c r="AD68" s="1051"/>
      <c r="AE68" s="1051"/>
      <c r="AF68" s="1051">
        <f>AA68</f>
        <v>55</v>
      </c>
      <c r="AG68" s="1051"/>
      <c r="AH68" s="1051"/>
      <c r="AI68" s="1051"/>
      <c r="AJ68" s="1051"/>
      <c r="AK68" s="1051">
        <v>30</v>
      </c>
      <c r="AL68" s="1051"/>
      <c r="AM68" s="1051"/>
      <c r="AN68" s="1051"/>
      <c r="AO68" s="1051"/>
      <c r="AP68" s="1051">
        <v>155</v>
      </c>
      <c r="AQ68" s="1051"/>
      <c r="AR68" s="1051"/>
      <c r="AS68" s="1051"/>
      <c r="AT68" s="1051"/>
      <c r="AU68" s="1051">
        <v>113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583</v>
      </c>
      <c r="C69" s="1044"/>
      <c r="D69" s="1044"/>
      <c r="E69" s="1044"/>
      <c r="F69" s="1044"/>
      <c r="G69" s="1044"/>
      <c r="H69" s="1044"/>
      <c r="I69" s="1044"/>
      <c r="J69" s="1044"/>
      <c r="K69" s="1044"/>
      <c r="L69" s="1044"/>
      <c r="M69" s="1044"/>
      <c r="N69" s="1044"/>
      <c r="O69" s="1044"/>
      <c r="P69" s="1045"/>
      <c r="Q69" s="1046">
        <v>6126</v>
      </c>
      <c r="R69" s="1040"/>
      <c r="S69" s="1040"/>
      <c r="T69" s="1040"/>
      <c r="U69" s="1040"/>
      <c r="V69" s="1040">
        <v>5420</v>
      </c>
      <c r="W69" s="1040"/>
      <c r="X69" s="1040"/>
      <c r="Y69" s="1040"/>
      <c r="Z69" s="1040"/>
      <c r="AA69" s="1040">
        <f>Q69-V69</f>
        <v>706</v>
      </c>
      <c r="AB69" s="1040"/>
      <c r="AC69" s="1040"/>
      <c r="AD69" s="1040"/>
      <c r="AE69" s="1040"/>
      <c r="AF69" s="1040">
        <f>AA69</f>
        <v>706</v>
      </c>
      <c r="AG69" s="1040"/>
      <c r="AH69" s="1040"/>
      <c r="AI69" s="1040"/>
      <c r="AJ69" s="1040"/>
      <c r="AK69" s="1040" t="s">
        <v>591</v>
      </c>
      <c r="AL69" s="1040"/>
      <c r="AM69" s="1040"/>
      <c r="AN69" s="1040"/>
      <c r="AO69" s="1040"/>
      <c r="AP69" s="1040" t="s">
        <v>590</v>
      </c>
      <c r="AQ69" s="1040"/>
      <c r="AR69" s="1040"/>
      <c r="AS69" s="1040"/>
      <c r="AT69" s="1040"/>
      <c r="AU69" s="1040" t="s">
        <v>588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584</v>
      </c>
      <c r="C70" s="1044"/>
      <c r="D70" s="1044"/>
      <c r="E70" s="1044"/>
      <c r="F70" s="1044"/>
      <c r="G70" s="1044"/>
      <c r="H70" s="1044"/>
      <c r="I70" s="1044"/>
      <c r="J70" s="1044"/>
      <c r="K70" s="1044"/>
      <c r="L70" s="1044"/>
      <c r="M70" s="1044"/>
      <c r="N70" s="1044"/>
      <c r="O70" s="1044"/>
      <c r="P70" s="1045"/>
      <c r="Q70" s="1046">
        <v>151</v>
      </c>
      <c r="R70" s="1040"/>
      <c r="S70" s="1040"/>
      <c r="T70" s="1040"/>
      <c r="U70" s="1040"/>
      <c r="V70" s="1040">
        <v>125</v>
      </c>
      <c r="W70" s="1040"/>
      <c r="X70" s="1040"/>
      <c r="Y70" s="1040"/>
      <c r="Z70" s="1040"/>
      <c r="AA70" s="1040">
        <f t="shared" ref="AA70:AA73" si="1">Q70-V70</f>
        <v>26</v>
      </c>
      <c r="AB70" s="1040"/>
      <c r="AC70" s="1040"/>
      <c r="AD70" s="1040"/>
      <c r="AE70" s="1040"/>
      <c r="AF70" s="1040">
        <f>AA70</f>
        <v>26</v>
      </c>
      <c r="AG70" s="1040"/>
      <c r="AH70" s="1040"/>
      <c r="AI70" s="1040"/>
      <c r="AJ70" s="1040"/>
      <c r="AK70" s="1040">
        <v>6</v>
      </c>
      <c r="AL70" s="1040"/>
      <c r="AM70" s="1040"/>
      <c r="AN70" s="1040"/>
      <c r="AO70" s="1040"/>
      <c r="AP70" s="1040" t="s">
        <v>588</v>
      </c>
      <c r="AQ70" s="1040"/>
      <c r="AR70" s="1040"/>
      <c r="AS70" s="1040"/>
      <c r="AT70" s="1040"/>
      <c r="AU70" s="1040" t="s">
        <v>588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585</v>
      </c>
      <c r="C71" s="1044"/>
      <c r="D71" s="1044"/>
      <c r="E71" s="1044"/>
      <c r="F71" s="1044"/>
      <c r="G71" s="1044"/>
      <c r="H71" s="1044"/>
      <c r="I71" s="1044"/>
      <c r="J71" s="1044"/>
      <c r="K71" s="1044"/>
      <c r="L71" s="1044"/>
      <c r="M71" s="1044"/>
      <c r="N71" s="1044"/>
      <c r="O71" s="1044"/>
      <c r="P71" s="1045"/>
      <c r="Q71" s="1046">
        <v>92</v>
      </c>
      <c r="R71" s="1040"/>
      <c r="S71" s="1040"/>
      <c r="T71" s="1040"/>
      <c r="U71" s="1040"/>
      <c r="V71" s="1040">
        <v>85</v>
      </c>
      <c r="W71" s="1040"/>
      <c r="X71" s="1040"/>
      <c r="Y71" s="1040"/>
      <c r="Z71" s="1040"/>
      <c r="AA71" s="1040">
        <f t="shared" si="1"/>
        <v>7</v>
      </c>
      <c r="AB71" s="1040"/>
      <c r="AC71" s="1040"/>
      <c r="AD71" s="1040"/>
      <c r="AE71" s="1040"/>
      <c r="AF71" s="1040">
        <f>AA71</f>
        <v>7</v>
      </c>
      <c r="AG71" s="1040"/>
      <c r="AH71" s="1040"/>
      <c r="AI71" s="1040"/>
      <c r="AJ71" s="1040"/>
      <c r="AK71" s="1040">
        <v>4</v>
      </c>
      <c r="AL71" s="1040"/>
      <c r="AM71" s="1040"/>
      <c r="AN71" s="1040"/>
      <c r="AO71" s="1040"/>
      <c r="AP71" s="1040" t="s">
        <v>588</v>
      </c>
      <c r="AQ71" s="1040"/>
      <c r="AR71" s="1040"/>
      <c r="AS71" s="1040"/>
      <c r="AT71" s="1040"/>
      <c r="AU71" s="1040" t="s">
        <v>588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586</v>
      </c>
      <c r="C72" s="1044"/>
      <c r="D72" s="1044"/>
      <c r="E72" s="1044"/>
      <c r="F72" s="1044"/>
      <c r="G72" s="1044"/>
      <c r="H72" s="1044"/>
      <c r="I72" s="1044"/>
      <c r="J72" s="1044"/>
      <c r="K72" s="1044"/>
      <c r="L72" s="1044"/>
      <c r="M72" s="1044"/>
      <c r="N72" s="1044"/>
      <c r="O72" s="1044"/>
      <c r="P72" s="1045"/>
      <c r="Q72" s="1046">
        <v>233688</v>
      </c>
      <c r="R72" s="1040"/>
      <c r="S72" s="1040"/>
      <c r="T72" s="1040"/>
      <c r="U72" s="1040"/>
      <c r="V72" s="1040">
        <v>228309</v>
      </c>
      <c r="W72" s="1040"/>
      <c r="X72" s="1040"/>
      <c r="Y72" s="1040"/>
      <c r="Z72" s="1040"/>
      <c r="AA72" s="1040">
        <f t="shared" si="1"/>
        <v>5379</v>
      </c>
      <c r="AB72" s="1040"/>
      <c r="AC72" s="1040"/>
      <c r="AD72" s="1040"/>
      <c r="AE72" s="1040"/>
      <c r="AF72" s="1040">
        <f>AA72</f>
        <v>5379</v>
      </c>
      <c r="AG72" s="1040"/>
      <c r="AH72" s="1040"/>
      <c r="AI72" s="1040"/>
      <c r="AJ72" s="1040"/>
      <c r="AK72" s="1040">
        <v>1155</v>
      </c>
      <c r="AL72" s="1040"/>
      <c r="AM72" s="1040"/>
      <c r="AN72" s="1040"/>
      <c r="AO72" s="1040"/>
      <c r="AP72" s="1040" t="s">
        <v>589</v>
      </c>
      <c r="AQ72" s="1040"/>
      <c r="AR72" s="1040"/>
      <c r="AS72" s="1040"/>
      <c r="AT72" s="1040"/>
      <c r="AU72" s="1040" t="s">
        <v>588</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587</v>
      </c>
      <c r="C73" s="1044"/>
      <c r="D73" s="1044"/>
      <c r="E73" s="1044"/>
      <c r="F73" s="1044"/>
      <c r="G73" s="1044"/>
      <c r="H73" s="1044"/>
      <c r="I73" s="1044"/>
      <c r="J73" s="1044"/>
      <c r="K73" s="1044"/>
      <c r="L73" s="1044"/>
      <c r="M73" s="1044"/>
      <c r="N73" s="1044"/>
      <c r="O73" s="1044"/>
      <c r="P73" s="1045"/>
      <c r="Q73" s="1046">
        <v>9331</v>
      </c>
      <c r="R73" s="1040"/>
      <c r="S73" s="1040"/>
      <c r="T73" s="1040"/>
      <c r="U73" s="1040"/>
      <c r="V73" s="1040">
        <v>8354</v>
      </c>
      <c r="W73" s="1040"/>
      <c r="X73" s="1040"/>
      <c r="Y73" s="1040"/>
      <c r="Z73" s="1040"/>
      <c r="AA73" s="1040">
        <f t="shared" si="1"/>
        <v>977</v>
      </c>
      <c r="AB73" s="1040"/>
      <c r="AC73" s="1040"/>
      <c r="AD73" s="1040"/>
      <c r="AE73" s="1040"/>
      <c r="AF73" s="1040">
        <v>5752</v>
      </c>
      <c r="AG73" s="1040"/>
      <c r="AH73" s="1040"/>
      <c r="AI73" s="1040"/>
      <c r="AJ73" s="1040"/>
      <c r="AK73" s="1040" t="s">
        <v>609</v>
      </c>
      <c r="AL73" s="1040"/>
      <c r="AM73" s="1040"/>
      <c r="AN73" s="1040"/>
      <c r="AO73" s="1040"/>
      <c r="AP73" s="1040">
        <v>23084</v>
      </c>
      <c r="AQ73" s="1040"/>
      <c r="AR73" s="1040"/>
      <c r="AS73" s="1040"/>
      <c r="AT73" s="1040"/>
      <c r="AU73" s="1040" t="s">
        <v>588</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413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11926</v>
      </c>
      <c r="AG88" s="1028"/>
      <c r="AH88" s="1028"/>
      <c r="AI88" s="1028"/>
      <c r="AJ88" s="1028"/>
      <c r="AK88" s="1032"/>
      <c r="AL88" s="1032"/>
      <c r="AM88" s="1032"/>
      <c r="AN88" s="1032"/>
      <c r="AO88" s="1032"/>
      <c r="AP88" s="1028">
        <f>SUM(AP68:AT73)</f>
        <v>23239</v>
      </c>
      <c r="AQ88" s="1028"/>
      <c r="AR88" s="1028"/>
      <c r="AS88" s="1028"/>
      <c r="AT88" s="1028"/>
      <c r="AU88" s="1028">
        <f>SUM(AU68:AY73)</f>
        <v>113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f>SUM(CR7:CV15)</f>
        <v>549</v>
      </c>
      <c r="CS102" s="1020"/>
      <c r="CT102" s="1020"/>
      <c r="CU102" s="1020"/>
      <c r="CV102" s="1021"/>
      <c r="CW102" s="1019">
        <f>SUM(CW7:DA15)</f>
        <v>258</v>
      </c>
      <c r="CX102" s="1020"/>
      <c r="CY102" s="1020"/>
      <c r="CZ102" s="1020"/>
      <c r="DA102" s="1021"/>
      <c r="DB102" s="1019">
        <f t="shared" ref="DB102" si="2">SUM(DB7:DF15)</f>
        <v>90</v>
      </c>
      <c r="DC102" s="1020"/>
      <c r="DD102" s="1020"/>
      <c r="DE102" s="1020"/>
      <c r="DF102" s="1021"/>
      <c r="DG102" s="1019">
        <f t="shared" ref="DG102" si="3">SUM(DG7:DK15)</f>
        <v>5150</v>
      </c>
      <c r="DH102" s="1020"/>
      <c r="DI102" s="1020"/>
      <c r="DJ102" s="1020"/>
      <c r="DK102" s="1021"/>
      <c r="DL102" s="1019" t="s">
        <v>610</v>
      </c>
      <c r="DM102" s="1020"/>
      <c r="DN102" s="1020"/>
      <c r="DO102" s="1020"/>
      <c r="DP102" s="1021"/>
      <c r="DQ102" s="1019" t="s">
        <v>610</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422</v>
      </c>
      <c r="AB109" s="963"/>
      <c r="AC109" s="963"/>
      <c r="AD109" s="963"/>
      <c r="AE109" s="964"/>
      <c r="AF109" s="965" t="s">
        <v>298</v>
      </c>
      <c r="AG109" s="963"/>
      <c r="AH109" s="963"/>
      <c r="AI109" s="963"/>
      <c r="AJ109" s="964"/>
      <c r="AK109" s="965" t="s">
        <v>297</v>
      </c>
      <c r="AL109" s="963"/>
      <c r="AM109" s="963"/>
      <c r="AN109" s="963"/>
      <c r="AO109" s="964"/>
      <c r="AP109" s="965" t="s">
        <v>423</v>
      </c>
      <c r="AQ109" s="963"/>
      <c r="AR109" s="963"/>
      <c r="AS109" s="963"/>
      <c r="AT109" s="994"/>
      <c r="AU109" s="962" t="s">
        <v>421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422</v>
      </c>
      <c r="BR109" s="963"/>
      <c r="BS109" s="963"/>
      <c r="BT109" s="963"/>
      <c r="BU109" s="964"/>
      <c r="BV109" s="965" t="s">
        <v>298</v>
      </c>
      <c r="BW109" s="963"/>
      <c r="BX109" s="963"/>
      <c r="BY109" s="963"/>
      <c r="BZ109" s="964"/>
      <c r="CA109" s="965" t="s">
        <v>297</v>
      </c>
      <c r="CB109" s="963"/>
      <c r="CC109" s="963"/>
      <c r="CD109" s="963"/>
      <c r="CE109" s="964"/>
      <c r="CF109" s="1001" t="s">
        <v>423</v>
      </c>
      <c r="CG109" s="1001"/>
      <c r="CH109" s="1001"/>
      <c r="CI109" s="1001"/>
      <c r="CJ109" s="1001"/>
      <c r="CK109" s="965" t="s">
        <v>424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422</v>
      </c>
      <c r="DH109" s="963"/>
      <c r="DI109" s="963"/>
      <c r="DJ109" s="963"/>
      <c r="DK109" s="964"/>
      <c r="DL109" s="965" t="s">
        <v>298</v>
      </c>
      <c r="DM109" s="963"/>
      <c r="DN109" s="963"/>
      <c r="DO109" s="963"/>
      <c r="DP109" s="964"/>
      <c r="DQ109" s="965" t="s">
        <v>297</v>
      </c>
      <c r="DR109" s="963"/>
      <c r="DS109" s="963"/>
      <c r="DT109" s="963"/>
      <c r="DU109" s="964"/>
      <c r="DV109" s="965" t="s">
        <v>423</v>
      </c>
      <c r="DW109" s="963"/>
      <c r="DX109" s="963"/>
      <c r="DY109" s="963"/>
      <c r="DZ109" s="994"/>
    </row>
    <row r="110" spans="1:131" s="226" customFormat="1" ht="26.25" customHeight="1" x14ac:dyDescent="0.15">
      <c r="A110" s="865" t="s">
        <v>425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7044530</v>
      </c>
      <c r="AB110" s="956"/>
      <c r="AC110" s="956"/>
      <c r="AD110" s="956"/>
      <c r="AE110" s="957"/>
      <c r="AF110" s="958">
        <v>7250447</v>
      </c>
      <c r="AG110" s="956"/>
      <c r="AH110" s="956"/>
      <c r="AI110" s="956"/>
      <c r="AJ110" s="957"/>
      <c r="AK110" s="958">
        <v>7461182</v>
      </c>
      <c r="AL110" s="956"/>
      <c r="AM110" s="956"/>
      <c r="AN110" s="956"/>
      <c r="AO110" s="957"/>
      <c r="AP110" s="959">
        <v>16.600000000000001</v>
      </c>
      <c r="AQ110" s="960"/>
      <c r="AR110" s="960"/>
      <c r="AS110" s="960"/>
      <c r="AT110" s="961"/>
      <c r="AU110" s="995" t="s">
        <v>66</v>
      </c>
      <c r="AV110" s="996"/>
      <c r="AW110" s="996"/>
      <c r="AX110" s="996"/>
      <c r="AY110" s="996"/>
      <c r="AZ110" s="921" t="s">
        <v>426</v>
      </c>
      <c r="BA110" s="866"/>
      <c r="BB110" s="866"/>
      <c r="BC110" s="866"/>
      <c r="BD110" s="866"/>
      <c r="BE110" s="866"/>
      <c r="BF110" s="866"/>
      <c r="BG110" s="866"/>
      <c r="BH110" s="866"/>
      <c r="BI110" s="866"/>
      <c r="BJ110" s="866"/>
      <c r="BK110" s="866"/>
      <c r="BL110" s="866"/>
      <c r="BM110" s="866"/>
      <c r="BN110" s="866"/>
      <c r="BO110" s="866"/>
      <c r="BP110" s="867"/>
      <c r="BQ110" s="922">
        <v>73249124</v>
      </c>
      <c r="BR110" s="903"/>
      <c r="BS110" s="903"/>
      <c r="BT110" s="903"/>
      <c r="BU110" s="903"/>
      <c r="BV110" s="903">
        <v>72999851</v>
      </c>
      <c r="BW110" s="903"/>
      <c r="BX110" s="903"/>
      <c r="BY110" s="903"/>
      <c r="BZ110" s="903"/>
      <c r="CA110" s="903">
        <v>69041240</v>
      </c>
      <c r="CB110" s="903"/>
      <c r="CC110" s="903"/>
      <c r="CD110" s="903"/>
      <c r="CE110" s="903"/>
      <c r="CF110" s="927">
        <v>153.9</v>
      </c>
      <c r="CG110" s="928"/>
      <c r="CH110" s="928"/>
      <c r="CI110" s="928"/>
      <c r="CJ110" s="928"/>
      <c r="CK110" s="991" t="s">
        <v>427</v>
      </c>
      <c r="CL110" s="877"/>
      <c r="CM110" s="952" t="s">
        <v>428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403</v>
      </c>
      <c r="DH110" s="903"/>
      <c r="DI110" s="903"/>
      <c r="DJ110" s="903"/>
      <c r="DK110" s="903"/>
      <c r="DL110" s="903" t="s">
        <v>403</v>
      </c>
      <c r="DM110" s="903"/>
      <c r="DN110" s="903"/>
      <c r="DO110" s="903"/>
      <c r="DP110" s="903"/>
      <c r="DQ110" s="903" t="s">
        <v>403</v>
      </c>
      <c r="DR110" s="903"/>
      <c r="DS110" s="903"/>
      <c r="DT110" s="903"/>
      <c r="DU110" s="903"/>
      <c r="DV110" s="904" t="s">
        <v>429</v>
      </c>
      <c r="DW110" s="904"/>
      <c r="DX110" s="904"/>
      <c r="DY110" s="904"/>
      <c r="DZ110" s="905"/>
    </row>
    <row r="111" spans="1:131" s="226" customFormat="1" ht="26.25" customHeight="1" x14ac:dyDescent="0.15">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431</v>
      </c>
      <c r="AB111" s="984"/>
      <c r="AC111" s="984"/>
      <c r="AD111" s="984"/>
      <c r="AE111" s="985"/>
      <c r="AF111" s="986" t="s">
        <v>403</v>
      </c>
      <c r="AG111" s="984"/>
      <c r="AH111" s="984"/>
      <c r="AI111" s="984"/>
      <c r="AJ111" s="985"/>
      <c r="AK111" s="986" t="s">
        <v>432</v>
      </c>
      <c r="AL111" s="984"/>
      <c r="AM111" s="984"/>
      <c r="AN111" s="984"/>
      <c r="AO111" s="985"/>
      <c r="AP111" s="987" t="s">
        <v>403</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v>300069</v>
      </c>
      <c r="BR111" s="875"/>
      <c r="BS111" s="875"/>
      <c r="BT111" s="875"/>
      <c r="BU111" s="875"/>
      <c r="BV111" s="875">
        <v>248920</v>
      </c>
      <c r="BW111" s="875"/>
      <c r="BX111" s="875"/>
      <c r="BY111" s="875"/>
      <c r="BZ111" s="875"/>
      <c r="CA111" s="875">
        <v>531223</v>
      </c>
      <c r="CB111" s="875"/>
      <c r="CC111" s="875"/>
      <c r="CD111" s="875"/>
      <c r="CE111" s="875"/>
      <c r="CF111" s="936">
        <v>1.2</v>
      </c>
      <c r="CG111" s="937"/>
      <c r="CH111" s="937"/>
      <c r="CI111" s="937"/>
      <c r="CJ111" s="937"/>
      <c r="CK111" s="992"/>
      <c r="CL111" s="879"/>
      <c r="CM111" s="882" t="s">
        <v>434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429</v>
      </c>
      <c r="DH111" s="875"/>
      <c r="DI111" s="875"/>
      <c r="DJ111" s="875"/>
      <c r="DK111" s="875"/>
      <c r="DL111" s="875" t="s">
        <v>435</v>
      </c>
      <c r="DM111" s="875"/>
      <c r="DN111" s="875"/>
      <c r="DO111" s="875"/>
      <c r="DP111" s="875"/>
      <c r="DQ111" s="875" t="s">
        <v>436</v>
      </c>
      <c r="DR111" s="875"/>
      <c r="DS111" s="875"/>
      <c r="DT111" s="875"/>
      <c r="DU111" s="875"/>
      <c r="DV111" s="852" t="s">
        <v>437</v>
      </c>
      <c r="DW111" s="852"/>
      <c r="DX111" s="852"/>
      <c r="DY111" s="852"/>
      <c r="DZ111" s="853"/>
    </row>
    <row r="112" spans="1:131" s="226" customFormat="1" ht="26.25" customHeight="1" x14ac:dyDescent="0.15">
      <c r="A112" s="977" t="s">
        <v>438</v>
      </c>
      <c r="B112" s="978"/>
      <c r="C112" s="808" t="s">
        <v>439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116667</v>
      </c>
      <c r="AB112" s="838"/>
      <c r="AC112" s="838"/>
      <c r="AD112" s="838"/>
      <c r="AE112" s="839"/>
      <c r="AF112" s="840">
        <v>100000</v>
      </c>
      <c r="AG112" s="838"/>
      <c r="AH112" s="838"/>
      <c r="AI112" s="838"/>
      <c r="AJ112" s="839"/>
      <c r="AK112" s="840">
        <v>83333</v>
      </c>
      <c r="AL112" s="838"/>
      <c r="AM112" s="838"/>
      <c r="AN112" s="838"/>
      <c r="AO112" s="839"/>
      <c r="AP112" s="885">
        <v>0.2</v>
      </c>
      <c r="AQ112" s="886"/>
      <c r="AR112" s="886"/>
      <c r="AS112" s="886"/>
      <c r="AT112" s="887"/>
      <c r="AU112" s="997"/>
      <c r="AV112" s="998"/>
      <c r="AW112" s="998"/>
      <c r="AX112" s="998"/>
      <c r="AY112" s="998"/>
      <c r="AZ112" s="873" t="s">
        <v>440</v>
      </c>
      <c r="BA112" s="808"/>
      <c r="BB112" s="808"/>
      <c r="BC112" s="808"/>
      <c r="BD112" s="808"/>
      <c r="BE112" s="808"/>
      <c r="BF112" s="808"/>
      <c r="BG112" s="808"/>
      <c r="BH112" s="808"/>
      <c r="BI112" s="808"/>
      <c r="BJ112" s="808"/>
      <c r="BK112" s="808"/>
      <c r="BL112" s="808"/>
      <c r="BM112" s="808"/>
      <c r="BN112" s="808"/>
      <c r="BO112" s="808"/>
      <c r="BP112" s="809"/>
      <c r="BQ112" s="874">
        <v>25384127</v>
      </c>
      <c r="BR112" s="875"/>
      <c r="BS112" s="875"/>
      <c r="BT112" s="875"/>
      <c r="BU112" s="875"/>
      <c r="BV112" s="875">
        <v>26190622</v>
      </c>
      <c r="BW112" s="875"/>
      <c r="BX112" s="875"/>
      <c r="BY112" s="875"/>
      <c r="BZ112" s="875"/>
      <c r="CA112" s="875">
        <v>22394135</v>
      </c>
      <c r="CB112" s="875"/>
      <c r="CC112" s="875"/>
      <c r="CD112" s="875"/>
      <c r="CE112" s="875"/>
      <c r="CF112" s="936">
        <v>49.9</v>
      </c>
      <c r="CG112" s="937"/>
      <c r="CH112" s="937"/>
      <c r="CI112" s="937"/>
      <c r="CJ112" s="937"/>
      <c r="CK112" s="992"/>
      <c r="CL112" s="879"/>
      <c r="CM112" s="882" t="s">
        <v>441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403</v>
      </c>
      <c r="DH112" s="875"/>
      <c r="DI112" s="875"/>
      <c r="DJ112" s="875"/>
      <c r="DK112" s="875"/>
      <c r="DL112" s="875" t="s">
        <v>429</v>
      </c>
      <c r="DM112" s="875"/>
      <c r="DN112" s="875"/>
      <c r="DO112" s="875"/>
      <c r="DP112" s="875"/>
      <c r="DQ112" s="875" t="s">
        <v>442</v>
      </c>
      <c r="DR112" s="875"/>
      <c r="DS112" s="875"/>
      <c r="DT112" s="875"/>
      <c r="DU112" s="875"/>
      <c r="DV112" s="852" t="s">
        <v>443</v>
      </c>
      <c r="DW112" s="852"/>
      <c r="DX112" s="852"/>
      <c r="DY112" s="852"/>
      <c r="DZ112" s="853"/>
    </row>
    <row r="113" spans="1:130" s="226" customFormat="1" ht="26.25" customHeight="1" x14ac:dyDescent="0.15">
      <c r="A113" s="979"/>
      <c r="B113" s="980"/>
      <c r="C113" s="808" t="s">
        <v>444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2040084</v>
      </c>
      <c r="AB113" s="984"/>
      <c r="AC113" s="984"/>
      <c r="AD113" s="984"/>
      <c r="AE113" s="985"/>
      <c r="AF113" s="986">
        <v>2007823</v>
      </c>
      <c r="AG113" s="984"/>
      <c r="AH113" s="984"/>
      <c r="AI113" s="984"/>
      <c r="AJ113" s="985"/>
      <c r="AK113" s="986">
        <v>1708414</v>
      </c>
      <c r="AL113" s="984"/>
      <c r="AM113" s="984"/>
      <c r="AN113" s="984"/>
      <c r="AO113" s="985"/>
      <c r="AP113" s="987">
        <v>3.8</v>
      </c>
      <c r="AQ113" s="988"/>
      <c r="AR113" s="988"/>
      <c r="AS113" s="988"/>
      <c r="AT113" s="989"/>
      <c r="AU113" s="997"/>
      <c r="AV113" s="998"/>
      <c r="AW113" s="998"/>
      <c r="AX113" s="998"/>
      <c r="AY113" s="998"/>
      <c r="AZ113" s="873" t="s">
        <v>445</v>
      </c>
      <c r="BA113" s="808"/>
      <c r="BB113" s="808"/>
      <c r="BC113" s="808"/>
      <c r="BD113" s="808"/>
      <c r="BE113" s="808"/>
      <c r="BF113" s="808"/>
      <c r="BG113" s="808"/>
      <c r="BH113" s="808"/>
      <c r="BI113" s="808"/>
      <c r="BJ113" s="808"/>
      <c r="BK113" s="808"/>
      <c r="BL113" s="808"/>
      <c r="BM113" s="808"/>
      <c r="BN113" s="808"/>
      <c r="BO113" s="808"/>
      <c r="BP113" s="809"/>
      <c r="BQ113" s="874">
        <v>334658</v>
      </c>
      <c r="BR113" s="875"/>
      <c r="BS113" s="875"/>
      <c r="BT113" s="875"/>
      <c r="BU113" s="875"/>
      <c r="BV113" s="875">
        <v>224685</v>
      </c>
      <c r="BW113" s="875"/>
      <c r="BX113" s="875"/>
      <c r="BY113" s="875"/>
      <c r="BZ113" s="875"/>
      <c r="CA113" s="875">
        <v>113141</v>
      </c>
      <c r="CB113" s="875"/>
      <c r="CC113" s="875"/>
      <c r="CD113" s="875"/>
      <c r="CE113" s="875"/>
      <c r="CF113" s="936">
        <v>0.3</v>
      </c>
      <c r="CG113" s="937"/>
      <c r="CH113" s="937"/>
      <c r="CI113" s="937"/>
      <c r="CJ113" s="937"/>
      <c r="CK113" s="992"/>
      <c r="CL113" s="879"/>
      <c r="CM113" s="882" t="s">
        <v>446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447</v>
      </c>
      <c r="DH113" s="838"/>
      <c r="DI113" s="838"/>
      <c r="DJ113" s="838"/>
      <c r="DK113" s="839"/>
      <c r="DL113" s="840" t="s">
        <v>448</v>
      </c>
      <c r="DM113" s="838"/>
      <c r="DN113" s="838"/>
      <c r="DO113" s="838"/>
      <c r="DP113" s="839"/>
      <c r="DQ113" s="840" t="s">
        <v>403</v>
      </c>
      <c r="DR113" s="838"/>
      <c r="DS113" s="838"/>
      <c r="DT113" s="838"/>
      <c r="DU113" s="839"/>
      <c r="DV113" s="885" t="s">
        <v>443</v>
      </c>
      <c r="DW113" s="886"/>
      <c r="DX113" s="886"/>
      <c r="DY113" s="886"/>
      <c r="DZ113" s="887"/>
    </row>
    <row r="114" spans="1:130" s="226" customFormat="1" ht="26.25" customHeight="1" x14ac:dyDescent="0.15">
      <c r="A114" s="979"/>
      <c r="B114" s="980"/>
      <c r="C114" s="808" t="s">
        <v>449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114352</v>
      </c>
      <c r="AB114" s="838"/>
      <c r="AC114" s="838"/>
      <c r="AD114" s="838"/>
      <c r="AE114" s="839"/>
      <c r="AF114" s="840">
        <v>114352</v>
      </c>
      <c r="AG114" s="838"/>
      <c r="AH114" s="838"/>
      <c r="AI114" s="838"/>
      <c r="AJ114" s="839"/>
      <c r="AK114" s="840">
        <v>114351</v>
      </c>
      <c r="AL114" s="838"/>
      <c r="AM114" s="838"/>
      <c r="AN114" s="838"/>
      <c r="AO114" s="839"/>
      <c r="AP114" s="885">
        <v>0.3</v>
      </c>
      <c r="AQ114" s="886"/>
      <c r="AR114" s="886"/>
      <c r="AS114" s="886"/>
      <c r="AT114" s="887"/>
      <c r="AU114" s="997"/>
      <c r="AV114" s="998"/>
      <c r="AW114" s="998"/>
      <c r="AX114" s="998"/>
      <c r="AY114" s="998"/>
      <c r="AZ114" s="873" t="s">
        <v>450</v>
      </c>
      <c r="BA114" s="808"/>
      <c r="BB114" s="808"/>
      <c r="BC114" s="808"/>
      <c r="BD114" s="808"/>
      <c r="BE114" s="808"/>
      <c r="BF114" s="808"/>
      <c r="BG114" s="808"/>
      <c r="BH114" s="808"/>
      <c r="BI114" s="808"/>
      <c r="BJ114" s="808"/>
      <c r="BK114" s="808"/>
      <c r="BL114" s="808"/>
      <c r="BM114" s="808"/>
      <c r="BN114" s="808"/>
      <c r="BO114" s="808"/>
      <c r="BP114" s="809"/>
      <c r="BQ114" s="874">
        <v>12039631</v>
      </c>
      <c r="BR114" s="875"/>
      <c r="BS114" s="875"/>
      <c r="BT114" s="875"/>
      <c r="BU114" s="875"/>
      <c r="BV114" s="875">
        <v>12177954</v>
      </c>
      <c r="BW114" s="875"/>
      <c r="BX114" s="875"/>
      <c r="BY114" s="875"/>
      <c r="BZ114" s="875"/>
      <c r="CA114" s="875">
        <v>11599374</v>
      </c>
      <c r="CB114" s="875"/>
      <c r="CC114" s="875"/>
      <c r="CD114" s="875"/>
      <c r="CE114" s="875"/>
      <c r="CF114" s="936">
        <v>25.9</v>
      </c>
      <c r="CG114" s="937"/>
      <c r="CH114" s="937"/>
      <c r="CI114" s="937"/>
      <c r="CJ114" s="937"/>
      <c r="CK114" s="992"/>
      <c r="CL114" s="879"/>
      <c r="CM114" s="882" t="s">
        <v>451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442</v>
      </c>
      <c r="DH114" s="838"/>
      <c r="DI114" s="838"/>
      <c r="DJ114" s="838"/>
      <c r="DK114" s="839"/>
      <c r="DL114" s="840" t="s">
        <v>432</v>
      </c>
      <c r="DM114" s="838"/>
      <c r="DN114" s="838"/>
      <c r="DO114" s="838"/>
      <c r="DP114" s="839"/>
      <c r="DQ114" s="840" t="s">
        <v>447</v>
      </c>
      <c r="DR114" s="838"/>
      <c r="DS114" s="838"/>
      <c r="DT114" s="838"/>
      <c r="DU114" s="839"/>
      <c r="DV114" s="885" t="s">
        <v>429</v>
      </c>
      <c r="DW114" s="886"/>
      <c r="DX114" s="886"/>
      <c r="DY114" s="886"/>
      <c r="DZ114" s="887"/>
    </row>
    <row r="115" spans="1:130" s="226" customFormat="1" ht="26.25" customHeight="1" x14ac:dyDescent="0.15">
      <c r="A115" s="979"/>
      <c r="B115" s="980"/>
      <c r="C115" s="808" t="s">
        <v>452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61837</v>
      </c>
      <c r="AB115" s="984"/>
      <c r="AC115" s="984"/>
      <c r="AD115" s="984"/>
      <c r="AE115" s="985"/>
      <c r="AF115" s="986">
        <v>51359</v>
      </c>
      <c r="AG115" s="984"/>
      <c r="AH115" s="984"/>
      <c r="AI115" s="984"/>
      <c r="AJ115" s="985"/>
      <c r="AK115" s="986">
        <v>47014</v>
      </c>
      <c r="AL115" s="984"/>
      <c r="AM115" s="984"/>
      <c r="AN115" s="984"/>
      <c r="AO115" s="985"/>
      <c r="AP115" s="987">
        <v>0.1</v>
      </c>
      <c r="AQ115" s="988"/>
      <c r="AR115" s="988"/>
      <c r="AS115" s="988"/>
      <c r="AT115" s="989"/>
      <c r="AU115" s="997"/>
      <c r="AV115" s="998"/>
      <c r="AW115" s="998"/>
      <c r="AX115" s="998"/>
      <c r="AY115" s="998"/>
      <c r="AZ115" s="873" t="s">
        <v>453</v>
      </c>
      <c r="BA115" s="808"/>
      <c r="BB115" s="808"/>
      <c r="BC115" s="808"/>
      <c r="BD115" s="808"/>
      <c r="BE115" s="808"/>
      <c r="BF115" s="808"/>
      <c r="BG115" s="808"/>
      <c r="BH115" s="808"/>
      <c r="BI115" s="808"/>
      <c r="BJ115" s="808"/>
      <c r="BK115" s="808"/>
      <c r="BL115" s="808"/>
      <c r="BM115" s="808"/>
      <c r="BN115" s="808"/>
      <c r="BO115" s="808"/>
      <c r="BP115" s="809"/>
      <c r="BQ115" s="874">
        <v>173284</v>
      </c>
      <c r="BR115" s="875"/>
      <c r="BS115" s="875"/>
      <c r="BT115" s="875"/>
      <c r="BU115" s="875"/>
      <c r="BV115" s="875">
        <v>105302</v>
      </c>
      <c r="BW115" s="875"/>
      <c r="BX115" s="875"/>
      <c r="BY115" s="875"/>
      <c r="BZ115" s="875"/>
      <c r="CA115" s="875">
        <v>90325</v>
      </c>
      <c r="CB115" s="875"/>
      <c r="CC115" s="875"/>
      <c r="CD115" s="875"/>
      <c r="CE115" s="875"/>
      <c r="CF115" s="936">
        <v>0.2</v>
      </c>
      <c r="CG115" s="937"/>
      <c r="CH115" s="937"/>
      <c r="CI115" s="937"/>
      <c r="CJ115" s="937"/>
      <c r="CK115" s="992"/>
      <c r="CL115" s="879"/>
      <c r="CM115" s="873" t="s">
        <v>454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1538</v>
      </c>
      <c r="DH115" s="838"/>
      <c r="DI115" s="838"/>
      <c r="DJ115" s="838"/>
      <c r="DK115" s="839"/>
      <c r="DL115" s="840">
        <v>5195</v>
      </c>
      <c r="DM115" s="838"/>
      <c r="DN115" s="838"/>
      <c r="DO115" s="838"/>
      <c r="DP115" s="839"/>
      <c r="DQ115" s="840">
        <v>335425</v>
      </c>
      <c r="DR115" s="838"/>
      <c r="DS115" s="838"/>
      <c r="DT115" s="838"/>
      <c r="DU115" s="839"/>
      <c r="DV115" s="885">
        <v>0.7</v>
      </c>
      <c r="DW115" s="886"/>
      <c r="DX115" s="886"/>
      <c r="DY115" s="886"/>
      <c r="DZ115" s="887"/>
    </row>
    <row r="116" spans="1:130" s="226" customFormat="1" ht="26.25" customHeight="1" x14ac:dyDescent="0.15">
      <c r="A116" s="981"/>
      <c r="B116" s="982"/>
      <c r="C116" s="941" t="s">
        <v>455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403</v>
      </c>
      <c r="AB116" s="838"/>
      <c r="AC116" s="838"/>
      <c r="AD116" s="838"/>
      <c r="AE116" s="839"/>
      <c r="AF116" s="840">
        <v>106</v>
      </c>
      <c r="AG116" s="838"/>
      <c r="AH116" s="838"/>
      <c r="AI116" s="838"/>
      <c r="AJ116" s="839"/>
      <c r="AK116" s="840" t="s">
        <v>403</v>
      </c>
      <c r="AL116" s="838"/>
      <c r="AM116" s="838"/>
      <c r="AN116" s="838"/>
      <c r="AO116" s="839"/>
      <c r="AP116" s="885" t="s">
        <v>403</v>
      </c>
      <c r="AQ116" s="886"/>
      <c r="AR116" s="886"/>
      <c r="AS116" s="886"/>
      <c r="AT116" s="887"/>
      <c r="AU116" s="997"/>
      <c r="AV116" s="998"/>
      <c r="AW116" s="998"/>
      <c r="AX116" s="998"/>
      <c r="AY116" s="998"/>
      <c r="AZ116" s="924" t="s">
        <v>456</v>
      </c>
      <c r="BA116" s="925"/>
      <c r="BB116" s="925"/>
      <c r="BC116" s="925"/>
      <c r="BD116" s="925"/>
      <c r="BE116" s="925"/>
      <c r="BF116" s="925"/>
      <c r="BG116" s="925"/>
      <c r="BH116" s="925"/>
      <c r="BI116" s="925"/>
      <c r="BJ116" s="925"/>
      <c r="BK116" s="925"/>
      <c r="BL116" s="925"/>
      <c r="BM116" s="925"/>
      <c r="BN116" s="925"/>
      <c r="BO116" s="925"/>
      <c r="BP116" s="926"/>
      <c r="BQ116" s="874" t="s">
        <v>457</v>
      </c>
      <c r="BR116" s="875"/>
      <c r="BS116" s="875"/>
      <c r="BT116" s="875"/>
      <c r="BU116" s="875"/>
      <c r="BV116" s="875" t="s">
        <v>448</v>
      </c>
      <c r="BW116" s="875"/>
      <c r="BX116" s="875"/>
      <c r="BY116" s="875"/>
      <c r="BZ116" s="875"/>
      <c r="CA116" s="875" t="s">
        <v>443</v>
      </c>
      <c r="CB116" s="875"/>
      <c r="CC116" s="875"/>
      <c r="CD116" s="875"/>
      <c r="CE116" s="875"/>
      <c r="CF116" s="936" t="s">
        <v>448</v>
      </c>
      <c r="CG116" s="937"/>
      <c r="CH116" s="937"/>
      <c r="CI116" s="937"/>
      <c r="CJ116" s="937"/>
      <c r="CK116" s="992"/>
      <c r="CL116" s="879"/>
      <c r="CM116" s="882" t="s">
        <v>458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437</v>
      </c>
      <c r="DH116" s="838"/>
      <c r="DI116" s="838"/>
      <c r="DJ116" s="838"/>
      <c r="DK116" s="839"/>
      <c r="DL116" s="840" t="s">
        <v>448</v>
      </c>
      <c r="DM116" s="838"/>
      <c r="DN116" s="838"/>
      <c r="DO116" s="838"/>
      <c r="DP116" s="839"/>
      <c r="DQ116" s="840" t="s">
        <v>443</v>
      </c>
      <c r="DR116" s="838"/>
      <c r="DS116" s="838"/>
      <c r="DT116" s="838"/>
      <c r="DU116" s="839"/>
      <c r="DV116" s="885" t="s">
        <v>431</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459</v>
      </c>
      <c r="Z117" s="964"/>
      <c r="AA117" s="969">
        <v>9377470</v>
      </c>
      <c r="AB117" s="970"/>
      <c r="AC117" s="970"/>
      <c r="AD117" s="970"/>
      <c r="AE117" s="971"/>
      <c r="AF117" s="972">
        <v>9524087</v>
      </c>
      <c r="AG117" s="970"/>
      <c r="AH117" s="970"/>
      <c r="AI117" s="970"/>
      <c r="AJ117" s="971"/>
      <c r="AK117" s="972">
        <v>9414294</v>
      </c>
      <c r="AL117" s="970"/>
      <c r="AM117" s="970"/>
      <c r="AN117" s="970"/>
      <c r="AO117" s="971"/>
      <c r="AP117" s="973"/>
      <c r="AQ117" s="974"/>
      <c r="AR117" s="974"/>
      <c r="AS117" s="974"/>
      <c r="AT117" s="975"/>
      <c r="AU117" s="997"/>
      <c r="AV117" s="998"/>
      <c r="AW117" s="998"/>
      <c r="AX117" s="998"/>
      <c r="AY117" s="998"/>
      <c r="AZ117" s="924" t="s">
        <v>460</v>
      </c>
      <c r="BA117" s="925"/>
      <c r="BB117" s="925"/>
      <c r="BC117" s="925"/>
      <c r="BD117" s="925"/>
      <c r="BE117" s="925"/>
      <c r="BF117" s="925"/>
      <c r="BG117" s="925"/>
      <c r="BH117" s="925"/>
      <c r="BI117" s="925"/>
      <c r="BJ117" s="925"/>
      <c r="BK117" s="925"/>
      <c r="BL117" s="925"/>
      <c r="BM117" s="925"/>
      <c r="BN117" s="925"/>
      <c r="BO117" s="925"/>
      <c r="BP117" s="926"/>
      <c r="BQ117" s="874" t="s">
        <v>443</v>
      </c>
      <c r="BR117" s="875"/>
      <c r="BS117" s="875"/>
      <c r="BT117" s="875"/>
      <c r="BU117" s="875"/>
      <c r="BV117" s="875" t="s">
        <v>447</v>
      </c>
      <c r="BW117" s="875"/>
      <c r="BX117" s="875"/>
      <c r="BY117" s="875"/>
      <c r="BZ117" s="875"/>
      <c r="CA117" s="875" t="s">
        <v>461</v>
      </c>
      <c r="CB117" s="875"/>
      <c r="CC117" s="875"/>
      <c r="CD117" s="875"/>
      <c r="CE117" s="875"/>
      <c r="CF117" s="936" t="s">
        <v>461</v>
      </c>
      <c r="CG117" s="937"/>
      <c r="CH117" s="937"/>
      <c r="CI117" s="937"/>
      <c r="CJ117" s="937"/>
      <c r="CK117" s="992"/>
      <c r="CL117" s="879"/>
      <c r="CM117" s="882" t="s">
        <v>462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431</v>
      </c>
      <c r="DH117" s="838"/>
      <c r="DI117" s="838"/>
      <c r="DJ117" s="838"/>
      <c r="DK117" s="839"/>
      <c r="DL117" s="840" t="s">
        <v>443</v>
      </c>
      <c r="DM117" s="838"/>
      <c r="DN117" s="838"/>
      <c r="DO117" s="838"/>
      <c r="DP117" s="839"/>
      <c r="DQ117" s="840" t="s">
        <v>443</v>
      </c>
      <c r="DR117" s="838"/>
      <c r="DS117" s="838"/>
      <c r="DT117" s="838"/>
      <c r="DU117" s="839"/>
      <c r="DV117" s="885" t="s">
        <v>447</v>
      </c>
      <c r="DW117" s="886"/>
      <c r="DX117" s="886"/>
      <c r="DY117" s="886"/>
      <c r="DZ117" s="887"/>
    </row>
    <row r="118" spans="1:130" s="226" customFormat="1" ht="26.25" customHeight="1" x14ac:dyDescent="0.15">
      <c r="A118" s="962" t="s">
        <v>424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422</v>
      </c>
      <c r="AB118" s="963"/>
      <c r="AC118" s="963"/>
      <c r="AD118" s="963"/>
      <c r="AE118" s="964"/>
      <c r="AF118" s="965" t="s">
        <v>298</v>
      </c>
      <c r="AG118" s="963"/>
      <c r="AH118" s="963"/>
      <c r="AI118" s="963"/>
      <c r="AJ118" s="964"/>
      <c r="AK118" s="965" t="s">
        <v>297</v>
      </c>
      <c r="AL118" s="963"/>
      <c r="AM118" s="963"/>
      <c r="AN118" s="963"/>
      <c r="AO118" s="964"/>
      <c r="AP118" s="966" t="s">
        <v>423</v>
      </c>
      <c r="AQ118" s="967"/>
      <c r="AR118" s="967"/>
      <c r="AS118" s="967"/>
      <c r="AT118" s="968"/>
      <c r="AU118" s="997"/>
      <c r="AV118" s="998"/>
      <c r="AW118" s="998"/>
      <c r="AX118" s="998"/>
      <c r="AY118" s="998"/>
      <c r="AZ118" s="940" t="s">
        <v>463</v>
      </c>
      <c r="BA118" s="941"/>
      <c r="BB118" s="941"/>
      <c r="BC118" s="941"/>
      <c r="BD118" s="941"/>
      <c r="BE118" s="941"/>
      <c r="BF118" s="941"/>
      <c r="BG118" s="941"/>
      <c r="BH118" s="941"/>
      <c r="BI118" s="941"/>
      <c r="BJ118" s="941"/>
      <c r="BK118" s="941"/>
      <c r="BL118" s="941"/>
      <c r="BM118" s="941"/>
      <c r="BN118" s="941"/>
      <c r="BO118" s="941"/>
      <c r="BP118" s="942"/>
      <c r="BQ118" s="943" t="s">
        <v>461</v>
      </c>
      <c r="BR118" s="906"/>
      <c r="BS118" s="906"/>
      <c r="BT118" s="906"/>
      <c r="BU118" s="906"/>
      <c r="BV118" s="906" t="s">
        <v>443</v>
      </c>
      <c r="BW118" s="906"/>
      <c r="BX118" s="906"/>
      <c r="BY118" s="906"/>
      <c r="BZ118" s="906"/>
      <c r="CA118" s="906" t="s">
        <v>447</v>
      </c>
      <c r="CB118" s="906"/>
      <c r="CC118" s="906"/>
      <c r="CD118" s="906"/>
      <c r="CE118" s="906"/>
      <c r="CF118" s="936" t="s">
        <v>461</v>
      </c>
      <c r="CG118" s="937"/>
      <c r="CH118" s="937"/>
      <c r="CI118" s="937"/>
      <c r="CJ118" s="937"/>
      <c r="CK118" s="992"/>
      <c r="CL118" s="879"/>
      <c r="CM118" s="882" t="s">
        <v>464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435</v>
      </c>
      <c r="DH118" s="838"/>
      <c r="DI118" s="838"/>
      <c r="DJ118" s="838"/>
      <c r="DK118" s="839"/>
      <c r="DL118" s="840" t="s">
        <v>432</v>
      </c>
      <c r="DM118" s="838"/>
      <c r="DN118" s="838"/>
      <c r="DO118" s="838"/>
      <c r="DP118" s="839"/>
      <c r="DQ118" s="840" t="s">
        <v>443</v>
      </c>
      <c r="DR118" s="838"/>
      <c r="DS118" s="838"/>
      <c r="DT118" s="838"/>
      <c r="DU118" s="839"/>
      <c r="DV118" s="885" t="s">
        <v>442</v>
      </c>
      <c r="DW118" s="886"/>
      <c r="DX118" s="886"/>
      <c r="DY118" s="886"/>
      <c r="DZ118" s="887"/>
    </row>
    <row r="119" spans="1:130" s="226" customFormat="1" ht="26.25" customHeight="1" x14ac:dyDescent="0.15">
      <c r="A119" s="876" t="s">
        <v>427</v>
      </c>
      <c r="B119" s="877"/>
      <c r="C119" s="952" t="s">
        <v>428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442</v>
      </c>
      <c r="AB119" s="956"/>
      <c r="AC119" s="956"/>
      <c r="AD119" s="956"/>
      <c r="AE119" s="957"/>
      <c r="AF119" s="958" t="s">
        <v>435</v>
      </c>
      <c r="AG119" s="956"/>
      <c r="AH119" s="956"/>
      <c r="AI119" s="956"/>
      <c r="AJ119" s="957"/>
      <c r="AK119" s="958" t="s">
        <v>447</v>
      </c>
      <c r="AL119" s="956"/>
      <c r="AM119" s="956"/>
      <c r="AN119" s="956"/>
      <c r="AO119" s="957"/>
      <c r="AP119" s="959" t="s">
        <v>443</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465</v>
      </c>
      <c r="BP119" s="939"/>
      <c r="BQ119" s="943">
        <v>111480893</v>
      </c>
      <c r="BR119" s="906"/>
      <c r="BS119" s="906"/>
      <c r="BT119" s="906"/>
      <c r="BU119" s="906"/>
      <c r="BV119" s="906">
        <v>111947334</v>
      </c>
      <c r="BW119" s="906"/>
      <c r="BX119" s="906"/>
      <c r="BY119" s="906"/>
      <c r="BZ119" s="906"/>
      <c r="CA119" s="906">
        <v>103769438</v>
      </c>
      <c r="CB119" s="906"/>
      <c r="CC119" s="906"/>
      <c r="CD119" s="906"/>
      <c r="CE119" s="906"/>
      <c r="CF119" s="804"/>
      <c r="CG119" s="805"/>
      <c r="CH119" s="805"/>
      <c r="CI119" s="805"/>
      <c r="CJ119" s="895"/>
      <c r="CK119" s="993"/>
      <c r="CL119" s="881"/>
      <c r="CM119" s="899" t="s">
        <v>466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298531</v>
      </c>
      <c r="DH119" s="821"/>
      <c r="DI119" s="821"/>
      <c r="DJ119" s="821"/>
      <c r="DK119" s="822"/>
      <c r="DL119" s="823">
        <v>243725</v>
      </c>
      <c r="DM119" s="821"/>
      <c r="DN119" s="821"/>
      <c r="DO119" s="821"/>
      <c r="DP119" s="822"/>
      <c r="DQ119" s="823">
        <v>195798</v>
      </c>
      <c r="DR119" s="821"/>
      <c r="DS119" s="821"/>
      <c r="DT119" s="821"/>
      <c r="DU119" s="822"/>
      <c r="DV119" s="909">
        <v>0.4</v>
      </c>
      <c r="DW119" s="910"/>
      <c r="DX119" s="910"/>
      <c r="DY119" s="910"/>
      <c r="DZ119" s="911"/>
    </row>
    <row r="120" spans="1:130" s="226" customFormat="1" ht="26.25" customHeight="1" x14ac:dyDescent="0.15">
      <c r="A120" s="878"/>
      <c r="B120" s="879"/>
      <c r="C120" s="882" t="s">
        <v>434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435</v>
      </c>
      <c r="AB120" s="838"/>
      <c r="AC120" s="838"/>
      <c r="AD120" s="838"/>
      <c r="AE120" s="839"/>
      <c r="AF120" s="840" t="s">
        <v>442</v>
      </c>
      <c r="AG120" s="838"/>
      <c r="AH120" s="838"/>
      <c r="AI120" s="838"/>
      <c r="AJ120" s="839"/>
      <c r="AK120" s="840" t="s">
        <v>435</v>
      </c>
      <c r="AL120" s="838"/>
      <c r="AM120" s="838"/>
      <c r="AN120" s="838"/>
      <c r="AO120" s="839"/>
      <c r="AP120" s="885" t="s">
        <v>443</v>
      </c>
      <c r="AQ120" s="886"/>
      <c r="AR120" s="886"/>
      <c r="AS120" s="886"/>
      <c r="AT120" s="887"/>
      <c r="AU120" s="944" t="s">
        <v>467</v>
      </c>
      <c r="AV120" s="945"/>
      <c r="AW120" s="945"/>
      <c r="AX120" s="945"/>
      <c r="AY120" s="946"/>
      <c r="AZ120" s="921" t="s">
        <v>468</v>
      </c>
      <c r="BA120" s="866"/>
      <c r="BB120" s="866"/>
      <c r="BC120" s="866"/>
      <c r="BD120" s="866"/>
      <c r="BE120" s="866"/>
      <c r="BF120" s="866"/>
      <c r="BG120" s="866"/>
      <c r="BH120" s="866"/>
      <c r="BI120" s="866"/>
      <c r="BJ120" s="866"/>
      <c r="BK120" s="866"/>
      <c r="BL120" s="866"/>
      <c r="BM120" s="866"/>
      <c r="BN120" s="866"/>
      <c r="BO120" s="866"/>
      <c r="BP120" s="867"/>
      <c r="BQ120" s="922">
        <v>11052813</v>
      </c>
      <c r="BR120" s="903"/>
      <c r="BS120" s="903"/>
      <c r="BT120" s="903"/>
      <c r="BU120" s="903"/>
      <c r="BV120" s="903">
        <v>13245735</v>
      </c>
      <c r="BW120" s="903"/>
      <c r="BX120" s="903"/>
      <c r="BY120" s="903"/>
      <c r="BZ120" s="903"/>
      <c r="CA120" s="903">
        <v>12797768</v>
      </c>
      <c r="CB120" s="903"/>
      <c r="CC120" s="903"/>
      <c r="CD120" s="903"/>
      <c r="CE120" s="903"/>
      <c r="CF120" s="927">
        <v>28.5</v>
      </c>
      <c r="CG120" s="928"/>
      <c r="CH120" s="928"/>
      <c r="CI120" s="928"/>
      <c r="CJ120" s="928"/>
      <c r="CK120" s="929" t="s">
        <v>469</v>
      </c>
      <c r="CL120" s="913"/>
      <c r="CM120" s="913"/>
      <c r="CN120" s="913"/>
      <c r="CO120" s="914"/>
      <c r="CP120" s="933" t="s">
        <v>470</v>
      </c>
      <c r="CQ120" s="934"/>
      <c r="CR120" s="934"/>
      <c r="CS120" s="934"/>
      <c r="CT120" s="934"/>
      <c r="CU120" s="934"/>
      <c r="CV120" s="934"/>
      <c r="CW120" s="934"/>
      <c r="CX120" s="934"/>
      <c r="CY120" s="934"/>
      <c r="CZ120" s="934"/>
      <c r="DA120" s="934"/>
      <c r="DB120" s="934"/>
      <c r="DC120" s="934"/>
      <c r="DD120" s="934"/>
      <c r="DE120" s="934"/>
      <c r="DF120" s="935"/>
      <c r="DG120" s="922">
        <v>25068735</v>
      </c>
      <c r="DH120" s="903"/>
      <c r="DI120" s="903"/>
      <c r="DJ120" s="903"/>
      <c r="DK120" s="903"/>
      <c r="DL120" s="903">
        <v>26190622</v>
      </c>
      <c r="DM120" s="903"/>
      <c r="DN120" s="903"/>
      <c r="DO120" s="903"/>
      <c r="DP120" s="903"/>
      <c r="DQ120" s="903">
        <v>22394135</v>
      </c>
      <c r="DR120" s="903"/>
      <c r="DS120" s="903"/>
      <c r="DT120" s="903"/>
      <c r="DU120" s="903"/>
      <c r="DV120" s="904">
        <v>49.9</v>
      </c>
      <c r="DW120" s="904"/>
      <c r="DX120" s="904"/>
      <c r="DY120" s="904"/>
      <c r="DZ120" s="905"/>
    </row>
    <row r="121" spans="1:130" s="226" customFormat="1" ht="26.25" customHeight="1" x14ac:dyDescent="0.15">
      <c r="A121" s="878"/>
      <c r="B121" s="879"/>
      <c r="C121" s="924" t="s">
        <v>471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437</v>
      </c>
      <c r="AB121" s="838"/>
      <c r="AC121" s="838"/>
      <c r="AD121" s="838"/>
      <c r="AE121" s="839"/>
      <c r="AF121" s="840" t="s">
        <v>443</v>
      </c>
      <c r="AG121" s="838"/>
      <c r="AH121" s="838"/>
      <c r="AI121" s="838"/>
      <c r="AJ121" s="839"/>
      <c r="AK121" s="840" t="s">
        <v>457</v>
      </c>
      <c r="AL121" s="838"/>
      <c r="AM121" s="838"/>
      <c r="AN121" s="838"/>
      <c r="AO121" s="839"/>
      <c r="AP121" s="885" t="s">
        <v>457</v>
      </c>
      <c r="AQ121" s="886"/>
      <c r="AR121" s="886"/>
      <c r="AS121" s="886"/>
      <c r="AT121" s="887"/>
      <c r="AU121" s="947"/>
      <c r="AV121" s="948"/>
      <c r="AW121" s="948"/>
      <c r="AX121" s="948"/>
      <c r="AY121" s="949"/>
      <c r="AZ121" s="873" t="s">
        <v>472</v>
      </c>
      <c r="BA121" s="808"/>
      <c r="BB121" s="808"/>
      <c r="BC121" s="808"/>
      <c r="BD121" s="808"/>
      <c r="BE121" s="808"/>
      <c r="BF121" s="808"/>
      <c r="BG121" s="808"/>
      <c r="BH121" s="808"/>
      <c r="BI121" s="808"/>
      <c r="BJ121" s="808"/>
      <c r="BK121" s="808"/>
      <c r="BL121" s="808"/>
      <c r="BM121" s="808"/>
      <c r="BN121" s="808"/>
      <c r="BO121" s="808"/>
      <c r="BP121" s="809"/>
      <c r="BQ121" s="874">
        <v>12546531</v>
      </c>
      <c r="BR121" s="875"/>
      <c r="BS121" s="875"/>
      <c r="BT121" s="875"/>
      <c r="BU121" s="875"/>
      <c r="BV121" s="875">
        <v>12502540</v>
      </c>
      <c r="BW121" s="875"/>
      <c r="BX121" s="875"/>
      <c r="BY121" s="875"/>
      <c r="BZ121" s="875"/>
      <c r="CA121" s="875">
        <v>10058423</v>
      </c>
      <c r="CB121" s="875"/>
      <c r="CC121" s="875"/>
      <c r="CD121" s="875"/>
      <c r="CE121" s="875"/>
      <c r="CF121" s="936">
        <v>22.4</v>
      </c>
      <c r="CG121" s="937"/>
      <c r="CH121" s="937"/>
      <c r="CI121" s="937"/>
      <c r="CJ121" s="937"/>
      <c r="CK121" s="930"/>
      <c r="CL121" s="916"/>
      <c r="CM121" s="916"/>
      <c r="CN121" s="916"/>
      <c r="CO121" s="917"/>
      <c r="CP121" s="896" t="s">
        <v>473</v>
      </c>
      <c r="CQ121" s="897"/>
      <c r="CR121" s="897"/>
      <c r="CS121" s="897"/>
      <c r="CT121" s="897"/>
      <c r="CU121" s="897"/>
      <c r="CV121" s="897"/>
      <c r="CW121" s="897"/>
      <c r="CX121" s="897"/>
      <c r="CY121" s="897"/>
      <c r="CZ121" s="897"/>
      <c r="DA121" s="897"/>
      <c r="DB121" s="897"/>
      <c r="DC121" s="897"/>
      <c r="DD121" s="897"/>
      <c r="DE121" s="897"/>
      <c r="DF121" s="898"/>
      <c r="DG121" s="874" t="s">
        <v>432</v>
      </c>
      <c r="DH121" s="875"/>
      <c r="DI121" s="875"/>
      <c r="DJ121" s="875"/>
      <c r="DK121" s="875"/>
      <c r="DL121" s="875" t="s">
        <v>437</v>
      </c>
      <c r="DM121" s="875"/>
      <c r="DN121" s="875"/>
      <c r="DO121" s="875"/>
      <c r="DP121" s="875"/>
      <c r="DQ121" s="875" t="s">
        <v>443</v>
      </c>
      <c r="DR121" s="875"/>
      <c r="DS121" s="875"/>
      <c r="DT121" s="875"/>
      <c r="DU121" s="875"/>
      <c r="DV121" s="852" t="s">
        <v>447</v>
      </c>
      <c r="DW121" s="852"/>
      <c r="DX121" s="852"/>
      <c r="DY121" s="852"/>
      <c r="DZ121" s="853"/>
    </row>
    <row r="122" spans="1:130" s="226" customFormat="1" ht="26.25" customHeight="1" x14ac:dyDescent="0.15">
      <c r="A122" s="878"/>
      <c r="B122" s="879"/>
      <c r="C122" s="882" t="s">
        <v>451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443</v>
      </c>
      <c r="AB122" s="838"/>
      <c r="AC122" s="838"/>
      <c r="AD122" s="838"/>
      <c r="AE122" s="839"/>
      <c r="AF122" s="840" t="s">
        <v>435</v>
      </c>
      <c r="AG122" s="838"/>
      <c r="AH122" s="838"/>
      <c r="AI122" s="838"/>
      <c r="AJ122" s="839"/>
      <c r="AK122" s="840" t="s">
        <v>443</v>
      </c>
      <c r="AL122" s="838"/>
      <c r="AM122" s="838"/>
      <c r="AN122" s="838"/>
      <c r="AO122" s="839"/>
      <c r="AP122" s="885" t="s">
        <v>435</v>
      </c>
      <c r="AQ122" s="886"/>
      <c r="AR122" s="886"/>
      <c r="AS122" s="886"/>
      <c r="AT122" s="887"/>
      <c r="AU122" s="947"/>
      <c r="AV122" s="948"/>
      <c r="AW122" s="948"/>
      <c r="AX122" s="948"/>
      <c r="AY122" s="949"/>
      <c r="AZ122" s="940" t="s">
        <v>474</v>
      </c>
      <c r="BA122" s="941"/>
      <c r="BB122" s="941"/>
      <c r="BC122" s="941"/>
      <c r="BD122" s="941"/>
      <c r="BE122" s="941"/>
      <c r="BF122" s="941"/>
      <c r="BG122" s="941"/>
      <c r="BH122" s="941"/>
      <c r="BI122" s="941"/>
      <c r="BJ122" s="941"/>
      <c r="BK122" s="941"/>
      <c r="BL122" s="941"/>
      <c r="BM122" s="941"/>
      <c r="BN122" s="941"/>
      <c r="BO122" s="941"/>
      <c r="BP122" s="942"/>
      <c r="BQ122" s="943">
        <v>65365518</v>
      </c>
      <c r="BR122" s="906"/>
      <c r="BS122" s="906"/>
      <c r="BT122" s="906"/>
      <c r="BU122" s="906"/>
      <c r="BV122" s="906">
        <v>65141858</v>
      </c>
      <c r="BW122" s="906"/>
      <c r="BX122" s="906"/>
      <c r="BY122" s="906"/>
      <c r="BZ122" s="906"/>
      <c r="CA122" s="906">
        <v>62147581</v>
      </c>
      <c r="CB122" s="906"/>
      <c r="CC122" s="906"/>
      <c r="CD122" s="906"/>
      <c r="CE122" s="906"/>
      <c r="CF122" s="907">
        <v>138.6</v>
      </c>
      <c r="CG122" s="908"/>
      <c r="CH122" s="908"/>
      <c r="CI122" s="908"/>
      <c r="CJ122" s="908"/>
      <c r="CK122" s="930"/>
      <c r="CL122" s="916"/>
      <c r="CM122" s="916"/>
      <c r="CN122" s="916"/>
      <c r="CO122" s="917"/>
      <c r="CP122" s="896" t="s">
        <v>475</v>
      </c>
      <c r="CQ122" s="897"/>
      <c r="CR122" s="897"/>
      <c r="CS122" s="897"/>
      <c r="CT122" s="897"/>
      <c r="CU122" s="897"/>
      <c r="CV122" s="897"/>
      <c r="CW122" s="897"/>
      <c r="CX122" s="897"/>
      <c r="CY122" s="897"/>
      <c r="CZ122" s="897"/>
      <c r="DA122" s="897"/>
      <c r="DB122" s="897"/>
      <c r="DC122" s="897"/>
      <c r="DD122" s="897"/>
      <c r="DE122" s="897"/>
      <c r="DF122" s="898"/>
      <c r="DG122" s="874" t="s">
        <v>442</v>
      </c>
      <c r="DH122" s="875"/>
      <c r="DI122" s="875"/>
      <c r="DJ122" s="875"/>
      <c r="DK122" s="875"/>
      <c r="DL122" s="875" t="s">
        <v>437</v>
      </c>
      <c r="DM122" s="875"/>
      <c r="DN122" s="875"/>
      <c r="DO122" s="875"/>
      <c r="DP122" s="875"/>
      <c r="DQ122" s="875" t="s">
        <v>443</v>
      </c>
      <c r="DR122" s="875"/>
      <c r="DS122" s="875"/>
      <c r="DT122" s="875"/>
      <c r="DU122" s="875"/>
      <c r="DV122" s="852" t="s">
        <v>457</v>
      </c>
      <c r="DW122" s="852"/>
      <c r="DX122" s="852"/>
      <c r="DY122" s="852"/>
      <c r="DZ122" s="853"/>
    </row>
    <row r="123" spans="1:130" s="226" customFormat="1" ht="26.25" customHeight="1" x14ac:dyDescent="0.15">
      <c r="A123" s="878"/>
      <c r="B123" s="879"/>
      <c r="C123" s="882" t="s">
        <v>458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442</v>
      </c>
      <c r="AB123" s="838"/>
      <c r="AC123" s="838"/>
      <c r="AD123" s="838"/>
      <c r="AE123" s="839"/>
      <c r="AF123" s="840" t="s">
        <v>447</v>
      </c>
      <c r="AG123" s="838"/>
      <c r="AH123" s="838"/>
      <c r="AI123" s="838"/>
      <c r="AJ123" s="839"/>
      <c r="AK123" s="840" t="s">
        <v>437</v>
      </c>
      <c r="AL123" s="838"/>
      <c r="AM123" s="838"/>
      <c r="AN123" s="838"/>
      <c r="AO123" s="839"/>
      <c r="AP123" s="885" t="s">
        <v>457</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476</v>
      </c>
      <c r="BP123" s="939"/>
      <c r="BQ123" s="893">
        <v>88964862</v>
      </c>
      <c r="BR123" s="894"/>
      <c r="BS123" s="894"/>
      <c r="BT123" s="894"/>
      <c r="BU123" s="894"/>
      <c r="BV123" s="894">
        <v>90890133</v>
      </c>
      <c r="BW123" s="894"/>
      <c r="BX123" s="894"/>
      <c r="BY123" s="894"/>
      <c r="BZ123" s="894"/>
      <c r="CA123" s="894">
        <v>85003772</v>
      </c>
      <c r="CB123" s="894"/>
      <c r="CC123" s="894"/>
      <c r="CD123" s="894"/>
      <c r="CE123" s="894"/>
      <c r="CF123" s="804"/>
      <c r="CG123" s="805"/>
      <c r="CH123" s="805"/>
      <c r="CI123" s="805"/>
      <c r="CJ123" s="895"/>
      <c r="CK123" s="930"/>
      <c r="CL123" s="916"/>
      <c r="CM123" s="916"/>
      <c r="CN123" s="916"/>
      <c r="CO123" s="917"/>
      <c r="CP123" s="896" t="s">
        <v>477</v>
      </c>
      <c r="CQ123" s="897"/>
      <c r="CR123" s="897"/>
      <c r="CS123" s="897"/>
      <c r="CT123" s="897"/>
      <c r="CU123" s="897"/>
      <c r="CV123" s="897"/>
      <c r="CW123" s="897"/>
      <c r="CX123" s="897"/>
      <c r="CY123" s="897"/>
      <c r="CZ123" s="897"/>
      <c r="DA123" s="897"/>
      <c r="DB123" s="897"/>
      <c r="DC123" s="897"/>
      <c r="DD123" s="897"/>
      <c r="DE123" s="897"/>
      <c r="DF123" s="898"/>
      <c r="DG123" s="837" t="s">
        <v>432</v>
      </c>
      <c r="DH123" s="838"/>
      <c r="DI123" s="838"/>
      <c r="DJ123" s="838"/>
      <c r="DK123" s="839"/>
      <c r="DL123" s="840" t="s">
        <v>457</v>
      </c>
      <c r="DM123" s="838"/>
      <c r="DN123" s="838"/>
      <c r="DO123" s="838"/>
      <c r="DP123" s="839"/>
      <c r="DQ123" s="840" t="s">
        <v>447</v>
      </c>
      <c r="DR123" s="838"/>
      <c r="DS123" s="838"/>
      <c r="DT123" s="838"/>
      <c r="DU123" s="839"/>
      <c r="DV123" s="885" t="s">
        <v>457</v>
      </c>
      <c r="DW123" s="886"/>
      <c r="DX123" s="886"/>
      <c r="DY123" s="886"/>
      <c r="DZ123" s="887"/>
    </row>
    <row r="124" spans="1:130" s="226" customFormat="1" ht="26.25" customHeight="1" thickBot="1" x14ac:dyDescent="0.2">
      <c r="A124" s="878"/>
      <c r="B124" s="879"/>
      <c r="C124" s="882" t="s">
        <v>462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442</v>
      </c>
      <c r="AB124" s="838"/>
      <c r="AC124" s="838"/>
      <c r="AD124" s="838"/>
      <c r="AE124" s="839"/>
      <c r="AF124" s="840" t="s">
        <v>457</v>
      </c>
      <c r="AG124" s="838"/>
      <c r="AH124" s="838"/>
      <c r="AI124" s="838"/>
      <c r="AJ124" s="839"/>
      <c r="AK124" s="840" t="s">
        <v>432</v>
      </c>
      <c r="AL124" s="838"/>
      <c r="AM124" s="838"/>
      <c r="AN124" s="838"/>
      <c r="AO124" s="839"/>
      <c r="AP124" s="885" t="s">
        <v>457</v>
      </c>
      <c r="AQ124" s="886"/>
      <c r="AR124" s="886"/>
      <c r="AS124" s="886"/>
      <c r="AT124" s="887"/>
      <c r="AU124" s="888" t="s">
        <v>478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51.7</v>
      </c>
      <c r="BR124" s="892"/>
      <c r="BS124" s="892"/>
      <c r="BT124" s="892"/>
      <c r="BU124" s="892"/>
      <c r="BV124" s="892">
        <v>50.6</v>
      </c>
      <c r="BW124" s="892"/>
      <c r="BX124" s="892"/>
      <c r="BY124" s="892"/>
      <c r="BZ124" s="892"/>
      <c r="CA124" s="892">
        <v>41.8</v>
      </c>
      <c r="CB124" s="892"/>
      <c r="CC124" s="892"/>
      <c r="CD124" s="892"/>
      <c r="CE124" s="892"/>
      <c r="CF124" s="782"/>
      <c r="CG124" s="783"/>
      <c r="CH124" s="783"/>
      <c r="CI124" s="783"/>
      <c r="CJ124" s="923"/>
      <c r="CK124" s="931"/>
      <c r="CL124" s="931"/>
      <c r="CM124" s="931"/>
      <c r="CN124" s="931"/>
      <c r="CO124" s="932"/>
      <c r="CP124" s="896" t="s">
        <v>479</v>
      </c>
      <c r="CQ124" s="897"/>
      <c r="CR124" s="897"/>
      <c r="CS124" s="897"/>
      <c r="CT124" s="897"/>
      <c r="CU124" s="897"/>
      <c r="CV124" s="897"/>
      <c r="CW124" s="897"/>
      <c r="CX124" s="897"/>
      <c r="CY124" s="897"/>
      <c r="CZ124" s="897"/>
      <c r="DA124" s="897"/>
      <c r="DB124" s="897"/>
      <c r="DC124" s="897"/>
      <c r="DD124" s="897"/>
      <c r="DE124" s="897"/>
      <c r="DF124" s="898"/>
      <c r="DG124" s="820">
        <v>315392</v>
      </c>
      <c r="DH124" s="821"/>
      <c r="DI124" s="821"/>
      <c r="DJ124" s="821"/>
      <c r="DK124" s="822"/>
      <c r="DL124" s="823" t="s">
        <v>480</v>
      </c>
      <c r="DM124" s="821"/>
      <c r="DN124" s="821"/>
      <c r="DO124" s="821"/>
      <c r="DP124" s="822"/>
      <c r="DQ124" s="823" t="s">
        <v>481</v>
      </c>
      <c r="DR124" s="821"/>
      <c r="DS124" s="821"/>
      <c r="DT124" s="821"/>
      <c r="DU124" s="822"/>
      <c r="DV124" s="909" t="s">
        <v>482</v>
      </c>
      <c r="DW124" s="910"/>
      <c r="DX124" s="910"/>
      <c r="DY124" s="910"/>
      <c r="DZ124" s="911"/>
    </row>
    <row r="125" spans="1:130" s="226" customFormat="1" ht="26.25" customHeight="1" x14ac:dyDescent="0.15">
      <c r="A125" s="878"/>
      <c r="B125" s="879"/>
      <c r="C125" s="882" t="s">
        <v>464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482</v>
      </c>
      <c r="AB125" s="838"/>
      <c r="AC125" s="838"/>
      <c r="AD125" s="838"/>
      <c r="AE125" s="839"/>
      <c r="AF125" s="840" t="s">
        <v>432</v>
      </c>
      <c r="AG125" s="838"/>
      <c r="AH125" s="838"/>
      <c r="AI125" s="838"/>
      <c r="AJ125" s="839"/>
      <c r="AK125" s="840" t="s">
        <v>482</v>
      </c>
      <c r="AL125" s="838"/>
      <c r="AM125" s="838"/>
      <c r="AN125" s="838"/>
      <c r="AO125" s="839"/>
      <c r="AP125" s="885" t="s">
        <v>482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483</v>
      </c>
      <c r="CL125" s="913"/>
      <c r="CM125" s="913"/>
      <c r="CN125" s="913"/>
      <c r="CO125" s="914"/>
      <c r="CP125" s="921" t="s">
        <v>484</v>
      </c>
      <c r="CQ125" s="866"/>
      <c r="CR125" s="866"/>
      <c r="CS125" s="866"/>
      <c r="CT125" s="866"/>
      <c r="CU125" s="866"/>
      <c r="CV125" s="866"/>
      <c r="CW125" s="866"/>
      <c r="CX125" s="866"/>
      <c r="CY125" s="866"/>
      <c r="CZ125" s="866"/>
      <c r="DA125" s="866"/>
      <c r="DB125" s="866"/>
      <c r="DC125" s="866"/>
      <c r="DD125" s="866"/>
      <c r="DE125" s="866"/>
      <c r="DF125" s="867"/>
      <c r="DG125" s="922" t="s">
        <v>481</v>
      </c>
      <c r="DH125" s="903"/>
      <c r="DI125" s="903"/>
      <c r="DJ125" s="903"/>
      <c r="DK125" s="903"/>
      <c r="DL125" s="903" t="s">
        <v>482</v>
      </c>
      <c r="DM125" s="903"/>
      <c r="DN125" s="903"/>
      <c r="DO125" s="903"/>
      <c r="DP125" s="903"/>
      <c r="DQ125" s="903" t="s">
        <v>482</v>
      </c>
      <c r="DR125" s="903"/>
      <c r="DS125" s="903"/>
      <c r="DT125" s="903"/>
      <c r="DU125" s="903"/>
      <c r="DV125" s="904" t="s">
        <v>480</v>
      </c>
      <c r="DW125" s="904"/>
      <c r="DX125" s="904"/>
      <c r="DY125" s="904"/>
      <c r="DZ125" s="905"/>
    </row>
    <row r="126" spans="1:130" s="226" customFormat="1" ht="26.25" customHeight="1" thickBot="1" x14ac:dyDescent="0.2">
      <c r="A126" s="878"/>
      <c r="B126" s="879"/>
      <c r="C126" s="882" t="s">
        <v>466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482</v>
      </c>
      <c r="AB126" s="838"/>
      <c r="AC126" s="838"/>
      <c r="AD126" s="838"/>
      <c r="AE126" s="839"/>
      <c r="AF126" s="840" t="s">
        <v>432</v>
      </c>
      <c r="AG126" s="838"/>
      <c r="AH126" s="838"/>
      <c r="AI126" s="838"/>
      <c r="AJ126" s="839"/>
      <c r="AK126" s="840" t="s">
        <v>482</v>
      </c>
      <c r="AL126" s="838"/>
      <c r="AM126" s="838"/>
      <c r="AN126" s="838"/>
      <c r="AO126" s="839"/>
      <c r="AP126" s="885" t="s">
        <v>482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485</v>
      </c>
      <c r="CQ126" s="808"/>
      <c r="CR126" s="808"/>
      <c r="CS126" s="808"/>
      <c r="CT126" s="808"/>
      <c r="CU126" s="808"/>
      <c r="CV126" s="808"/>
      <c r="CW126" s="808"/>
      <c r="CX126" s="808"/>
      <c r="CY126" s="808"/>
      <c r="CZ126" s="808"/>
      <c r="DA126" s="808"/>
      <c r="DB126" s="808"/>
      <c r="DC126" s="808"/>
      <c r="DD126" s="808"/>
      <c r="DE126" s="808"/>
      <c r="DF126" s="809"/>
      <c r="DG126" s="874" t="s">
        <v>482</v>
      </c>
      <c r="DH126" s="875"/>
      <c r="DI126" s="875"/>
      <c r="DJ126" s="875"/>
      <c r="DK126" s="875"/>
      <c r="DL126" s="875" t="s">
        <v>482</v>
      </c>
      <c r="DM126" s="875"/>
      <c r="DN126" s="875"/>
      <c r="DO126" s="875"/>
      <c r="DP126" s="875"/>
      <c r="DQ126" s="875" t="s">
        <v>481</v>
      </c>
      <c r="DR126" s="875"/>
      <c r="DS126" s="875"/>
      <c r="DT126" s="875"/>
      <c r="DU126" s="875"/>
      <c r="DV126" s="852" t="s">
        <v>482</v>
      </c>
      <c r="DW126" s="852"/>
      <c r="DX126" s="852"/>
      <c r="DY126" s="852"/>
      <c r="DZ126" s="853"/>
    </row>
    <row r="127" spans="1:130" s="226" customFormat="1" ht="26.25" customHeight="1" x14ac:dyDescent="0.15">
      <c r="A127" s="880"/>
      <c r="B127" s="881"/>
      <c r="C127" s="899" t="s">
        <v>486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61837</v>
      </c>
      <c r="AB127" s="838"/>
      <c r="AC127" s="838"/>
      <c r="AD127" s="838"/>
      <c r="AE127" s="839"/>
      <c r="AF127" s="840">
        <v>51359</v>
      </c>
      <c r="AG127" s="838"/>
      <c r="AH127" s="838"/>
      <c r="AI127" s="838"/>
      <c r="AJ127" s="839"/>
      <c r="AK127" s="840">
        <v>47014</v>
      </c>
      <c r="AL127" s="838"/>
      <c r="AM127" s="838"/>
      <c r="AN127" s="838"/>
      <c r="AO127" s="839"/>
      <c r="AP127" s="885">
        <v>0.1</v>
      </c>
      <c r="AQ127" s="886"/>
      <c r="AR127" s="886"/>
      <c r="AS127" s="886"/>
      <c r="AT127" s="887"/>
      <c r="AU127" s="262"/>
      <c r="AV127" s="262"/>
      <c r="AW127" s="262"/>
      <c r="AX127" s="902" t="s">
        <v>487</v>
      </c>
      <c r="AY127" s="870"/>
      <c r="AZ127" s="870"/>
      <c r="BA127" s="870"/>
      <c r="BB127" s="870"/>
      <c r="BC127" s="870"/>
      <c r="BD127" s="870"/>
      <c r="BE127" s="871"/>
      <c r="BF127" s="869" t="s">
        <v>488</v>
      </c>
      <c r="BG127" s="870"/>
      <c r="BH127" s="870"/>
      <c r="BI127" s="870"/>
      <c r="BJ127" s="870"/>
      <c r="BK127" s="870"/>
      <c r="BL127" s="871"/>
      <c r="BM127" s="869" t="s">
        <v>489</v>
      </c>
      <c r="BN127" s="870"/>
      <c r="BO127" s="870"/>
      <c r="BP127" s="870"/>
      <c r="BQ127" s="870"/>
      <c r="BR127" s="870"/>
      <c r="BS127" s="871"/>
      <c r="BT127" s="869" t="s">
        <v>490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491</v>
      </c>
      <c r="CQ127" s="808"/>
      <c r="CR127" s="808"/>
      <c r="CS127" s="808"/>
      <c r="CT127" s="808"/>
      <c r="CU127" s="808"/>
      <c r="CV127" s="808"/>
      <c r="CW127" s="808"/>
      <c r="CX127" s="808"/>
      <c r="CY127" s="808"/>
      <c r="CZ127" s="808"/>
      <c r="DA127" s="808"/>
      <c r="DB127" s="808"/>
      <c r="DC127" s="808"/>
      <c r="DD127" s="808"/>
      <c r="DE127" s="808"/>
      <c r="DF127" s="809"/>
      <c r="DG127" s="874" t="s">
        <v>482</v>
      </c>
      <c r="DH127" s="875"/>
      <c r="DI127" s="875"/>
      <c r="DJ127" s="875"/>
      <c r="DK127" s="875"/>
      <c r="DL127" s="875" t="s">
        <v>482</v>
      </c>
      <c r="DM127" s="875"/>
      <c r="DN127" s="875"/>
      <c r="DO127" s="875"/>
      <c r="DP127" s="875"/>
      <c r="DQ127" s="875" t="s">
        <v>482</v>
      </c>
      <c r="DR127" s="875"/>
      <c r="DS127" s="875"/>
      <c r="DT127" s="875"/>
      <c r="DU127" s="875"/>
      <c r="DV127" s="852" t="s">
        <v>482</v>
      </c>
      <c r="DW127" s="852"/>
      <c r="DX127" s="852"/>
      <c r="DY127" s="852"/>
      <c r="DZ127" s="853"/>
    </row>
    <row r="128" spans="1:130" s="226" customFormat="1" ht="26.25" customHeight="1" thickBot="1" x14ac:dyDescent="0.2">
      <c r="A128" s="854" t="s">
        <v>492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493</v>
      </c>
      <c r="X128" s="856"/>
      <c r="Y128" s="856"/>
      <c r="Z128" s="857"/>
      <c r="AA128" s="858">
        <v>1209598</v>
      </c>
      <c r="AB128" s="859"/>
      <c r="AC128" s="859"/>
      <c r="AD128" s="859"/>
      <c r="AE128" s="860"/>
      <c r="AF128" s="861">
        <v>1251713</v>
      </c>
      <c r="AG128" s="859"/>
      <c r="AH128" s="859"/>
      <c r="AI128" s="859"/>
      <c r="AJ128" s="860"/>
      <c r="AK128" s="861">
        <v>1120015</v>
      </c>
      <c r="AL128" s="859"/>
      <c r="AM128" s="859"/>
      <c r="AN128" s="859"/>
      <c r="AO128" s="860"/>
      <c r="AP128" s="862"/>
      <c r="AQ128" s="863"/>
      <c r="AR128" s="863"/>
      <c r="AS128" s="863"/>
      <c r="AT128" s="864"/>
      <c r="AU128" s="262"/>
      <c r="AV128" s="262"/>
      <c r="AW128" s="262"/>
      <c r="AX128" s="865" t="s">
        <v>494</v>
      </c>
      <c r="AY128" s="866"/>
      <c r="AZ128" s="866"/>
      <c r="BA128" s="866"/>
      <c r="BB128" s="866"/>
      <c r="BC128" s="866"/>
      <c r="BD128" s="866"/>
      <c r="BE128" s="867"/>
      <c r="BF128" s="844" t="s">
        <v>482</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495</v>
      </c>
      <c r="CQ128" s="786"/>
      <c r="CR128" s="786"/>
      <c r="CS128" s="786"/>
      <c r="CT128" s="786"/>
      <c r="CU128" s="786"/>
      <c r="CV128" s="786"/>
      <c r="CW128" s="786"/>
      <c r="CX128" s="786"/>
      <c r="CY128" s="786"/>
      <c r="CZ128" s="786"/>
      <c r="DA128" s="786"/>
      <c r="DB128" s="786"/>
      <c r="DC128" s="786"/>
      <c r="DD128" s="786"/>
      <c r="DE128" s="786"/>
      <c r="DF128" s="787"/>
      <c r="DG128" s="848">
        <v>173284</v>
      </c>
      <c r="DH128" s="849"/>
      <c r="DI128" s="849"/>
      <c r="DJ128" s="849"/>
      <c r="DK128" s="849"/>
      <c r="DL128" s="849">
        <v>105302</v>
      </c>
      <c r="DM128" s="849"/>
      <c r="DN128" s="849"/>
      <c r="DO128" s="849"/>
      <c r="DP128" s="849"/>
      <c r="DQ128" s="849">
        <v>90325</v>
      </c>
      <c r="DR128" s="849"/>
      <c r="DS128" s="849"/>
      <c r="DT128" s="849"/>
      <c r="DU128" s="849"/>
      <c r="DV128" s="850">
        <v>0.2</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496</v>
      </c>
      <c r="X129" s="835"/>
      <c r="Y129" s="835"/>
      <c r="Z129" s="836"/>
      <c r="AA129" s="837">
        <v>49238477</v>
      </c>
      <c r="AB129" s="838"/>
      <c r="AC129" s="838"/>
      <c r="AD129" s="838"/>
      <c r="AE129" s="839"/>
      <c r="AF129" s="840">
        <v>47406655</v>
      </c>
      <c r="AG129" s="838"/>
      <c r="AH129" s="838"/>
      <c r="AI129" s="838"/>
      <c r="AJ129" s="839"/>
      <c r="AK129" s="840">
        <v>50798981</v>
      </c>
      <c r="AL129" s="838"/>
      <c r="AM129" s="838"/>
      <c r="AN129" s="838"/>
      <c r="AO129" s="839"/>
      <c r="AP129" s="841"/>
      <c r="AQ129" s="842"/>
      <c r="AR129" s="842"/>
      <c r="AS129" s="842"/>
      <c r="AT129" s="843"/>
      <c r="AU129" s="264"/>
      <c r="AV129" s="264"/>
      <c r="AW129" s="264"/>
      <c r="AX129" s="807" t="s">
        <v>497</v>
      </c>
      <c r="AY129" s="808"/>
      <c r="AZ129" s="808"/>
      <c r="BA129" s="808"/>
      <c r="BB129" s="808"/>
      <c r="BC129" s="808"/>
      <c r="BD129" s="808"/>
      <c r="BE129" s="809"/>
      <c r="BF129" s="827" t="s">
        <v>482</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499</v>
      </c>
      <c r="X130" s="835"/>
      <c r="Y130" s="835"/>
      <c r="Z130" s="836"/>
      <c r="AA130" s="837">
        <v>5749911</v>
      </c>
      <c r="AB130" s="838"/>
      <c r="AC130" s="838"/>
      <c r="AD130" s="838"/>
      <c r="AE130" s="839"/>
      <c r="AF130" s="840">
        <v>5829535</v>
      </c>
      <c r="AG130" s="838"/>
      <c r="AH130" s="838"/>
      <c r="AI130" s="838"/>
      <c r="AJ130" s="839"/>
      <c r="AK130" s="840">
        <v>5946876</v>
      </c>
      <c r="AL130" s="838"/>
      <c r="AM130" s="838"/>
      <c r="AN130" s="838"/>
      <c r="AO130" s="839"/>
      <c r="AP130" s="841"/>
      <c r="AQ130" s="842"/>
      <c r="AR130" s="842"/>
      <c r="AS130" s="842"/>
      <c r="AT130" s="843"/>
      <c r="AU130" s="264"/>
      <c r="AV130" s="264"/>
      <c r="AW130" s="264"/>
      <c r="AX130" s="807" t="s">
        <v>500</v>
      </c>
      <c r="AY130" s="808"/>
      <c r="AZ130" s="808"/>
      <c r="BA130" s="808"/>
      <c r="BB130" s="808"/>
      <c r="BC130" s="808"/>
      <c r="BD130" s="808"/>
      <c r="BE130" s="809"/>
      <c r="BF130" s="810">
        <v>5.5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501</v>
      </c>
      <c r="X131" s="818"/>
      <c r="Y131" s="818"/>
      <c r="Z131" s="819"/>
      <c r="AA131" s="820">
        <v>43488566</v>
      </c>
      <c r="AB131" s="821"/>
      <c r="AC131" s="821"/>
      <c r="AD131" s="821"/>
      <c r="AE131" s="822"/>
      <c r="AF131" s="823">
        <v>41577120</v>
      </c>
      <c r="AG131" s="821"/>
      <c r="AH131" s="821"/>
      <c r="AI131" s="821"/>
      <c r="AJ131" s="822"/>
      <c r="AK131" s="823">
        <v>44852105</v>
      </c>
      <c r="AL131" s="821"/>
      <c r="AM131" s="821"/>
      <c r="AN131" s="821"/>
      <c r="AO131" s="822"/>
      <c r="AP131" s="824"/>
      <c r="AQ131" s="825"/>
      <c r="AR131" s="825"/>
      <c r="AS131" s="825"/>
      <c r="AT131" s="826"/>
      <c r="AU131" s="264"/>
      <c r="AV131" s="264"/>
      <c r="AW131" s="264"/>
      <c r="AX131" s="785" t="s">
        <v>502</v>
      </c>
      <c r="AY131" s="786"/>
      <c r="AZ131" s="786"/>
      <c r="BA131" s="786"/>
      <c r="BB131" s="786"/>
      <c r="BC131" s="786"/>
      <c r="BD131" s="786"/>
      <c r="BE131" s="787"/>
      <c r="BF131" s="788">
        <v>41.8</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504</v>
      </c>
      <c r="W132" s="798"/>
      <c r="X132" s="798"/>
      <c r="Y132" s="798"/>
      <c r="Z132" s="799"/>
      <c r="AA132" s="800">
        <v>5.5599924820000002</v>
      </c>
      <c r="AB132" s="801"/>
      <c r="AC132" s="801"/>
      <c r="AD132" s="801"/>
      <c r="AE132" s="802"/>
      <c r="AF132" s="803">
        <v>5.8754406269999997</v>
      </c>
      <c r="AG132" s="801"/>
      <c r="AH132" s="801"/>
      <c r="AI132" s="801"/>
      <c r="AJ132" s="802"/>
      <c r="AK132" s="803">
        <v>5.2336517990000004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505</v>
      </c>
      <c r="W133" s="777"/>
      <c r="X133" s="777"/>
      <c r="Y133" s="777"/>
      <c r="Z133" s="778"/>
      <c r="AA133" s="779">
        <v>6.9</v>
      </c>
      <c r="AB133" s="780"/>
      <c r="AC133" s="780"/>
      <c r="AD133" s="780"/>
      <c r="AE133" s="781"/>
      <c r="AF133" s="779">
        <v>6.4</v>
      </c>
      <c r="AG133" s="780"/>
      <c r="AH133" s="780"/>
      <c r="AI133" s="780"/>
      <c r="AJ133" s="781"/>
      <c r="AK133" s="779">
        <v>5.5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Gqy2Hmp00GQATZLAEwSR/aIHNZYcuq1EHflpAM+SXaGRYqGcXt3MwGGFu9eyFNZ1mti0WqMjqbtwXqOMGSRSxA==" saltValue="TKh0xu4saKy1wahBHbgBR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W4zDlB1WKsWTjJF+Ts1+0biDbcYq4i2HbIO4/h9R8+0yegdhKuHFP9yZx6sVjm1y0xquVjizYkMSicWCa3zhA==" saltValue="8YUhDHKYo/lg7uErGP5h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449PTHdC0YhbjOLOlFczFlRD3Eb9QBDyqVREym8i7aXh//IjogW1wZmzcRb4BIZBZu+RyS3gUPMrY1622QxBw==" saltValue="3zcRaOsx7V0j9761C1UO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509</v>
      </c>
      <c r="AP7" s="283"/>
      <c r="AQ7" s="284" t="s">
        <v>510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511</v>
      </c>
      <c r="AQ8" s="290" t="s">
        <v>512</v>
      </c>
      <c r="AR8" s="291" t="s">
        <v>513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514</v>
      </c>
      <c r="AL9" s="1207"/>
      <c r="AM9" s="1207"/>
      <c r="AN9" s="1208"/>
      <c r="AO9" s="292">
        <v>12008120</v>
      </c>
      <c r="AP9" s="292">
        <v>53471</v>
      </c>
      <c r="AQ9" s="293">
        <v>56080</v>
      </c>
      <c r="AR9" s="294">
        <v>-4.7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515</v>
      </c>
      <c r="AL10" s="1207"/>
      <c r="AM10" s="1207"/>
      <c r="AN10" s="1208"/>
      <c r="AO10" s="295">
        <v>1366842</v>
      </c>
      <c r="AP10" s="295">
        <v>6086</v>
      </c>
      <c r="AQ10" s="296">
        <v>3754</v>
      </c>
      <c r="AR10" s="297">
        <v>62.1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516</v>
      </c>
      <c r="AL11" s="1207"/>
      <c r="AM11" s="1207"/>
      <c r="AN11" s="1208"/>
      <c r="AO11" s="295">
        <v>59142</v>
      </c>
      <c r="AP11" s="295">
        <v>263</v>
      </c>
      <c r="AQ11" s="296">
        <v>2189</v>
      </c>
      <c r="AR11" s="297">
        <v>-88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517</v>
      </c>
      <c r="AL12" s="1207"/>
      <c r="AM12" s="1207"/>
      <c r="AN12" s="1208"/>
      <c r="AO12" s="295" t="s">
        <v>518</v>
      </c>
      <c r="AP12" s="295" t="s">
        <v>518</v>
      </c>
      <c r="AQ12" s="296">
        <v>1449</v>
      </c>
      <c r="AR12" s="297" t="s">
        <v>518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519</v>
      </c>
      <c r="AL13" s="1207"/>
      <c r="AM13" s="1207"/>
      <c r="AN13" s="1208"/>
      <c r="AO13" s="295" t="s">
        <v>518</v>
      </c>
      <c r="AP13" s="295" t="s">
        <v>518</v>
      </c>
      <c r="AQ13" s="296">
        <v>54</v>
      </c>
      <c r="AR13" s="297" t="s">
        <v>518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520</v>
      </c>
      <c r="AL14" s="1207"/>
      <c r="AM14" s="1207"/>
      <c r="AN14" s="1208"/>
      <c r="AO14" s="295">
        <v>322052</v>
      </c>
      <c r="AP14" s="295">
        <v>1434</v>
      </c>
      <c r="AQ14" s="296">
        <v>1875</v>
      </c>
      <c r="AR14" s="297">
        <v>-23.5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521</v>
      </c>
      <c r="AL15" s="1207"/>
      <c r="AM15" s="1207"/>
      <c r="AN15" s="1208"/>
      <c r="AO15" s="295">
        <v>484734</v>
      </c>
      <c r="AP15" s="295">
        <v>2158</v>
      </c>
      <c r="AQ15" s="296">
        <v>1160</v>
      </c>
      <c r="AR15" s="297">
        <v>86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522</v>
      </c>
      <c r="AL16" s="1210"/>
      <c r="AM16" s="1210"/>
      <c r="AN16" s="1211"/>
      <c r="AO16" s="295">
        <v>-1097739</v>
      </c>
      <c r="AP16" s="295">
        <v>-4888</v>
      </c>
      <c r="AQ16" s="296">
        <v>-3977</v>
      </c>
      <c r="AR16" s="297">
        <v>22.9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13143151</v>
      </c>
      <c r="AP17" s="295">
        <v>58525</v>
      </c>
      <c r="AQ17" s="296">
        <v>62584</v>
      </c>
      <c r="AR17" s="297">
        <v>-6.5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524</v>
      </c>
      <c r="AP20" s="303" t="s">
        <v>525</v>
      </c>
      <c r="AQ20" s="304" t="s">
        <v>526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527</v>
      </c>
      <c r="AL21" s="1204"/>
      <c r="AM21" s="1204"/>
      <c r="AN21" s="1205"/>
      <c r="AO21" s="307">
        <v>6.04</v>
      </c>
      <c r="AP21" s="308">
        <v>6.17</v>
      </c>
      <c r="AQ21" s="309">
        <v>-0.13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528</v>
      </c>
      <c r="AL22" s="1204"/>
      <c r="AM22" s="1204"/>
      <c r="AN22" s="1205"/>
      <c r="AO22" s="312">
        <v>100.4</v>
      </c>
      <c r="AP22" s="313">
        <v>100.1</v>
      </c>
      <c r="AQ22" s="314">
        <v>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530</v>
      </c>
      <c r="AO27" s="273"/>
      <c r="AP27" s="273"/>
      <c r="AQ27" s="273"/>
      <c r="AR27" s="273"/>
      <c r="AS27" s="273"/>
      <c r="AT27" s="273"/>
    </row>
    <row r="28" spans="1:46" ht="17.25" x14ac:dyDescent="0.15">
      <c r="A28" s="274" t="s">
        <v>531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509</v>
      </c>
      <c r="AP30" s="283"/>
      <c r="AQ30" s="284" t="s">
        <v>510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511</v>
      </c>
      <c r="AQ31" s="290" t="s">
        <v>512</v>
      </c>
      <c r="AR31" s="291" t="s">
        <v>513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533</v>
      </c>
      <c r="AL32" s="1195"/>
      <c r="AM32" s="1195"/>
      <c r="AN32" s="1196"/>
      <c r="AO32" s="322">
        <v>7461182</v>
      </c>
      <c r="AP32" s="322">
        <v>33224</v>
      </c>
      <c r="AQ32" s="323">
        <v>31427</v>
      </c>
      <c r="AR32" s="324">
        <v>5.7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534</v>
      </c>
      <c r="AL33" s="1195"/>
      <c r="AM33" s="1195"/>
      <c r="AN33" s="1196"/>
      <c r="AO33" s="322" t="s">
        <v>518</v>
      </c>
      <c r="AP33" s="322" t="s">
        <v>518</v>
      </c>
      <c r="AQ33" s="323">
        <v>3</v>
      </c>
      <c r="AR33" s="324" t="s">
        <v>518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535</v>
      </c>
      <c r="AL34" s="1195"/>
      <c r="AM34" s="1195"/>
      <c r="AN34" s="1196"/>
      <c r="AO34" s="322">
        <v>83333</v>
      </c>
      <c r="AP34" s="322">
        <v>371</v>
      </c>
      <c r="AQ34" s="323">
        <v>30</v>
      </c>
      <c r="AR34" s="324">
        <v>1136.7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536</v>
      </c>
      <c r="AL35" s="1195"/>
      <c r="AM35" s="1195"/>
      <c r="AN35" s="1196"/>
      <c r="AO35" s="322">
        <v>1708414</v>
      </c>
      <c r="AP35" s="322">
        <v>7607</v>
      </c>
      <c r="AQ35" s="323">
        <v>10730</v>
      </c>
      <c r="AR35" s="324">
        <v>-29.1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537</v>
      </c>
      <c r="AL36" s="1195"/>
      <c r="AM36" s="1195"/>
      <c r="AN36" s="1196"/>
      <c r="AO36" s="322">
        <v>114351</v>
      </c>
      <c r="AP36" s="322">
        <v>509</v>
      </c>
      <c r="AQ36" s="323">
        <v>463</v>
      </c>
      <c r="AR36" s="324">
        <v>9.9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538</v>
      </c>
      <c r="AL37" s="1195"/>
      <c r="AM37" s="1195"/>
      <c r="AN37" s="1196"/>
      <c r="AO37" s="322">
        <v>47014</v>
      </c>
      <c r="AP37" s="322">
        <v>209</v>
      </c>
      <c r="AQ37" s="323">
        <v>1052</v>
      </c>
      <c r="AR37" s="324">
        <v>-80.099999999999994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539</v>
      </c>
      <c r="AL38" s="1198"/>
      <c r="AM38" s="1198"/>
      <c r="AN38" s="1199"/>
      <c r="AO38" s="325" t="s">
        <v>518</v>
      </c>
      <c r="AP38" s="325" t="s">
        <v>518</v>
      </c>
      <c r="AQ38" s="326">
        <v>1</v>
      </c>
      <c r="AR38" s="314" t="s">
        <v>518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540</v>
      </c>
      <c r="AL39" s="1198"/>
      <c r="AM39" s="1198"/>
      <c r="AN39" s="1199"/>
      <c r="AO39" s="322">
        <v>-1120015</v>
      </c>
      <c r="AP39" s="322">
        <v>-4987</v>
      </c>
      <c r="AQ39" s="323">
        <v>-7904</v>
      </c>
      <c r="AR39" s="324">
        <v>-36.9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541</v>
      </c>
      <c r="AL40" s="1195"/>
      <c r="AM40" s="1195"/>
      <c r="AN40" s="1196"/>
      <c r="AO40" s="322">
        <v>-5946876</v>
      </c>
      <c r="AP40" s="322">
        <v>-26481</v>
      </c>
      <c r="AQ40" s="323">
        <v>-27308</v>
      </c>
      <c r="AR40" s="324">
        <v>-3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2347403</v>
      </c>
      <c r="AP41" s="322">
        <v>10453</v>
      </c>
      <c r="AQ41" s="323">
        <v>8493</v>
      </c>
      <c r="AR41" s="324">
        <v>23.1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22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509</v>
      </c>
      <c r="AN49" s="1189" t="s">
        <v>544</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545</v>
      </c>
      <c r="AO50" s="339" t="s">
        <v>546</v>
      </c>
      <c r="AP50" s="340" t="s">
        <v>547</v>
      </c>
      <c r="AQ50" s="341" t="s">
        <v>548</v>
      </c>
      <c r="AR50" s="342" t="s">
        <v>549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550</v>
      </c>
      <c r="AL51" s="335"/>
      <c r="AM51" s="343">
        <v>10184904</v>
      </c>
      <c r="AN51" s="344">
        <v>46035</v>
      </c>
      <c r="AO51" s="345">
        <v>30.3</v>
      </c>
      <c r="AP51" s="346">
        <v>41235</v>
      </c>
      <c r="AQ51" s="347">
        <v>5.6</v>
      </c>
      <c r="AR51" s="348">
        <v>24.7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551</v>
      </c>
      <c r="AM52" s="351">
        <v>4023404</v>
      </c>
      <c r="AN52" s="352">
        <v>18185</v>
      </c>
      <c r="AO52" s="353">
        <v>0.8</v>
      </c>
      <c r="AP52" s="354">
        <v>22086</v>
      </c>
      <c r="AQ52" s="355">
        <v>4.2</v>
      </c>
      <c r="AR52" s="356">
        <v>-3.4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552</v>
      </c>
      <c r="AL53" s="335"/>
      <c r="AM53" s="343">
        <v>8465374</v>
      </c>
      <c r="AN53" s="344">
        <v>38110</v>
      </c>
      <c r="AO53" s="345">
        <v>-17.2</v>
      </c>
      <c r="AP53" s="346">
        <v>41862</v>
      </c>
      <c r="AQ53" s="347">
        <v>1.5</v>
      </c>
      <c r="AR53" s="348">
        <v>-18.7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551</v>
      </c>
      <c r="AM54" s="351">
        <v>5860988</v>
      </c>
      <c r="AN54" s="352">
        <v>26385</v>
      </c>
      <c r="AO54" s="353">
        <v>45.1</v>
      </c>
      <c r="AP54" s="354">
        <v>23710</v>
      </c>
      <c r="AQ54" s="355">
        <v>7.4</v>
      </c>
      <c r="AR54" s="356">
        <v>37.700000000000003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553</v>
      </c>
      <c r="AL55" s="335"/>
      <c r="AM55" s="343">
        <v>12988810</v>
      </c>
      <c r="AN55" s="344">
        <v>58273</v>
      </c>
      <c r="AO55" s="345">
        <v>52.9</v>
      </c>
      <c r="AP55" s="346">
        <v>43554</v>
      </c>
      <c r="AQ55" s="347">
        <v>4</v>
      </c>
      <c r="AR55" s="348">
        <v>48.9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551</v>
      </c>
      <c r="AM56" s="351">
        <v>5038582</v>
      </c>
      <c r="AN56" s="352">
        <v>22605</v>
      </c>
      <c r="AO56" s="353">
        <v>-14.3</v>
      </c>
      <c r="AP56" s="354">
        <v>24811</v>
      </c>
      <c r="AQ56" s="355">
        <v>4.5999999999999996</v>
      </c>
      <c r="AR56" s="356">
        <v>-18.899999999999999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554</v>
      </c>
      <c r="AL57" s="335"/>
      <c r="AM57" s="343">
        <v>13690453</v>
      </c>
      <c r="AN57" s="344">
        <v>61210</v>
      </c>
      <c r="AO57" s="345">
        <v>5</v>
      </c>
      <c r="AP57" s="346">
        <v>42581</v>
      </c>
      <c r="AQ57" s="347">
        <v>-2.2000000000000002</v>
      </c>
      <c r="AR57" s="348">
        <v>7.2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551</v>
      </c>
      <c r="AM58" s="351">
        <v>9388572</v>
      </c>
      <c r="AN58" s="352">
        <v>41976</v>
      </c>
      <c r="AO58" s="353">
        <v>85.7</v>
      </c>
      <c r="AP58" s="354">
        <v>24354</v>
      </c>
      <c r="AQ58" s="355">
        <v>-1.8</v>
      </c>
      <c r="AR58" s="356">
        <v>87.5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555</v>
      </c>
      <c r="AL59" s="335"/>
      <c r="AM59" s="343">
        <v>10239827</v>
      </c>
      <c r="AN59" s="344">
        <v>45597</v>
      </c>
      <c r="AO59" s="345">
        <v>-25.5</v>
      </c>
      <c r="AP59" s="346">
        <v>45426</v>
      </c>
      <c r="AQ59" s="347">
        <v>6.7</v>
      </c>
      <c r="AR59" s="348">
        <v>-32.200000000000003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551</v>
      </c>
      <c r="AM60" s="351">
        <v>5667558</v>
      </c>
      <c r="AN60" s="352">
        <v>25237</v>
      </c>
      <c r="AO60" s="353">
        <v>-39.9</v>
      </c>
      <c r="AP60" s="354">
        <v>24508</v>
      </c>
      <c r="AQ60" s="355">
        <v>0.6</v>
      </c>
      <c r="AR60" s="356">
        <v>-40.5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556</v>
      </c>
      <c r="AL61" s="357"/>
      <c r="AM61" s="358">
        <v>11113874</v>
      </c>
      <c r="AN61" s="359">
        <v>49845</v>
      </c>
      <c r="AO61" s="360">
        <v>9.1</v>
      </c>
      <c r="AP61" s="361">
        <v>42932</v>
      </c>
      <c r="AQ61" s="362">
        <v>3.1</v>
      </c>
      <c r="AR61" s="348">
        <v>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551</v>
      </c>
      <c r="AM62" s="351">
        <v>5995821</v>
      </c>
      <c r="AN62" s="352">
        <v>26878</v>
      </c>
      <c r="AO62" s="353">
        <v>15.5</v>
      </c>
      <c r="AP62" s="354">
        <v>23894</v>
      </c>
      <c r="AQ62" s="355">
        <v>3</v>
      </c>
      <c r="AR62" s="356">
        <v>12.5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Am4k0kiDOa7AJg/D3Ybuj8wAA4UtGvx7SsAX8eQ6BFW5Ac/2W2whAM2zSlxk9xxIiL/Dx8btHUxUldFD2r7cQ==" saltValue="WgKx2zFYIwhxLvgUFOX2Y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nZaevjCkmuic7nlM+vgqC3MqeqcTUltFYxO+HvIjKPEMNClhvZthdkDayLAY2xcN+ZA2pu1uyrSJP1Z8I3i+g==" saltValue="YTOTNtKjZBhcVPcnoR7F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Qc+fX0QYobW2UNE2RjXmX9ctQshNgkS6BElcAknsDdpqNvWmcLvgGiZfqkRGDkcA3JM4QtwgrOqQAeNuMLEnQ==" saltValue="YU6XIsRLpAY6j0eOPNTI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12" t="s">
        <v>3</v>
      </c>
      <c r="D47" s="1212"/>
      <c r="E47" s="1213"/>
      <c r="F47" s="11">
        <v>15.06</v>
      </c>
      <c r="G47" s="12">
        <v>18.920000000000002</v>
      </c>
      <c r="H47" s="12">
        <v>17.8</v>
      </c>
      <c r="I47" s="12">
        <v>19.12</v>
      </c>
      <c r="J47" s="13">
        <v>18.989999999999998</v>
      </c>
    </row>
    <row r="48" spans="2:10" ht="57.75" customHeight="1" x14ac:dyDescent="0.15">
      <c r="B48" s="14"/>
      <c r="C48" s="1214" t="s">
        <v>4</v>
      </c>
      <c r="D48" s="1214"/>
      <c r="E48" s="1215"/>
      <c r="F48" s="15">
        <v>4.24</v>
      </c>
      <c r="G48" s="16">
        <v>4.8899999999999997</v>
      </c>
      <c r="H48" s="16">
        <v>5.03</v>
      </c>
      <c r="I48" s="16">
        <v>6.78</v>
      </c>
      <c r="J48" s="17">
        <v>4.8499999999999996</v>
      </c>
    </row>
    <row r="49" spans="2:10" ht="57.75" customHeight="1" thickBot="1" x14ac:dyDescent="0.2">
      <c r="B49" s="18"/>
      <c r="C49" s="1216" t="s">
        <v>5</v>
      </c>
      <c r="D49" s="1216"/>
      <c r="E49" s="1217"/>
      <c r="F49" s="19" t="s">
        <v>565</v>
      </c>
      <c r="G49" s="20">
        <v>6.52</v>
      </c>
      <c r="H49" s="20" t="s">
        <v>566</v>
      </c>
      <c r="I49" s="20" t="s">
        <v>567</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B/zK0JcOD+wxIdLqUj0tQXWwKCv7ZIcJ4HjAQsR5lwrNjSVaHvMU7LhfFnTdbxbFiOGBWPXgyQt/8BQ0cgiw==" saltValue="jTAZ+dlscTMylHiNz9jV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2019-03-08T00:47:11Z</cp:lastPrinted>
  <dcterms:created xsi:type="dcterms:W3CDTF">2019-02-14T01:56:36Z</dcterms:created>
  <dcterms:modified xsi:type="dcterms:W3CDTF">2019-10-23T00:07:25Z</dcterms:modified>
  <cp:category/>
</cp:coreProperties>
</file>