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U34" i="10"/>
  <c r="U35" i="10" s="1"/>
  <c r="U36" i="10" s="1"/>
  <c r="BE34" i="10" l="1"/>
  <c r="BE35" i="10" l="1"/>
  <c r="BW34" i="10"/>
  <c r="BW35" i="10" s="1"/>
  <c r="BW36" i="10" s="1"/>
  <c r="BW37" i="10" s="1"/>
  <c r="BW38" i="10" s="1"/>
  <c r="CO34" i="10" l="1"/>
  <c r="CO35" i="10" s="1"/>
</calcChain>
</file>

<file path=xl/sharedStrings.xml><?xml version="1.0" encoding="utf-8"?>
<sst xmlns="http://schemas.openxmlformats.org/spreadsheetml/2006/main" count="1110" uniqueCount="604">
  <si>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</si>
  <si>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</si>
  <si>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</si>
  <si>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</si>
  <si>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</si>
  <si>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</si>
  <si>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</si>
  <si>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</si>
  <si>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</si>
  <si>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</si>
  <si>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</si>
  <si>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</si>
  <si>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</si>
  <si>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</si>
  <si>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</si>
  <si>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</si>
  <si>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</si>
  <si>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</si>
  <si>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</si>
  <si>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</si>
  <si>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</si>
  <si>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</si>
  <si>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</si>
  <si>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</si>
  <si>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</si>
  <si>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</si>
  <si>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</si>
  <si>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</si>
  <si>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</si>
  <si>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</si>
  <si>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</si>
  <si>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</si>
  <si>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</si>
  <si>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</si>
  <si>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</si>
  <si>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</si>
  <si>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</si>
  <si>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</si>
  <si>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</si>
  <si>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</si>
  <si>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</si>
  <si>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</si>
  <si>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</si>
  <si>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</si>
  <si>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</si>
  <si>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</si>
  <si>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</si>
  <si>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</si>
  <si>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</si>
  <si>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</si>
  <si>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</si>
  <si>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</si>
  <si>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</si>
  <si>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</si>
  <si>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</si>
  <si>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</si>
  <si>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</si>
  <si>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</si>
  <si>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</si>
  <si>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</si>
  <si>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</si>
  <si>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</si>
  <si>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</si>
  <si>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</si>
  <si>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</si>
  <si>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</si>
  <si>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</si>
  <si>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</si>
  <si>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</si>
  <si>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</si>
  <si>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</si>
  <si>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</si>
  <si>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</si>
  <si>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</si>
  <si>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</si>
  <si>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</si>
  <si>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</si>
  <si>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</si>
  <si>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</si>
  <si>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</si>
  <si>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</si>
  <si>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</si>
  <si>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</si>
  <si>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</si>
  <si>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</si>
  <si>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</si>
  <si>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</si>
  <si>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</si>
  <si>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</si>
  <si>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</si>
  <si>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</si>
  <si>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</si>
  <si>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</si>
  <si>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</si>
  <si>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</si>
  <si>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</si>
  <si>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</si>
  <si>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</si>
  <si>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</si>
  <si>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</si>
  <si>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</si>
  <si>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</si>
  <si>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</si>
  <si>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</si>
  <si>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</si>
  <si>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</si>
  <si>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</si>
  <si>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</si>
  <si>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</si>
  <si>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</si>
  <si>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</si>
  <si>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</si>
  <si>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</si>
  <si>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</si>
  <si>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</si>
  <si>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</si>
  <si>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</si>
  <si>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</si>
  <si>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</si>
  <si>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</si>
  <si>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</si>
  <si>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</si>
  <si>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</si>
  <si>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</si>
  <si>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</si>
  <si>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</si>
  <si>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</si>
  <si>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</si>
  <si>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</si>
  <si>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</si>
  <si>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</si>
  <si>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</si>
  <si>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</si>
  <si>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</si>
  <si>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</si>
  <si>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</si>
  <si>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</si>
  <si>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</si>
  <si>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</si>
  <si>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</si>
  <si>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</si>
  <si>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</si>
  <si>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</si>
  <si>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</si>
  <si>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</si>
  <si>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</si>
  <si>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</si>
  <si>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</si>
  <si>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</si>
  <si>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</si>
  <si>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</si>
  <si>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</si>
  <si>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</si>
  <si>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</si>
  <si>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</si>
  <si>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</si>
  <si>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</si>
  <si>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</si>
  <si>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</si>
  <si>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</si>
  <si>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</si>
  <si>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</si>
  <si>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</si>
  <si>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</si>
  <si>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</si>
  <si>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</si>
  <si>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</si>
  <si>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</si>
  <si>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</si>
  <si>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</si>
  <si>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</si>
  <si>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</si>
  <si>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</si>
  <si>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</si>
  <si>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</si>
  <si>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</si>
  <si>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</si>
  <si>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</si>
  <si>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</si>
  <si>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</si>
  <si>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</si>
  <si>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</si>
  <si>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</si>
  <si>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</si>
  <si>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</si>
  <si>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</si>
  <si>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</si>
  <si>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</si>
  <si>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</si>
  <si>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</si>
  <si>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</si>
  <si>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</si>
  <si>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</si>
  <si>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</si>
  <si>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</si>
  <si>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</si>
  <si>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</si>
  <si>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</si>
  <si>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</si>
  <si>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</si>
  <si>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</si>
  <si>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</si>
  <si>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</si>
  <si>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</si>
  <si>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</si>
  <si>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</si>
  <si>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</si>
  <si>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</si>
  <si>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</si>
  <si>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</si>
  <si>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</si>
  <si>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</si>
  <si>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</si>
  <si>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群馬県吉岡町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</si>
  <si>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</si>
  <si>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</si>
  <si>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</si>
  <si>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</si>
  <si>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</si>
  <si>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</si>
  <si>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</si>
  <si>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</si>
  <si>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</si>
  <si>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</si>
  <si>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</si>
  <si>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</si>
  <si>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</si>
  <si>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</si>
  <si>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</si>
  <si>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</si>
  <si>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</si>
  <si>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</si>
  <si>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</si>
  <si>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</si>
  <si>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</si>
  <si>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</si>
  <si>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</si>
  <si>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</si>
  <si>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</si>
  <si>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</si>
  <si>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</si>
  <si>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</si>
  <si>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</si>
  <si>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</si>
  <si>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</si>
  <si>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</si>
  <si>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</si>
  <si>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</si>
  <si>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</si>
  <si>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</si>
  <si>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</si>
  <si>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</si>
  <si>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</si>
  <si>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</si>
  <si>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</si>
  <si>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</si>
  <si>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</si>
  <si>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</si>
  <si>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</si>
  <si>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</si>
  <si>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</si>
  <si>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</si>
  <si>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</si>
  <si>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</si>
  <si>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</si>
  <si>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</si>
  <si>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</si>
  <si>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</si>
  <si>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</si>
  <si>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</si>
  <si>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</si>
  <si>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</si>
  <si>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</si>
  <si>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</si>
  <si>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</si>
  <si>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</si>
  <si>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</si>
  <si>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</si>
  <si>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</si>
  <si>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</si>
  <si>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</si>
  <si>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</si>
  <si>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</si>
  <si>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</si>
  <si>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</si>
  <si>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</si>
  <si>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</si>
  <si>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</si>
  <si>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</si>
  <si>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</si>
  <si>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</si>
  <si>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</si>
  <si>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</si>
  <si>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</si>
  <si>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</si>
  <si>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</si>
  <si>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</si>
  <si>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</si>
  <si>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</si>
  <si>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</si>
  <si>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</si>
  <si>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</si>
  <si>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</si>
  <si>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</si>
  <si>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</si>
  <si>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</si>
  <si>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</si>
  <si>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</si>
  <si>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</si>
  <si>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</si>
  <si>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</si>
  <si>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</si>
  <si>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</si>
  <si>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</si>
  <si>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</si>
  <si>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</si>
  <si>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</si>
  <si>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</si>
  <si>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</si>
  <si>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</si>
  <si>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</si>
  <si>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</si>
  <si>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</si>
  <si>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</si>
  <si>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</si>
  <si>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</si>
  <si>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</si>
  <si>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</si>
  <si>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</si>
  <si>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</si>
  <si>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</si>
  <si>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</si>
  <si>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</si>
  <si>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</si>
  <si>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</si>
  <si>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</si>
  <si>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</si>
  <si>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</si>
  <si>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</si>
  <si>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</si>
  <si>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</si>
  <si>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</si>
  <si>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</si>
  <si>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</si>
  <si>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</si>
  <si>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</si>
  <si>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</si>
  <si>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</si>
  <si>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</si>
  <si>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</si>
  <si>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</si>
  <si>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</si>
  <si>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</si>
  <si>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</si>
  <si>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</si>
  <si>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</si>
  <si>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</si>
  <si>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</si>
  <si>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</si>
  <si>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</si>
  <si>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</si>
  <si>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</si>
  <si>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</si>
  <si>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</si>
  <si>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群馬県吉岡町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</si>
  <si>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</si>
  <si>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</si>
  <si>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</si>
  <si>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</si>
  <si>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</si>
  <si>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</si>
  <si>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</si>
  <si>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</si>
  <si>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</si>
  <si>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</si>
  <si>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</si>
  <si>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</si>
  <si>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</si>
  <si>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</si>
  <si>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</si>
  <si>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</si>
  <si>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</si>
  <si>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</si>
  <si>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</si>
  <si>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</si>
  <si>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</si>
  <si>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</si>
  <si>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</si>
  <si>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</si>
  <si>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</si>
  <si>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</si>
  <si>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</si>
  <si>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</si>
  <si>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</si>
  <si>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</si>
  <si>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</si>
  <si>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</si>
  <si>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</si>
  <si>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</si>
  <si>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</si>
  <si>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</si>
  <si>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</si>
  <si>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</si>
  <si>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</si>
  <si>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</si>
  <si>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</si>
  <si>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</si>
  <si>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</si>
  <si>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</si>
  <si>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</si>
  <si>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</si>
  <si>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</si>
  <si>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</si>
  <si>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</si>
  <si>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</si>
  <si>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</si>
  <si>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</si>
  <si>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</si>
  <si>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</si>
  <si>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</si>
  <si>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</si>
  <si>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</si>
  <si>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</si>
  <si>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</si>
  <si>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</si>
  <si>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</si>
  <si>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</si>
  <si>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</si>
  <si>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</si>
  <si>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</si>
  <si>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</si>
  <si>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</si>
  <si>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</si>
  <si>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</si>
  <si>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</si>
  <si>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</si>
  <si>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</si>
  <si>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</si>
  <si>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</si>
  <si>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</si>
  <si>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</si>
  <si>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</si>
  <si>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</si>
  <si>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</si>
  <si>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</si>
  <si>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</si>
  <si>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</si>
  <si>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</si>
  <si>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</si>
  <si>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</si>
  <si>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</si>
  <si>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</si>
  <si>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</si>
  <si>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</si>
  <si>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</si>
  <si>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</si>
  <si>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</si>
  <si>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</si>
  <si>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</si>
  <si>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</si>
  <si>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</si>
  <si>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</si>
  <si>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</si>
  <si>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</si>
  <si>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</si>
  <si>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</si>
  <si>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</si>
  <si>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</si>
  <si>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</si>
  <si>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</si>
  <si>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</si>
  <si>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</si>
  <si>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</si>
  <si>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</si>
  <si>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</si>
  <si>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</si>
  <si>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</si>
  <si>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</si>
  <si>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</si>
  <si>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</si>
  <si>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</si>
  <si>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</si>
  <si>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</si>
  <si>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</si>
  <si>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</si>
  <si>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</si>
  <si>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</si>
  <si>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</si>
  <si>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</si>
  <si>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</si>
  <si>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</si>
  <si>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</si>
  <si>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</si>
  <si>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</si>
  <si>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</si>
  <si>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</si>
  <si>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</si>
  <si>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</si>
  <si>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</si>
  <si>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</si>
  <si>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</si>
  <si>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</si>
  <si>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</si>
  <si>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</si>
  <si>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</si>
  <si>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</si>
  <si>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</si>
  <si>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</si>
  <si>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</si>
  <si>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</si>
  <si>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</si>
  <si>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</si>
  <si>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</si>
  <si>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</si>
  <si>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</si>
  <si>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</si>
  <si>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</si>
  <si>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</si>
  <si>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</si>
  <si>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</si>
  <si>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</si>
  <si>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</si>
  <si>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</si>
  <si>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</si>
  <si>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</si>
  <si>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</si>
  <si>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</si>
  <si>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</si>
  <si>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</si>
  <si>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</si>
  <si>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</si>
  <si>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</si>
  <si>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</si>
  <si>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</si>
  <si>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</si>
  <si>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</si>
  <si>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</si>
  <si>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</si>
  <si>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</si>
  <si>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</si>
  <si>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</si>
  <si>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</si>
  <si>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</si>
  <si>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</si>
  <si>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</si>
  <si>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</si>
  <si>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</si>
  <si>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</si>
  <si>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</si>
  <si>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</si>
  <si>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</si>
  <si>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</si>
  <si>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</si>
  <si>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</si>
  <si>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</si>
  <si>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</si>
  <si>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</si>
  <si>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</si>
  <si>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</si>
  <si>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</si>
  <si>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2.04</t>
  </si>
  <si>
    <t>▲ 0.24</t>
  </si>
  <si>
    <t>▲ 8.77</t>
  </si>
  <si>
    <t>水道事業会計</t>
  </si>
  <si>
    <t>介護保険事業特別会計</t>
  </si>
  <si>
    <t>国民健康保険事業特別会計</t>
  </si>
  <si>
    <t>一般会計</t>
  </si>
  <si>
    <t>後期高齢者医療事業特別会計</t>
  </si>
  <si>
    <t>学校給食事業特別会計</t>
  </si>
  <si>
    <t>公共下水道事業特別会計</t>
  </si>
  <si>
    <t>農業集落排水事業特別会計</t>
  </si>
  <si>
    <t>その他会計（赤字）</t>
  </si>
  <si>
    <t>その他会計（黒字）</t>
  </si>
  <si>
    <t>渇水対策施設維持管理基金</t>
    <rPh sb="0" eb="2">
      <t>カッスイ</t>
    </rPh>
    <rPh sb="2" eb="4">
      <t>タイサク</t>
    </rPh>
    <rPh sb="4" eb="6">
      <t>シセツ</t>
    </rPh>
    <rPh sb="6" eb="8">
      <t>イジ</t>
    </rPh>
    <rPh sb="8" eb="10">
      <t>カンリ</t>
    </rPh>
    <rPh sb="10" eb="12">
      <t>キキン</t>
    </rPh>
    <phoneticPr fontId="11"/>
  </si>
  <si>
    <t>教育文化振興基金</t>
    <rPh sb="0" eb="2">
      <t>キョウイク</t>
    </rPh>
    <rPh sb="2" eb="4">
      <t>ブンカ</t>
    </rPh>
    <rPh sb="4" eb="6">
      <t>シンコウ</t>
    </rPh>
    <rPh sb="6" eb="8">
      <t>キキン</t>
    </rPh>
    <phoneticPr fontId="11"/>
  </si>
  <si>
    <t>地域福祉基金</t>
    <rPh sb="0" eb="2">
      <t>チイキ</t>
    </rPh>
    <rPh sb="2" eb="4">
      <t>フクシ</t>
    </rPh>
    <rPh sb="4" eb="6">
      <t>キキン</t>
    </rPh>
    <phoneticPr fontId="11"/>
  </si>
  <si>
    <t>-</t>
    <phoneticPr fontId="2"/>
  </si>
  <si>
    <t>-</t>
    <phoneticPr fontId="2"/>
  </si>
  <si>
    <t>-</t>
    <phoneticPr fontId="2"/>
  </si>
  <si>
    <t>群馬県後期高齢者医療広域連合（一般会計）</t>
  </si>
  <si>
    <t>群馬県後期高齢者医療広域連合（事業会計）</t>
  </si>
  <si>
    <t>渋川地区広域市町村圏振興整備組合</t>
  </si>
  <si>
    <t>群馬県市町村総合事務組合</t>
  </si>
  <si>
    <t>群馬県市町村会館管理組合</t>
  </si>
  <si>
    <t>　　　　－</t>
  </si>
  <si>
    <t>吉岡町振興公社</t>
    <rPh sb="0" eb="3">
      <t>ヨシオカマチ</t>
    </rPh>
    <rPh sb="3" eb="5">
      <t>シンコウ</t>
    </rPh>
    <rPh sb="5" eb="7">
      <t>コウシャ</t>
    </rPh>
    <phoneticPr fontId="2"/>
  </si>
  <si>
    <t>吉岡町土地開発公社</t>
    <rPh sb="0" eb="3">
      <t>ヨシオカマチ</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</si>
  <si>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</si>
  <si>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</si>
  <si>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</si>
  <si>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</si>
  <si>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</si>
  <si>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</si>
  <si>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</si>
  <si>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</si>
  <si>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状として、将来負担比率は発生しておらず、主に人口増を要因とした施設の新増築などにより、有形固定資産減価償却率は類似団体よりも低くなっている。しかし、教育関連施設以外には、老朽化が著しい施設もあり、今後人口増が続く状態となると施設不足も懸念されるため、適正なストック量の確保及び施設の維持管理が必要になってくる。</t>
    <rPh sb="1" eb="3">
      <t>ゲンジョウ</t>
    </rPh>
    <rPh sb="7" eb="9">
      <t>ショウライ</t>
    </rPh>
    <rPh sb="9" eb="11">
      <t>フタン</t>
    </rPh>
    <rPh sb="11" eb="13">
      <t>ヒリツ</t>
    </rPh>
    <rPh sb="14" eb="16">
      <t>ハッセイ</t>
    </rPh>
    <rPh sb="22" eb="23">
      <t>オモ</t>
    </rPh>
    <rPh sb="24" eb="26">
      <t>ジンコウ</t>
    </rPh>
    <rPh sb="26" eb="27">
      <t>ゾウ</t>
    </rPh>
    <rPh sb="28" eb="30">
      <t>ヨウイン</t>
    </rPh>
    <rPh sb="33" eb="35">
      <t>シセツ</t>
    </rPh>
    <rPh sb="36" eb="37">
      <t>シン</t>
    </rPh>
    <rPh sb="37" eb="39">
      <t>ゾウチク</t>
    </rPh>
    <rPh sb="45" eb="47">
      <t>ユウケイ</t>
    </rPh>
    <rPh sb="47" eb="49">
      <t>コテイ</t>
    </rPh>
    <rPh sb="49" eb="51">
      <t>シサン</t>
    </rPh>
    <rPh sb="51" eb="53">
      <t>ゲンカ</t>
    </rPh>
    <rPh sb="53" eb="55">
      <t>ショウキャク</t>
    </rPh>
    <rPh sb="55" eb="56">
      <t>リツ</t>
    </rPh>
    <rPh sb="57" eb="59">
      <t>ルイジ</t>
    </rPh>
    <rPh sb="59" eb="61">
      <t>ダンタイ</t>
    </rPh>
    <rPh sb="64" eb="65">
      <t>ヒク</t>
    </rPh>
    <rPh sb="76" eb="78">
      <t>キョウイク</t>
    </rPh>
    <rPh sb="78" eb="80">
      <t>カンレン</t>
    </rPh>
    <rPh sb="80" eb="82">
      <t>シセツ</t>
    </rPh>
    <rPh sb="82" eb="84">
      <t>イガイ</t>
    </rPh>
    <rPh sb="87" eb="90">
      <t>ロウキュウカ</t>
    </rPh>
    <rPh sb="91" eb="92">
      <t>イチジル</t>
    </rPh>
    <rPh sb="94" eb="96">
      <t>シセツ</t>
    </rPh>
    <rPh sb="100" eb="102">
      <t>コンゴ</t>
    </rPh>
    <rPh sb="102" eb="105">
      <t>ジンコウゾウ</t>
    </rPh>
    <rPh sb="106" eb="107">
      <t>ツヅ</t>
    </rPh>
    <rPh sb="108" eb="110">
      <t>ジョウタイ</t>
    </rPh>
    <rPh sb="114" eb="116">
      <t>シセツ</t>
    </rPh>
    <rPh sb="116" eb="118">
      <t>フソク</t>
    </rPh>
    <rPh sb="119" eb="121">
      <t>ケネン</t>
    </rPh>
    <rPh sb="127" eb="129">
      <t>テキセイ</t>
    </rPh>
    <rPh sb="134" eb="135">
      <t>リョウ</t>
    </rPh>
    <rPh sb="136" eb="138">
      <t>カクホ</t>
    </rPh>
    <rPh sb="138" eb="139">
      <t>オヨ</t>
    </rPh>
    <rPh sb="140" eb="142">
      <t>シセツ</t>
    </rPh>
    <rPh sb="143" eb="145">
      <t>イジ</t>
    </rPh>
    <rPh sb="145" eb="147">
      <t>カンリ</t>
    </rPh>
    <rPh sb="148" eb="15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</si>
  <si>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</si>
  <si>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</si>
  <si>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</si>
  <si>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</si>
  <si>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</si>
  <si>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</si>
  <si>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７年度以降将来負担比率は発生していないものの、実質公債費比率は類似団体よりも高い数値を示している。平成２９年度においては、公債費負担抑制のため、減債基金を活用して臨時財政対策債の繰上償還を実施したため、償還額の大幅な減となったので、今後も世代間負担の均衡に配慮した上で、適正な債務償還の管理に努めたい。</t>
    <rPh sb="1" eb="3">
      <t>ヘイセイ</t>
    </rPh>
    <rPh sb="5" eb="7">
      <t>ネンド</t>
    </rPh>
    <rPh sb="7" eb="9">
      <t>イコウ</t>
    </rPh>
    <rPh sb="9" eb="11">
      <t>ショウライ</t>
    </rPh>
    <rPh sb="11" eb="13">
      <t>フタン</t>
    </rPh>
    <rPh sb="13" eb="15">
      <t>ヒリツ</t>
    </rPh>
    <rPh sb="16" eb="18">
      <t>ハッセイ</t>
    </rPh>
    <rPh sb="27" eb="29">
      <t>ジッシツ</t>
    </rPh>
    <rPh sb="29" eb="32">
      <t>コウサイヒ</t>
    </rPh>
    <rPh sb="32" eb="34">
      <t>ヒリツ</t>
    </rPh>
    <rPh sb="35" eb="37">
      <t>ルイジ</t>
    </rPh>
    <rPh sb="37" eb="39">
      <t>ダンタイ</t>
    </rPh>
    <rPh sb="42" eb="43">
      <t>タカ</t>
    </rPh>
    <rPh sb="44" eb="46">
      <t>スウチ</t>
    </rPh>
    <rPh sb="47" eb="48">
      <t>シメ</t>
    </rPh>
    <rPh sb="53" eb="55">
      <t>ヘイセイ</t>
    </rPh>
    <rPh sb="57" eb="59">
      <t>ネンド</t>
    </rPh>
    <rPh sb="65" eb="68">
      <t>コウサイヒ</t>
    </rPh>
    <rPh sb="68" eb="70">
      <t>フタン</t>
    </rPh>
    <rPh sb="70" eb="72">
      <t>ヨクセイ</t>
    </rPh>
    <rPh sb="76" eb="78">
      <t>ゲンサイ</t>
    </rPh>
    <rPh sb="78" eb="80">
      <t>キキン</t>
    </rPh>
    <rPh sb="81" eb="83">
      <t>カツヨウ</t>
    </rPh>
    <rPh sb="85" eb="87">
      <t>リンジ</t>
    </rPh>
    <rPh sb="87" eb="89">
      <t>ザイセイ</t>
    </rPh>
    <rPh sb="89" eb="91">
      <t>タイサク</t>
    </rPh>
    <rPh sb="91" eb="92">
      <t>サイ</t>
    </rPh>
    <rPh sb="93" eb="95">
      <t>クリア</t>
    </rPh>
    <rPh sb="95" eb="97">
      <t>ショウカン</t>
    </rPh>
    <rPh sb="98" eb="100">
      <t>ジッシ</t>
    </rPh>
    <rPh sb="105" eb="107">
      <t>ショウカン</t>
    </rPh>
    <rPh sb="107" eb="108">
      <t>ガク</t>
    </rPh>
    <rPh sb="109" eb="111">
      <t>オオハバ</t>
    </rPh>
    <rPh sb="112" eb="113">
      <t>ゲン</t>
    </rPh>
    <rPh sb="120" eb="122">
      <t>コンゴ</t>
    </rPh>
    <rPh sb="123" eb="126">
      <t>セダイカン</t>
    </rPh>
    <rPh sb="126" eb="128">
      <t>フタン</t>
    </rPh>
    <rPh sb="129" eb="131">
      <t>キンコウ</t>
    </rPh>
    <rPh sb="132" eb="134">
      <t>ハイリョ</t>
    </rPh>
    <rPh sb="136" eb="137">
      <t>ウエ</t>
    </rPh>
    <rPh sb="139" eb="141">
      <t>テキセイ</t>
    </rPh>
    <rPh sb="142" eb="144">
      <t>サイム</t>
    </rPh>
    <rPh sb="144" eb="146">
      <t>ショウカン</t>
    </rPh>
    <rPh sb="147" eb="149">
      <t>カンリ</t>
    </rPh>
    <rPh sb="150" eb="15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</si>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</sst>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49919</c:v>
                </c:pt>
                <c:pt idx="3">
                  <c:v>47738</c:v>
                </c:pt>
                <c:pt idx="4">
                  <c:v>52191</c:v>
                </c:pt>
              </c:numCache>
            </c:numRef>
          </c:val>
          <c:smooth val="0"/>
          <c:extLst>
            <c:ext xmlns:c16="http://schemas.microsoft.com/office/drawing/2014/chart" uri="{C3380CC4-5D6E-409C-BE32-E72D297353CC}">
              <c16:uniqueId val="{00000000-C53D-4489-9636-F4762D2B5C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44781</c:v>
                </c:pt>
                <c:pt idx="1">
                  <c:v>24476</c:v>
                </c:pt>
                <c:pt idx="2">
                  <c:v>51131</c:v>
                </c:pt>
                <c:pt idx="3">
                  <c:v>65445</c:v>
                </c:pt>
                <c:pt idx="4">
                  <c:v>41003</c:v>
                </c:pt>
              </c:numCache>
            </c:numRef>
          </c:val>
          <c:smooth val="0"/>
          <c:extLst>
            <c:ext xmlns:c16="http://schemas.microsoft.com/office/drawing/2014/chart" uri="{C3380CC4-5D6E-409C-BE32-E72D297353CC}">
              <c16:uniqueId val="{00000001-C53D-4489-9636-F4762D2B5C7D}"/>
            </c:ext>
          </c:extLst>
        </c:ser>
        <c:dLbls>
          <c:showLegendKey val="0"/>
          <c:showVal val="0"/>
          <c:showCatName val="0"/>
          <c:showSerName val="0"/>
          <c:showPercent val="0"/>
          <c:showBubbleSize val="0"/>
        </c:dLbls>
        <c:marker val="1"/>
        <c:smooth val="0"/>
        <c:axId val="234842768"/>
        <c:axId val="233945264"/>
      </c:lineChart>
      <c:catAx>
        <c:axId val="234842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945264"/>
        <c:crosses val="autoZero"/>
        <c:auto val="1"/>
        <c:lblAlgn val="ctr"/>
        <c:lblOffset val="100"/>
        <c:tickLblSkip val="1"/>
        <c:tickMarkSkip val="1"/>
        <c:noMultiLvlLbl val="0"/>
      </c:catAx>
      <c:valAx>
        <c:axId val="2339452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842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7.09</c:v>
                </c:pt>
                <c:pt idx="1">
                  <c:v>1.42</c:v>
                </c:pt>
                <c:pt idx="2">
                  <c:v>0.37</c:v>
                </c:pt>
                <c:pt idx="3">
                  <c:v>0.4</c:v>
                </c:pt>
                <c:pt idx="4">
                  <c:v>0.6</c:v>
                </c:pt>
              </c:numCache>
            </c:numRef>
          </c:val>
          <c:extLst>
            <c:ext xmlns:c16="http://schemas.microsoft.com/office/drawing/2014/chart" uri="{C3380CC4-5D6E-409C-BE32-E72D297353CC}">
              <c16:uniqueId val="{00000000-08EC-4D7F-A476-5B0FBD779E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69.400000000000006</c:v>
                </c:pt>
                <c:pt idx="1">
                  <c:v>73.06</c:v>
                </c:pt>
                <c:pt idx="2">
                  <c:v>72.13</c:v>
                </c:pt>
                <c:pt idx="3">
                  <c:v>62.47</c:v>
                </c:pt>
                <c:pt idx="4">
                  <c:v>56.16</c:v>
                </c:pt>
              </c:numCache>
            </c:numRef>
          </c:val>
          <c:extLst>
            <c:ext xmlns:c16="http://schemas.microsoft.com/office/drawing/2014/chart" uri="{C3380CC4-5D6E-409C-BE32-E72D297353CC}">
              <c16:uniqueId val="{00000001-08EC-4D7F-A476-5B0FBD779E07}"/>
            </c:ext>
          </c:extLst>
        </c:ser>
        <c:dLbls>
          <c:showLegendKey val="0"/>
          <c:showVal val="0"/>
          <c:showCatName val="0"/>
          <c:showSerName val="0"/>
          <c:showPercent val="0"/>
          <c:showBubbleSize val="0"/>
        </c:dLbls>
        <c:gapWidth val="250"/>
        <c:overlap val="100"/>
        <c:axId val="129830592"/>
        <c:axId val="129830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-2.04</c:v>
                </c:pt>
                <c:pt idx="2">
                  <c:v>-0.24</c:v>
                </c:pt>
                <c:pt idx="3">
                  <c:v>-8.77</c:v>
                </c:pt>
                <c:pt idx="4">
                  <c:v>4.58</c:v>
                </c:pt>
              </c:numCache>
            </c:numRef>
          </c:val>
          <c:smooth val="0"/>
          <c:extLst>
            <c:ext xmlns:c16="http://schemas.microsoft.com/office/drawing/2014/chart" uri="{C3380CC4-5D6E-409C-BE32-E72D297353CC}">
              <c16:uniqueId val="{00000002-08EC-4D7F-A476-5B0FBD779E07}"/>
            </c:ext>
          </c:extLst>
        </c:ser>
        <c:dLbls>
          <c:showLegendKey val="0"/>
          <c:showVal val="0"/>
          <c:showCatName val="0"/>
          <c:showSerName val="0"/>
          <c:showPercent val="0"/>
          <c:showBubbleSize val="0"/>
        </c:dLbls>
        <c:marker val="1"/>
        <c:smooth val="0"/>
        <c:axId val="129830592"/>
        <c:axId val="129830984"/>
      </c:lineChart>
      <c:catAx>
        <c:axId val="1298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830984"/>
        <c:crosses val="autoZero"/>
        <c:auto val="1"/>
        <c:lblAlgn val="ctr"/>
        <c:lblOffset val="100"/>
        <c:tickLblSkip val="1"/>
        <c:tickMarkSkip val="1"/>
        <c:noMultiLvlLbl val="0"/>
      </c:catAx>
      <c:valAx>
        <c:axId val="12983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42-4C4B-BB66-05661ED854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42-4C4B-BB66-05661ED8546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42-4C4B-BB66-05661ED85469}"/>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42-4C4B-BB66-05661ED85469}"/>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5642-4C4B-BB66-05661ED8546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5-5642-4C4B-BB66-05661ED8546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7.08</c:v>
                </c:pt>
                <c:pt idx="2">
                  <c:v>#N/A</c:v>
                </c:pt>
                <c:pt idx="3">
                  <c:v>1.41</c:v>
                </c:pt>
                <c:pt idx="4">
                  <c:v>#N/A</c:v>
                </c:pt>
                <c:pt idx="5">
                  <c:v>0.35</c:v>
                </c:pt>
                <c:pt idx="6">
                  <c:v>#N/A</c:v>
                </c:pt>
                <c:pt idx="7">
                  <c:v>0.38</c:v>
                </c:pt>
                <c:pt idx="8">
                  <c:v>#N/A</c:v>
                </c:pt>
                <c:pt idx="9">
                  <c:v>0.57999999999999996</c:v>
                </c:pt>
              </c:numCache>
            </c:numRef>
          </c:val>
          <c:extLst>
            <c:ext xmlns:c16="http://schemas.microsoft.com/office/drawing/2014/chart" uri="{C3380CC4-5D6E-409C-BE32-E72D297353CC}">
              <c16:uniqueId val="{00000006-5642-4C4B-BB66-05661ED8546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3.56</c:v>
                </c:pt>
                <c:pt idx="2">
                  <c:v>#N/A</c:v>
                </c:pt>
                <c:pt idx="3">
                  <c:v>4</c:v>
                </c:pt>
                <c:pt idx="4">
                  <c:v>#N/A</c:v>
                </c:pt>
                <c:pt idx="5">
                  <c:v>1.52</c:v>
                </c:pt>
                <c:pt idx="6">
                  <c:v>#N/A</c:v>
                </c:pt>
                <c:pt idx="7">
                  <c:v>0.36</c:v>
                </c:pt>
                <c:pt idx="8">
                  <c:v>#N/A</c:v>
                </c:pt>
                <c:pt idx="9">
                  <c:v>0.76</c:v>
                </c:pt>
              </c:numCache>
            </c:numRef>
          </c:val>
          <c:extLst>
            <c:ext xmlns:c16="http://schemas.microsoft.com/office/drawing/2014/chart" uri="{C3380CC4-5D6E-409C-BE32-E72D297353CC}">
              <c16:uniqueId val="{00000007-5642-4C4B-BB66-05661ED8546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0.25</c:v>
                </c:pt>
                <c:pt idx="2">
                  <c:v>#N/A</c:v>
                </c:pt>
                <c:pt idx="3">
                  <c:v>0.14000000000000001</c:v>
                </c:pt>
                <c:pt idx="4">
                  <c:v>#N/A</c:v>
                </c:pt>
                <c:pt idx="5">
                  <c:v>0.64</c:v>
                </c:pt>
                <c:pt idx="6">
                  <c:v>#N/A</c:v>
                </c:pt>
                <c:pt idx="7">
                  <c:v>0.61</c:v>
                </c:pt>
                <c:pt idx="8">
                  <c:v>#N/A</c:v>
                </c:pt>
                <c:pt idx="9">
                  <c:v>0.86</c:v>
                </c:pt>
              </c:numCache>
            </c:numRef>
          </c:val>
          <c:extLst>
            <c:ext xmlns:c16="http://schemas.microsoft.com/office/drawing/2014/chart" uri="{C3380CC4-5D6E-409C-BE32-E72D297353CC}">
              <c16:uniqueId val="{00000008-5642-4C4B-BB66-05661ED854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8.6300000000000008</c:v>
                </c:pt>
                <c:pt idx="2">
                  <c:v>#N/A</c:v>
                </c:pt>
                <c:pt idx="3">
                  <c:v>8.4700000000000006</c:v>
                </c:pt>
                <c:pt idx="4">
                  <c:v>#N/A</c:v>
                </c:pt>
                <c:pt idx="5">
                  <c:v>8.09</c:v>
                </c:pt>
                <c:pt idx="6">
                  <c:v>#N/A</c:v>
                </c:pt>
                <c:pt idx="7">
                  <c:v>7.39</c:v>
                </c:pt>
                <c:pt idx="8">
                  <c:v>#N/A</c:v>
                </c:pt>
                <c:pt idx="9">
                  <c:v>6.72</c:v>
                </c:pt>
              </c:numCache>
            </c:numRef>
          </c:val>
          <c:extLst>
            <c:ext xmlns:c16="http://schemas.microsoft.com/office/drawing/2014/chart" uri="{C3380CC4-5D6E-409C-BE32-E72D297353CC}">
              <c16:uniqueId val="{00000009-5642-4C4B-BB66-05661ED85469}"/>
            </c:ext>
          </c:extLst>
        </c:ser>
        <c:dLbls>
          <c:showLegendKey val="0"/>
          <c:showVal val="0"/>
          <c:showCatName val="0"/>
          <c:showSerName val="0"/>
          <c:showPercent val="0"/>
          <c:showBubbleSize val="0"/>
        </c:dLbls>
        <c:gapWidth val="150"/>
        <c:overlap val="100"/>
        <c:axId val="267063760"/>
        <c:axId val="267064152"/>
      </c:barChart>
      <c:catAx>
        <c:axId val="26706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064152"/>
        <c:crosses val="autoZero"/>
        <c:auto val="1"/>
        <c:lblAlgn val="ctr"/>
        <c:lblOffset val="100"/>
        <c:tickLblSkip val="1"/>
        <c:tickMarkSkip val="1"/>
        <c:noMultiLvlLbl val="0"/>
      </c:catAx>
      <c:valAx>
        <c:axId val="267064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6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446</c:v>
                </c:pt>
                <c:pt idx="5">
                  <c:v>475</c:v>
                </c:pt>
                <c:pt idx="8">
                  <c:v>468</c:v>
                </c:pt>
                <c:pt idx="11">
                  <c:v>477</c:v>
                </c:pt>
                <c:pt idx="14">
                  <c:v>483</c:v>
                </c:pt>
              </c:numCache>
            </c:numRef>
          </c:val>
          <c:extLst>
            <c:ext xmlns:c16="http://schemas.microsoft.com/office/drawing/2014/chart" uri="{C3380CC4-5D6E-409C-BE32-E72D297353CC}">
              <c16:uniqueId val="{00000000-82E4-4A99-B03B-2E04E18DF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E4-4A99-B03B-2E04E18DF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82E4-4A99-B03B-2E04E18DF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34</c:v>
                </c:pt>
                <c:pt idx="6">
                  <c:v>27</c:v>
                </c:pt>
                <c:pt idx="9">
                  <c:v>31</c:v>
                </c:pt>
                <c:pt idx="12">
                  <c:v>39</c:v>
                </c:pt>
              </c:numCache>
            </c:numRef>
          </c:val>
          <c:extLst>
            <c:ext xmlns:c16="http://schemas.microsoft.com/office/drawing/2014/chart" uri="{C3380CC4-5D6E-409C-BE32-E72D297353CC}">
              <c16:uniqueId val="{00000003-82E4-4A99-B03B-2E04E18DF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252</c:v>
                </c:pt>
                <c:pt idx="3">
                  <c:v>268</c:v>
                </c:pt>
                <c:pt idx="6">
                  <c:v>264</c:v>
                </c:pt>
                <c:pt idx="9">
                  <c:v>263</c:v>
                </c:pt>
                <c:pt idx="12">
                  <c:v>244</c:v>
                </c:pt>
              </c:numCache>
            </c:numRef>
          </c:val>
          <c:extLst>
            <c:ext xmlns:c16="http://schemas.microsoft.com/office/drawing/2014/chart" uri="{C3380CC4-5D6E-409C-BE32-E72D297353CC}">
              <c16:uniqueId val="{00000004-82E4-4A99-B03B-2E04E18DF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E4-4A99-B03B-2E04E18DF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E4-4A99-B03B-2E04E18DF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509</c:v>
                </c:pt>
                <c:pt idx="3">
                  <c:v>551</c:v>
                </c:pt>
                <c:pt idx="6">
                  <c:v>557</c:v>
                </c:pt>
                <c:pt idx="9">
                  <c:v>568</c:v>
                </c:pt>
                <c:pt idx="12">
                  <c:v>571</c:v>
                </c:pt>
              </c:numCache>
            </c:numRef>
          </c:val>
          <c:extLst>
            <c:ext xmlns:c16="http://schemas.microsoft.com/office/drawing/2014/chart" uri="{C3380CC4-5D6E-409C-BE32-E72D297353CC}">
              <c16:uniqueId val="{00000007-82E4-4A99-B03B-2E04E18DF7E1}"/>
            </c:ext>
          </c:extLst>
        </c:ser>
        <c:dLbls>
          <c:showLegendKey val="0"/>
          <c:showVal val="0"/>
          <c:showCatName val="0"/>
          <c:showSerName val="0"/>
          <c:showPercent val="0"/>
          <c:showBubbleSize val="0"/>
        </c:dLbls>
        <c:gapWidth val="100"/>
        <c:overlap val="100"/>
        <c:axId val="267064936"/>
        <c:axId val="267065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391</c:v>
                </c:pt>
                <c:pt idx="5">
                  <c:v>#N/A</c:v>
                </c:pt>
                <c:pt idx="6">
                  <c:v>#N/A</c:v>
                </c:pt>
                <c:pt idx="7">
                  <c:v>393</c:v>
                </c:pt>
                <c:pt idx="8">
                  <c:v>#N/A</c:v>
                </c:pt>
                <c:pt idx="9">
                  <c:v>#N/A</c:v>
                </c:pt>
                <c:pt idx="10">
                  <c:v>398</c:v>
                </c:pt>
                <c:pt idx="11">
                  <c:v>#N/A</c:v>
                </c:pt>
                <c:pt idx="12">
                  <c:v>#N/A</c:v>
                </c:pt>
                <c:pt idx="13">
                  <c:v>384</c:v>
                </c:pt>
                <c:pt idx="14">
                  <c:v>#N/A</c:v>
                </c:pt>
              </c:numCache>
            </c:numRef>
          </c:val>
          <c:smooth val="0"/>
          <c:extLst>
            <c:ext xmlns:c16="http://schemas.microsoft.com/office/drawing/2014/chart" uri="{C3380CC4-5D6E-409C-BE32-E72D297353CC}">
              <c16:uniqueId val="{00000008-82E4-4A99-B03B-2E04E18DF7E1}"/>
            </c:ext>
          </c:extLst>
        </c:ser>
        <c:dLbls>
          <c:showLegendKey val="0"/>
          <c:showVal val="0"/>
          <c:showCatName val="0"/>
          <c:showSerName val="0"/>
          <c:showPercent val="0"/>
          <c:showBubbleSize val="0"/>
        </c:dLbls>
        <c:marker val="1"/>
        <c:smooth val="0"/>
        <c:axId val="267064936"/>
        <c:axId val="267065328"/>
      </c:lineChart>
      <c:catAx>
        <c:axId val="26706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065328"/>
        <c:crosses val="autoZero"/>
        <c:auto val="1"/>
        <c:lblAlgn val="ctr"/>
        <c:lblOffset val="100"/>
        <c:tickLblSkip val="1"/>
        <c:tickMarkSkip val="1"/>
        <c:noMultiLvlLbl val="0"/>
      </c:catAx>
      <c:valAx>
        <c:axId val="26706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6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5442</c:v>
                </c:pt>
                <c:pt idx="5">
                  <c:v>5471</c:v>
                </c:pt>
                <c:pt idx="8">
                  <c:v>5480</c:v>
                </c:pt>
                <c:pt idx="11">
                  <c:v>5473</c:v>
                </c:pt>
                <c:pt idx="14">
                  <c:v>5441</c:v>
                </c:pt>
              </c:numCache>
            </c:numRef>
          </c:val>
          <c:extLst>
            <c:ext xmlns:c16="http://schemas.microsoft.com/office/drawing/2014/chart" uri="{C3380CC4-5D6E-409C-BE32-E72D297353CC}">
              <c16:uniqueId val="{00000000-F804-4665-9A28-476EFC10E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c:v>
                </c:pt>
                <c:pt idx="5">
                  <c:v>4</c:v>
                </c:pt>
                <c:pt idx="8">
                  <c:v>2</c:v>
                </c:pt>
                <c:pt idx="11">
                  <c:v>1</c:v>
                </c:pt>
                <c:pt idx="14">
                  <c:v>1</c:v>
                </c:pt>
              </c:numCache>
            </c:numRef>
          </c:val>
          <c:extLst>
            <c:ext xmlns:c16="http://schemas.microsoft.com/office/drawing/2014/chart" uri="{C3380CC4-5D6E-409C-BE32-E72D297353CC}">
              <c16:uniqueId val="{00000001-F804-4665-9A28-476EFC10E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3646</c:v>
                </c:pt>
                <c:pt idx="5">
                  <c:v>3779</c:v>
                </c:pt>
                <c:pt idx="8">
                  <c:v>3813</c:v>
                </c:pt>
                <c:pt idx="11">
                  <c:v>3456</c:v>
                </c:pt>
                <c:pt idx="14">
                  <c:v>2801</c:v>
                </c:pt>
              </c:numCache>
            </c:numRef>
          </c:val>
          <c:extLst>
            <c:ext xmlns:c16="http://schemas.microsoft.com/office/drawing/2014/chart" uri="{C3380CC4-5D6E-409C-BE32-E72D297353CC}">
              <c16:uniqueId val="{00000002-F804-4665-9A28-476EFC10E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04-4665-9A28-476EFC10E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04-4665-9A28-476EFC10E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10</c:v>
                </c:pt>
                <c:pt idx="6">
                  <c:v>0</c:v>
                </c:pt>
                <c:pt idx="9">
                  <c:v>7</c:v>
                </c:pt>
                <c:pt idx="12">
                  <c:v>5</c:v>
                </c:pt>
              </c:numCache>
            </c:numRef>
          </c:val>
          <c:extLst>
            <c:ext xmlns:c16="http://schemas.microsoft.com/office/drawing/2014/chart" uri="{C3380CC4-5D6E-409C-BE32-E72D297353CC}">
              <c16:uniqueId val="{00000005-F804-4665-9A28-476EFC10E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925</c:v>
                </c:pt>
                <c:pt idx="3">
                  <c:v>830</c:v>
                </c:pt>
                <c:pt idx="6">
                  <c:v>777</c:v>
                </c:pt>
                <c:pt idx="9">
                  <c:v>755</c:v>
                </c:pt>
                <c:pt idx="12">
                  <c:v>741</c:v>
                </c:pt>
              </c:numCache>
            </c:numRef>
          </c:val>
          <c:extLst>
            <c:ext xmlns:c16="http://schemas.microsoft.com/office/drawing/2014/chart" uri="{C3380CC4-5D6E-409C-BE32-E72D297353CC}">
              <c16:uniqueId val="{00000006-F804-4665-9A28-476EFC10E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326</c:v>
                </c:pt>
                <c:pt idx="6">
                  <c:v>319</c:v>
                </c:pt>
                <c:pt idx="9">
                  <c:v>334</c:v>
                </c:pt>
                <c:pt idx="12">
                  <c:v>309</c:v>
                </c:pt>
              </c:numCache>
            </c:numRef>
          </c:val>
          <c:extLst>
            <c:ext xmlns:c16="http://schemas.microsoft.com/office/drawing/2014/chart" uri="{C3380CC4-5D6E-409C-BE32-E72D297353CC}">
              <c16:uniqueId val="{00000007-F804-4665-9A28-476EFC10E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3020</c:v>
                </c:pt>
                <c:pt idx="3">
                  <c:v>2834</c:v>
                </c:pt>
                <c:pt idx="6">
                  <c:v>2639</c:v>
                </c:pt>
                <c:pt idx="9">
                  <c:v>2475</c:v>
                </c:pt>
                <c:pt idx="12">
                  <c:v>2303</c:v>
                </c:pt>
              </c:numCache>
            </c:numRef>
          </c:val>
          <c:extLst>
            <c:ext xmlns:c16="http://schemas.microsoft.com/office/drawing/2014/chart" uri="{C3380CC4-5D6E-409C-BE32-E72D297353CC}">
              <c16:uniqueId val="{00000008-F804-4665-9A28-476EFC10E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150</c:v>
                </c:pt>
                <c:pt idx="3">
                  <c:v>267</c:v>
                </c:pt>
                <c:pt idx="6">
                  <c:v>151</c:v>
                </c:pt>
                <c:pt idx="9">
                  <c:v>118</c:v>
                </c:pt>
                <c:pt idx="12">
                  <c:v>107</c:v>
                </c:pt>
              </c:numCache>
            </c:numRef>
          </c:val>
          <c:extLst>
            <c:ext xmlns:c16="http://schemas.microsoft.com/office/drawing/2014/chart" uri="{C3380CC4-5D6E-409C-BE32-E72D297353CC}">
              <c16:uniqueId val="{00000009-F804-4665-9A28-476EFC10E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5202</c:v>
                </c:pt>
                <c:pt idx="3">
                  <c:v>5057</c:v>
                </c:pt>
                <c:pt idx="6">
                  <c:v>5017</c:v>
                </c:pt>
                <c:pt idx="9">
                  <c:v>4925</c:v>
                </c:pt>
                <c:pt idx="12">
                  <c:v>4351</c:v>
                </c:pt>
              </c:numCache>
            </c:numRef>
          </c:val>
          <c:extLst>
            <c:ext xmlns:c16="http://schemas.microsoft.com/office/drawing/2014/chart" uri="{C3380CC4-5D6E-409C-BE32-E72D297353CC}">
              <c16:uniqueId val="{0000000A-F804-4665-9A28-476EFC10E899}"/>
            </c:ext>
          </c:extLst>
        </c:ser>
        <c:dLbls>
          <c:showLegendKey val="0"/>
          <c:showVal val="0"/>
          <c:showCatName val="0"/>
          <c:showSerName val="0"/>
          <c:showPercent val="0"/>
          <c:showBubbleSize val="0"/>
        </c:dLbls>
        <c:gapWidth val="100"/>
        <c:overlap val="100"/>
        <c:axId val="267066112"/>
        <c:axId val="267066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387</c:v>
                </c:pt>
                <c:pt idx="2">
                  <c:v>#N/A</c:v>
                </c:pt>
                <c:pt idx="3">
                  <c:v>#N/A</c:v>
                </c:pt>
                <c:pt idx="4">
                  <c:v>70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04-4665-9A28-476EFC10E899}"/>
            </c:ext>
          </c:extLst>
        </c:ser>
        <c:dLbls>
          <c:showLegendKey val="0"/>
          <c:showVal val="0"/>
          <c:showCatName val="0"/>
          <c:showSerName val="0"/>
          <c:showPercent val="0"/>
          <c:showBubbleSize val="0"/>
        </c:dLbls>
        <c:marker val="1"/>
        <c:smooth val="0"/>
        <c:axId val="267066112"/>
        <c:axId val="267066504"/>
      </c:lineChart>
      <c:catAx>
        <c:axId val="2670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066504"/>
        <c:crosses val="autoZero"/>
        <c:auto val="1"/>
        <c:lblAlgn val="ctr"/>
        <c:lblOffset val="100"/>
        <c:tickLblSkip val="1"/>
        <c:tickMarkSkip val="1"/>
        <c:noMultiLvlLbl val="0"/>
      </c:catAx>
      <c:valAx>
        <c:axId val="26706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06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2992</c:v>
                </c:pt>
                <c:pt idx="1">
                  <c:v>2622</c:v>
                </c:pt>
                <c:pt idx="2">
                  <c:v>2392</c:v>
                </c:pt>
              </c:numCache>
            </c:numRef>
          </c:val>
          <c:extLst>
            <c:ext xmlns:c16="http://schemas.microsoft.com/office/drawing/2014/chart" uri="{C3380CC4-5D6E-409C-BE32-E72D297353CC}">
              <c16:uniqueId val="{00000000-63AB-4560-90B6-5E9691AEDC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443</c:v>
                </c:pt>
                <c:pt idx="1">
                  <c:v>448</c:v>
                </c:pt>
                <c:pt idx="2">
                  <c:v>32</c:v>
                </c:pt>
              </c:numCache>
            </c:numRef>
          </c:val>
          <c:extLst>
            <c:ext xmlns:c16="http://schemas.microsoft.com/office/drawing/2014/chart" uri="{C3380CC4-5D6E-409C-BE32-E72D297353CC}">
              <c16:uniqueId val="{00000001-63AB-4560-90B6-5E9691AEDC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242</c:v>
                </c:pt>
                <c:pt idx="1">
                  <c:v>244</c:v>
                </c:pt>
                <c:pt idx="2">
                  <c:v>216</c:v>
                </c:pt>
              </c:numCache>
            </c:numRef>
          </c:val>
          <c:extLst>
            <c:ext xmlns:c16="http://schemas.microsoft.com/office/drawing/2014/chart" uri="{C3380CC4-5D6E-409C-BE32-E72D297353CC}">
              <c16:uniqueId val="{00000002-63AB-4560-90B6-5E9691AEDC29}"/>
            </c:ext>
          </c:extLst>
        </c:ser>
        <c:dLbls>
          <c:showLegendKey val="0"/>
          <c:showVal val="0"/>
          <c:showCatName val="0"/>
          <c:showSerName val="0"/>
          <c:showPercent val="0"/>
          <c:showBubbleSize val="0"/>
        </c:dLbls>
        <c:gapWidth val="120"/>
        <c:overlap val="100"/>
        <c:axId val="265186912"/>
        <c:axId val="265187304"/>
      </c:barChart>
      <c:catAx>
        <c:axId val="2651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5187304"/>
        <c:crosses val="autoZero"/>
        <c:auto val="1"/>
        <c:lblAlgn val="ctr"/>
        <c:lblOffset val="100"/>
        <c:tickLblSkip val="1"/>
        <c:tickMarkSkip val="1"/>
        <c:noMultiLvlLbl val="0"/>
      </c:catAx>
      <c:valAx>
        <c:axId val="265187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51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{5F4D303C-FAA1-43CD-8542-8162CE52EEF4}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CD-4E8C-9FB3-AEEA30D26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{8AD61D56-FF0C-41DB-AFAB-B6078C263E0E}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D-4E8C-9FB3-AEEA30D26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{2C1B6F76-BE0F-4198-AC63-E43DABF40E2C}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D-4E8C-9FB3-AEEA30D26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{E35AC699-E6BB-4A34-B360-9E2D701E9EFE}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D-4E8C-9FB3-AEEA30D26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{30AFD074-B28B-4F23-AB5C-9C950B03437F}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D-4E8C-9FB3-AEEA30D26B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{511FDD21-B24F-45FF-894A-A3948EC2978A}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CD-4E8C-9FB3-AEEA30D26B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{CF03CE77-2346-4F0B-B2AD-9320FF853DA7}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CD-4E8C-9FB3-AEEA30D26B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{9B8D27C4-0BF5-4C06-AA3E-DCF668A972EB}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CD-4E8C-9FB3-AEEA30D26B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{474F3755-F49C-4A1B-983B-0F5345BD0CE0}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CD-4E8C-9FB3-AEEA30D26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44.8</c:v>
                </c:pt>
                <c:pt idx="24">
                  <c:v>44.6</c:v>
                </c:pt>
                <c:pt idx="32">
                  <c:v>45.7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CD-4E8C-9FB3-AEEA30D26B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{DDAD3A24-93D9-4214-B7FC-532E7C98FF65}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CD-4E8C-9FB3-AEEA30D26B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{D26D060E-A6D4-41FB-9A8E-6FCBBD4265CF}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D-4E8C-9FB3-AEEA30D26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{190D9D84-B5DE-45C0-9034-0DA657D767B1}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D-4E8C-9FB3-AEEA30D26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{A1E0C376-BDBF-4389-8728-5C71C15EC3B3}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D-4E8C-9FB3-AEEA30D26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{62151AA8-0AA0-499F-A619-79464B37919F}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D-4E8C-9FB3-AEEA30D26B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{81F2E062-5744-4C42-A517-DD4D53F20530}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CD-4E8C-9FB3-AEEA30D26BF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{C63B9238-081E-4873-94BF-BBF5FA253A2C}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CD-4E8C-9FB3-AEEA30D26BF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{A4C0C8F8-31D4-410B-B1AB-CD572DCCC350}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CD-4E8C-9FB3-AEEA30D26BF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{1A5F3C10-8593-4814-925D-5257400690C6}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CD-4E8C-9FB3-AEEA30D26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B0CD-4E8C-9FB3-AEEA30D26BFA}"/>
            </c:ext>
          </c:extLst>
        </c:ser>
        <c:dLbls>
          <c:showLegendKey val="0"/>
          <c:showVal val="1"/>
          <c:showCatName val="0"/>
          <c:showSerName val="0"/>
          <c:showPercent val="0"/>
          <c:showBubbleSize val="0"/>
        </c:dLbls>
        <c:axId val="282312792"/>
        <c:axId val="282313184"/>
      </c:scatterChart>
      <c:valAx>
        <c:axId val="282312792"/>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2313184"/>
        <c:crosses val="autoZero"/>
        <c:crossBetween val="midCat"/>
      </c:valAx>
      <c:valAx>
        <c:axId val="28231318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312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{A8961601-9D73-46F7-9E9D-D1C42F8353D7}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B8A-4647-9BF9-02EDB21240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{1F842A06-3480-450B-B696-A93659429A50}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8A-4647-9BF9-02EDB21240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{65385E4A-3BE5-44AF-9B25-9BEFA3F04FDE}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8A-4647-9BF9-02EDB21240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{BA2BEF0C-DD9E-4EEA-B5F3-86F6F8235AD9}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8A-4647-9BF9-02EDB21240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{719BB432-3C28-40A0-968E-8D1CB3A85B6A}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8A-4647-9BF9-02EDB212405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{1D407971-DAC6-4600-8895-B393C5894B96}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B8A-4647-9BF9-02EDB212405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{E4F49CF4-ED38-4FDB-B5D2-E878906C70A4}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B8A-4647-9BF9-02EDB212405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{894B9538-C7D7-4D9A-B912-3D2538449209}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B8A-4647-9BF9-02EDB212405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{544C4CBD-71FF-4300-ACB8-CD1EE4F4C59F}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B8A-4647-9BF9-02EDB21240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10</c:v>
                </c:pt>
                <c:pt idx="16">
                  <c:v>10.5</c:v>
                </c:pt>
                <c:pt idx="24">
                  <c:v>10.7</c:v>
                </c:pt>
                <c:pt idx="32">
                  <c:v>10.5</c:v>
                </c:pt>
              </c:numCache>
            </c:numRef>
          </c:xVal>
          <c:yVal>
            <c:numRef>
              <c:f>公会計指標分析・財政指標組合せ分析表!$BP$73:$DC$73</c:f>
              <c:numCache>
                <c:formatCode>#,##0.0;"▲ "#,##0.0</c:formatCode>
                <c:ptCount val="40"/>
                <c:pt idx="0">
                  <c:v>10.7</c:v>
                </c:pt>
                <c:pt idx="8">
                  <c:v>1.9</c:v>
                </c:pt>
              </c:numCache>
            </c:numRef>
          </c:yVal>
          <c:smooth val="0"/>
          <c:extLst>
            <c:ext xmlns:c16="http://schemas.microsoft.com/office/drawing/2014/chart" uri="{C3380CC4-5D6E-409C-BE32-E72D297353CC}">
              <c16:uniqueId val="{00000009-4B8A-4647-9BF9-02EDB21240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{AA79499A-715A-4390-8C41-1B132C778142}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B8A-4647-9BF9-02EDB21240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{465E04A6-0BD7-467C-B6FD-9C168598E3C9}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8A-4647-9BF9-02EDB21240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{8EAB0F01-034A-4923-89BE-0FFE55E639F8}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8A-4647-9BF9-02EDB21240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{451688DC-6394-49EC-9031-B2114D4E53E6}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8A-4647-9BF9-02EDB21240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{D5C60C21-1C2B-403D-B629-897E4E8BB435}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8A-4647-9BF9-02EDB212405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{C8E73A49-07CF-4E8C-A97A-A2D83BD10720}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B8A-4647-9BF9-02EDB212405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{7E066DA4-57CD-4F8D-8049-AD13B11BD9DE}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B8A-4647-9BF9-02EDB2124052}"/>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{D1BD6698-ED8E-4F82-BB63-5A8737C1EEF4}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B8A-4647-9BF9-02EDB2124052}"/>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{B8BA187D-5B60-43AA-B63D-67F7ABB38C59}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B8A-4647-9BF9-02EDB21240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6.8</c:v>
                </c:pt>
                <c:pt idx="24">
                  <c:v>6.8</c:v>
                </c:pt>
                <c:pt idx="32">
                  <c:v>6.8</c:v>
                </c:pt>
              </c:numCache>
            </c:numRef>
          </c:xVal>
          <c:yVal>
            <c:numRef>
              <c:f>公会計指標分析・財政指標組合せ分析表!$BP$77:$DC$77</c:f>
              <c:numCache>
                <c:formatCode>#,##0.0;"▲ "#,##0.0</c:formatCode>
                <c:ptCount val="40"/>
                <c:pt idx="0">
                  <c:v>54.6</c:v>
                </c:pt>
                <c:pt idx="8">
                  <c:v>48.7</c:v>
                </c:pt>
                <c:pt idx="16">
                  <c:v>13</c:v>
                </c:pt>
                <c:pt idx="24">
                  <c:v>21</c:v>
                </c:pt>
                <c:pt idx="32">
                  <c:v>20.2</c:v>
                </c:pt>
              </c:numCache>
            </c:numRef>
          </c:yVal>
          <c:smooth val="0"/>
          <c:extLst>
            <c:ext xmlns:c16="http://schemas.microsoft.com/office/drawing/2014/chart" uri="{C3380CC4-5D6E-409C-BE32-E72D297353CC}">
              <c16:uniqueId val="{00000013-4B8A-4647-9BF9-02EDB2124052}"/>
            </c:ext>
          </c:extLst>
        </c:ser>
        <c:dLbls>
          <c:showLegendKey val="0"/>
          <c:showVal val="1"/>
          <c:showCatName val="0"/>
          <c:showSerName val="0"/>
          <c:showPercent val="0"/>
          <c:showBubbleSize val="0"/>
        </c:dLbls>
        <c:axId val="317939384"/>
        <c:axId val="317939776"/>
      </c:scatterChart>
      <c:valAx>
        <c:axId val="317939384"/>
        <c:scaling>
          <c:orientation val="minMax"/>
          <c:max val="11.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7939776"/>
        <c:crosses val="autoZero"/>
        <c:crossBetween val="midCat"/>
      </c:valAx>
      <c:valAx>
        <c:axId val="317939776"/>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93938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生産年齢人口が減少している中、当町では通勤・通学に便利な立地・交通条件等により人口増が続いており、生産年齢人口割合が高い状況にあるほか、宅地や新築住宅の増加、企業や商業施設の進出により町税収入が堅調に増加し続けている。</a:t>
          </a:r>
        </a:p>
        <a:p>
          <a:r>
            <a:rPr kumimoji="1" lang="ja-JP" altLang="en-US" sz="1300">
              <a:latin typeface="ＭＳ Ｐゴシック" panose="020B0600070205080204" pitchFamily="50" charset="-128"/>
              <a:ea typeface="ＭＳ Ｐゴシック" panose="020B0600070205080204" pitchFamily="50" charset="-128"/>
            </a:rPr>
            <a:t>　そのため、財政力指数は上昇傾向にあるものの、扶助費や物件費等の増により経常収支比率が悪化し続けていることも踏まえ、町税の徴収強化、受益者負担の見直し等により、自主財源の確保に努める。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1" name="テキスト ボックス 90"/>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95" name="テキスト ボックス 94"/>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7" name="テキスト ボックス 96"/>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当町は、職員数が少なく人件費を抑えられている反面、業務委託等により物件費が高いほか、年少人口が多く扶助費が高くなっている。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経常経費は増加しているものの、人口増等を背景とした個人住民税・固定資産税の増のほか、燃費達成基準の厳格化に伴う自動車取得税交付金の増や地方消費税交付金の大幅増により、比率は前年度よりも</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％減少した。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年度に減債基金を活用して臨時財政対策債を繰上償還したことにより、平成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％程度の比率の改善を見込んでいる。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経常経費の削減はもちろんのこと、事務事業の見直し、受益者負担の見直しによる特定財源の確保、徴収努力による自主財源の確保等により、経常収支比率の改善を図る。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63</xdr:row>
      <xdr:rowOff>146473</xdr:rowOff>
    </xdr:to>
    <xdr:cxnSp macro="">
      <xdr:nvCxnSpPr>
        <xdr:cNvPr id="132" name="直線コネクタ 131"/>
        <xdr:cNvCxnSpPr/>
      </xdr:nvCxnSpPr>
      <xdr:spPr>
        <a:xfrm flipV="1">
          <a:off x="4114800" y="109236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146473</xdr:rowOff>
    </xdr:to>
    <xdr:cxnSp macro="">
      <xdr:nvCxnSpPr>
        <xdr:cNvPr id="135" name="直線コネクタ 134"/>
        <xdr:cNvCxnSpPr/>
      </xdr:nvCxnSpPr>
      <xdr:spPr>
        <a:xfrm>
          <a:off x="3225800" y="10774892"/>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17780</xdr:rowOff>
    </xdr:to>
    <xdr:cxnSp macro="">
      <xdr:nvCxnSpPr>
        <xdr:cNvPr id="138" name="直線コネクタ 137"/>
        <xdr:cNvCxnSpPr/>
      </xdr:nvCxnSpPr>
      <xdr:spPr>
        <a:xfrm flipV="1">
          <a:off x="2336800" y="1077489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17780</xdr:rowOff>
    </xdr:to>
    <xdr:cxnSp macro="">
      <xdr:nvCxnSpPr>
        <xdr:cNvPr id="141" name="直線コネクタ 140"/>
        <xdr:cNvCxnSpPr/>
      </xdr:nvCxnSpPr>
      <xdr:spPr>
        <a:xfrm>
          <a:off x="1447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2" name="フローチャート: 判断 141"/>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3" name="テキスト ボックス 142"/>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2"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5" name="楕円 154"/>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9119</xdr:rowOff>
    </xdr:from>
    <xdr:ext cx="762000" cy="259045"/>
    <xdr:sp macro="" textlink="">
      <xdr:nvSpPr>
        <xdr:cNvPr id="156" name="テキスト ボックス 155"/>
        <xdr:cNvSpPr txBox="1"/>
      </xdr:nvSpPr>
      <xdr:spPr>
        <a:xfrm>
          <a:off x="2844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人あたりの職員数が類似団体内でトップクラスに少なく、人口</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人あたりの人件費決算額は、類似団体と比較して非常に少なく抑えられている。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物件費については、経常一般財源の充当率が高く、経常収支比率では類似団体平均を上回っているものの、人口</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人あたりの決算額の比較では類似団体平均よりも少なく抑えられている。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今後も、住民サービスが低下しないよう留意しながら、効率的な組織機構編成や人員配置、事務事業の見直し、効率的な施設・設備管理などにより人件費及び物件費の抑制に努める。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85940</xdr:rowOff>
    </xdr:from>
    <xdr:to>
      <xdr:col>23</xdr:col>
      <xdr:colOff>133350</xdr:colOff>
      <xdr:row>82</xdr:row>
      <xdr:rowOff>94876</xdr:rowOff>
    </xdr:to>
    <xdr:cxnSp macro="">
      <xdr:nvCxnSpPr>
        <xdr:cNvPr id="195" name="直線コネクタ 194"/>
        <xdr:cNvCxnSpPr/>
      </xdr:nvCxnSpPr>
      <xdr:spPr>
        <a:xfrm>
          <a:off x="4114800" y="14144840"/>
          <a:ext cx="8382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82113</xdr:rowOff>
    </xdr:from>
    <xdr:to>
      <xdr:col>19</xdr:col>
      <xdr:colOff>133350</xdr:colOff>
      <xdr:row>82</xdr:row>
      <xdr:rowOff>85940</xdr:rowOff>
    </xdr:to>
    <xdr:cxnSp macro="">
      <xdr:nvCxnSpPr>
        <xdr:cNvPr id="198" name="直線コネクタ 197"/>
        <xdr:cNvCxnSpPr/>
      </xdr:nvCxnSpPr>
      <xdr:spPr>
        <a:xfrm>
          <a:off x="3225800" y="14141013"/>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82113</xdr:rowOff>
    </xdr:from>
    <xdr:to>
      <xdr:col>15</xdr:col>
      <xdr:colOff>82550</xdr:colOff>
      <xdr:row>82</xdr:row>
      <xdr:rowOff>95650</xdr:rowOff>
    </xdr:to>
    <xdr:cxnSp macro="">
      <xdr:nvCxnSpPr>
        <xdr:cNvPr id="201" name="直線コネクタ 200"/>
        <xdr:cNvCxnSpPr/>
      </xdr:nvCxnSpPr>
      <xdr:spPr>
        <a:xfrm flipV="1">
          <a:off x="2336800" y="1414101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42121</xdr:rowOff>
    </xdr:from>
    <xdr:to>
      <xdr:col>11</xdr:col>
      <xdr:colOff>31750</xdr:colOff>
      <xdr:row>82</xdr:row>
      <xdr:rowOff>95650</xdr:rowOff>
    </xdr:to>
    <xdr:cxnSp macro="">
      <xdr:nvCxnSpPr>
        <xdr:cNvPr id="204" name="直線コネクタ 203"/>
        <xdr:cNvCxnSpPr/>
      </xdr:nvCxnSpPr>
      <xdr:spPr>
        <a:xfrm>
          <a:off x="1447800" y="14101021"/>
          <a:ext cx="889000" cy="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127361</xdr:rowOff>
    </xdr:from>
    <xdr:to>
      <xdr:col>11</xdr:col>
      <xdr:colOff>82550</xdr:colOff>
      <xdr:row>85</xdr:row>
      <xdr:rowOff>57511</xdr:rowOff>
    </xdr:to>
    <xdr:sp macro="" textlink="">
      <xdr:nvSpPr>
        <xdr:cNvPr id="205" name="フローチャート: 判断 204"/>
        <xdr:cNvSpPr/>
      </xdr:nvSpPr>
      <xdr:spPr>
        <a:xfrm>
          <a:off x="2286000" y="145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42288</xdr:rowOff>
    </xdr:from>
    <xdr:ext cx="762000" cy="259045"/>
    <xdr:sp macro="" textlink="">
      <xdr:nvSpPr>
        <xdr:cNvPr id="206" name="テキスト ボックス 205"/>
        <xdr:cNvSpPr txBox="1"/>
      </xdr:nvSpPr>
      <xdr:spPr>
        <a:xfrm>
          <a:off x="1955800" y="1461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39295</xdr:rowOff>
    </xdr:from>
    <xdr:to>
      <xdr:col>7</xdr:col>
      <xdr:colOff>31750</xdr:colOff>
      <xdr:row>84</xdr:row>
      <xdr:rowOff>140895</xdr:rowOff>
    </xdr:to>
    <xdr:sp macro="" textlink="">
      <xdr:nvSpPr>
        <xdr:cNvPr id="207" name="フローチャート: 判断 206"/>
        <xdr:cNvSpPr/>
      </xdr:nvSpPr>
      <xdr:spPr>
        <a:xfrm>
          <a:off x="1397000" y="1444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125672</xdr:rowOff>
    </xdr:from>
    <xdr:ext cx="762000" cy="259045"/>
    <xdr:sp macro="" textlink="">
      <xdr:nvSpPr>
        <xdr:cNvPr id="208" name="テキスト ボックス 207"/>
        <xdr:cNvSpPr txBox="1"/>
      </xdr:nvSpPr>
      <xdr:spPr>
        <a:xfrm>
          <a:off x="1066800" y="1452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44076</xdr:rowOff>
    </xdr:from>
    <xdr:to>
      <xdr:col>23</xdr:col>
      <xdr:colOff>184150</xdr:colOff>
      <xdr:row>82</xdr:row>
      <xdr:rowOff>145676</xdr:rowOff>
    </xdr:to>
    <xdr:sp macro="" textlink="">
      <xdr:nvSpPr>
        <xdr:cNvPr id="214" name="楕円 213"/>
        <xdr:cNvSpPr/>
      </xdr:nvSpPr>
      <xdr:spPr>
        <a:xfrm>
          <a:off x="4902200" y="141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60603</xdr:rowOff>
    </xdr:from>
    <xdr:ext cx="762000" cy="259045"/>
    <xdr:sp macro="" textlink="">
      <xdr:nvSpPr>
        <xdr:cNvPr id="215" name="人件費・物件費等の状況該当値テキスト"/>
        <xdr:cNvSpPr txBox="1"/>
      </xdr:nvSpPr>
      <xdr:spPr>
        <a:xfrm>
          <a:off x="5041900" y="1394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35140</xdr:rowOff>
    </xdr:from>
    <xdr:to>
      <xdr:col>19</xdr:col>
      <xdr:colOff>184150</xdr:colOff>
      <xdr:row>82</xdr:row>
      <xdr:rowOff>136740</xdr:rowOff>
    </xdr:to>
    <xdr:sp macro="" textlink="">
      <xdr:nvSpPr>
        <xdr:cNvPr id="216" name="楕円 215"/>
        <xdr:cNvSpPr/>
      </xdr:nvSpPr>
      <xdr:spPr>
        <a:xfrm>
          <a:off x="4064000" y="140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146917</xdr:rowOff>
    </xdr:from>
    <xdr:ext cx="736600" cy="259045"/>
    <xdr:sp macro="" textlink="">
      <xdr:nvSpPr>
        <xdr:cNvPr id="217" name="テキスト ボックス 216"/>
        <xdr:cNvSpPr txBox="1"/>
      </xdr:nvSpPr>
      <xdr:spPr>
        <a:xfrm>
          <a:off x="3733800" y="1386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31313</xdr:rowOff>
    </xdr:from>
    <xdr:to>
      <xdr:col>15</xdr:col>
      <xdr:colOff>133350</xdr:colOff>
      <xdr:row>82</xdr:row>
      <xdr:rowOff>132913</xdr:rowOff>
    </xdr:to>
    <xdr:sp macro="" textlink="">
      <xdr:nvSpPr>
        <xdr:cNvPr id="218" name="楕円 217"/>
        <xdr:cNvSpPr/>
      </xdr:nvSpPr>
      <xdr:spPr>
        <a:xfrm>
          <a:off x="3175000" y="140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143090</xdr:rowOff>
    </xdr:from>
    <xdr:ext cx="762000" cy="259045"/>
    <xdr:sp macro="" textlink="">
      <xdr:nvSpPr>
        <xdr:cNvPr id="219" name="テキスト ボックス 218"/>
        <xdr:cNvSpPr txBox="1"/>
      </xdr:nvSpPr>
      <xdr:spPr>
        <a:xfrm>
          <a:off x="2844800" y="1385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44850</xdr:rowOff>
    </xdr:from>
    <xdr:to>
      <xdr:col>11</xdr:col>
      <xdr:colOff>82550</xdr:colOff>
      <xdr:row>82</xdr:row>
      <xdr:rowOff>146450</xdr:rowOff>
    </xdr:to>
    <xdr:sp macro="" textlink="">
      <xdr:nvSpPr>
        <xdr:cNvPr id="220" name="楕円 219"/>
        <xdr:cNvSpPr/>
      </xdr:nvSpPr>
      <xdr:spPr>
        <a:xfrm>
          <a:off x="2286000" y="141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156627</xdr:rowOff>
    </xdr:from>
    <xdr:ext cx="762000" cy="259045"/>
    <xdr:sp macro="" textlink="">
      <xdr:nvSpPr>
        <xdr:cNvPr id="221" name="テキスト ボックス 220"/>
        <xdr:cNvSpPr txBox="1"/>
      </xdr:nvSpPr>
      <xdr:spPr>
        <a:xfrm>
          <a:off x="1955800" y="1387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162771</xdr:rowOff>
    </xdr:from>
    <xdr:to>
      <xdr:col>7</xdr:col>
      <xdr:colOff>31750</xdr:colOff>
      <xdr:row>82</xdr:row>
      <xdr:rowOff>92921</xdr:rowOff>
    </xdr:to>
    <xdr:sp macro="" textlink="">
      <xdr:nvSpPr>
        <xdr:cNvPr id="222" name="楕円 221"/>
        <xdr:cNvSpPr/>
      </xdr:nvSpPr>
      <xdr:spPr>
        <a:xfrm>
          <a:off x="1397000" y="140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103098</xdr:rowOff>
    </xdr:from>
    <xdr:ext cx="762000" cy="259045"/>
    <xdr:sp macro="" textlink="">
      <xdr:nvSpPr>
        <xdr:cNvPr id="223" name="テキスト ボックス 222"/>
        <xdr:cNvSpPr txBox="1"/>
      </xdr:nvSpPr>
      <xdr:spPr>
        <a:xfrm>
          <a:off x="1066800" y="1381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当町のラスパイレス指数は類似団体平均程度の値で推移しているものの、平成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年度は年齢構成の偏りが大きく係長昇格者が多かったほか、現給保障を行っているため前年度比＋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％の増となっており、平成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年度は前年度並みの指数となっている。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なお、平成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年度の数値については、地方公務員給与実態調査の結果が未公表であるため、前年度の数値を引用している。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57" name="直線コネクタ 256"/>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10584</xdr:rowOff>
    </xdr:to>
    <xdr:cxnSp macro="">
      <xdr:nvCxnSpPr>
        <xdr:cNvPr id="260" name="直線コネクタ 259"/>
        <xdr:cNvCxnSpPr/>
      </xdr:nvCxnSpPr>
      <xdr:spPr>
        <a:xfrm flipV="1">
          <a:off x="15290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87</xdr:row>
      <xdr:rowOff>10584</xdr:rowOff>
    </xdr:to>
    <xdr:cxnSp macro="">
      <xdr:nvCxnSpPr>
        <xdr:cNvPr id="263" name="直線コネクタ 262"/>
        <xdr:cNvCxnSpPr/>
      </xdr:nvCxnSpPr>
      <xdr:spPr>
        <a:xfrm>
          <a:off x="14401800" y="1467202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6" name="直線コネクタ 265"/>
        <xdr:cNvCxnSpPr/>
      </xdr:nvCxnSpPr>
      <xdr:spPr>
        <a:xfrm flipV="1">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8" name="テキスト ボックス 267"/>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6" name="楕円 275"/>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7"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9" name="テキスト ボックス 278"/>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2" name="楕円 281"/>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3" name="テキスト ボックス 282"/>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人口増加が著しいため、大幅な定員削減を行わずとも人口</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人当たり職員数は実質的に削減され続ける状況となっており、類似団体内でも非常に少ない職員数をキープし続けている。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１人あたりの業務量も増加し続けているが、住民サービスが低下しないよう留意しながら事務事業の見直しを行うとともに、効率的な組織編制や人員配置、民間委託の推進等により、より一層の定員管理の適正化に努め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なお、平成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年度の数値については、地方公務員給与実態調査の結果が未公表であるため、前年度の数値を引用している。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86924</xdr:rowOff>
    </xdr:from>
    <xdr:to>
      <xdr:col>81</xdr:col>
      <xdr:colOff>44450</xdr:colOff>
      <xdr:row>59</xdr:row>
      <xdr:rowOff>92287</xdr:rowOff>
    </xdr:to>
    <xdr:cxnSp macro="">
      <xdr:nvCxnSpPr>
        <xdr:cNvPr id="320" name="直線コネクタ 319"/>
        <xdr:cNvCxnSpPr/>
      </xdr:nvCxnSpPr>
      <xdr:spPr>
        <a:xfrm flipV="1">
          <a:off x="16179800" y="10202474"/>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66816</xdr:rowOff>
    </xdr:from>
    <xdr:to>
      <xdr:col>77</xdr:col>
      <xdr:colOff>44450</xdr:colOff>
      <xdr:row>59</xdr:row>
      <xdr:rowOff>92287</xdr:rowOff>
    </xdr:to>
    <xdr:cxnSp macro="">
      <xdr:nvCxnSpPr>
        <xdr:cNvPr id="323" name="直線コネクタ 322"/>
        <xdr:cNvCxnSpPr/>
      </xdr:nvCxnSpPr>
      <xdr:spPr>
        <a:xfrm>
          <a:off x="15290800" y="10182366"/>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60113</xdr:rowOff>
    </xdr:from>
    <xdr:to>
      <xdr:col>72</xdr:col>
      <xdr:colOff>203200</xdr:colOff>
      <xdr:row>59</xdr:row>
      <xdr:rowOff>66816</xdr:rowOff>
    </xdr:to>
    <xdr:cxnSp macro="">
      <xdr:nvCxnSpPr>
        <xdr:cNvPr id="326" name="直線コネクタ 325"/>
        <xdr:cNvCxnSpPr/>
      </xdr:nvCxnSpPr>
      <xdr:spPr>
        <a:xfrm>
          <a:off x="14401800" y="1017566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74860</xdr:rowOff>
    </xdr:to>
    <xdr:cxnSp macro="">
      <xdr:nvCxnSpPr>
        <xdr:cNvPr id="329" name="直線コネクタ 328"/>
        <xdr:cNvCxnSpPr/>
      </xdr:nvCxnSpPr>
      <xdr:spPr>
        <a:xfrm flipV="1">
          <a:off x="13512800" y="10175663"/>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84808</xdr:rowOff>
    </xdr:from>
    <xdr:to>
      <xdr:col>68</xdr:col>
      <xdr:colOff>203200</xdr:colOff>
      <xdr:row>63</xdr:row>
      <xdr:rowOff>14958</xdr:rowOff>
    </xdr:to>
    <xdr:sp macro="" textlink="">
      <xdr:nvSpPr>
        <xdr:cNvPr id="330" name="フローチャート: 判断 329"/>
        <xdr:cNvSpPr/>
      </xdr:nvSpPr>
      <xdr:spPr>
        <a:xfrm>
          <a:off x="14351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171185</xdr:rowOff>
    </xdr:from>
    <xdr:ext cx="762000" cy="259045"/>
    <xdr:sp macro="" textlink="">
      <xdr:nvSpPr>
        <xdr:cNvPr id="331" name="テキスト ボックス 330"/>
        <xdr:cNvSpPr txBox="1"/>
      </xdr:nvSpPr>
      <xdr:spPr>
        <a:xfrm>
          <a:off x="14020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84808</xdr:rowOff>
    </xdr:from>
    <xdr:to>
      <xdr:col>64</xdr:col>
      <xdr:colOff>152400</xdr:colOff>
      <xdr:row>63</xdr:row>
      <xdr:rowOff>14958</xdr:rowOff>
    </xdr:to>
    <xdr:sp macro="" textlink="">
      <xdr:nvSpPr>
        <xdr:cNvPr id="332" name="フローチャート: 判断 331"/>
        <xdr:cNvSpPr/>
      </xdr:nvSpPr>
      <xdr:spPr>
        <a:xfrm>
          <a:off x="13462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171185</xdr:rowOff>
    </xdr:from>
    <xdr:ext cx="762000" cy="259045"/>
    <xdr:sp macro="" textlink="">
      <xdr:nvSpPr>
        <xdr:cNvPr id="333" name="テキスト ボックス 332"/>
        <xdr:cNvSpPr txBox="1"/>
      </xdr:nvSpPr>
      <xdr:spPr>
        <a:xfrm>
          <a:off x="13131800" y="108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36124</xdr:rowOff>
    </xdr:from>
    <xdr:to>
      <xdr:col>81</xdr:col>
      <xdr:colOff>95250</xdr:colOff>
      <xdr:row>59</xdr:row>
      <xdr:rowOff>137724</xdr:rowOff>
    </xdr:to>
    <xdr:sp macro="" textlink="">
      <xdr:nvSpPr>
        <xdr:cNvPr id="339" name="楕円 338"/>
        <xdr:cNvSpPr/>
      </xdr:nvSpPr>
      <xdr:spPr>
        <a:xfrm>
          <a:off x="16967200" y="101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128851</xdr:rowOff>
    </xdr:from>
    <xdr:ext cx="762000" cy="259045"/>
    <xdr:sp macro="" textlink="">
      <xdr:nvSpPr>
        <xdr:cNvPr id="340" name="定員管理の状況該当値テキスト"/>
        <xdr:cNvSpPr txBox="1"/>
      </xdr:nvSpPr>
      <xdr:spPr>
        <a:xfrm>
          <a:off x="17106900" y="1007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41" name="楕円 340"/>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42" name="テキスト ボックス 341"/>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16016</xdr:rowOff>
    </xdr:from>
    <xdr:to>
      <xdr:col>73</xdr:col>
      <xdr:colOff>44450</xdr:colOff>
      <xdr:row>59</xdr:row>
      <xdr:rowOff>117616</xdr:rowOff>
    </xdr:to>
    <xdr:sp macro="" textlink="">
      <xdr:nvSpPr>
        <xdr:cNvPr id="343" name="楕円 342"/>
        <xdr:cNvSpPr/>
      </xdr:nvSpPr>
      <xdr:spPr>
        <a:xfrm>
          <a:off x="15240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127793</xdr:rowOff>
    </xdr:from>
    <xdr:ext cx="762000" cy="259045"/>
    <xdr:sp macro="" textlink="">
      <xdr:nvSpPr>
        <xdr:cNvPr id="344" name="テキスト ボックス 343"/>
        <xdr:cNvSpPr txBox="1"/>
      </xdr:nvSpPr>
      <xdr:spPr>
        <a:xfrm>
          <a:off x="14909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9313</xdr:rowOff>
    </xdr:from>
    <xdr:to>
      <xdr:col>68</xdr:col>
      <xdr:colOff>203200</xdr:colOff>
      <xdr:row>59</xdr:row>
      <xdr:rowOff>110913</xdr:rowOff>
    </xdr:to>
    <xdr:sp macro="" textlink="">
      <xdr:nvSpPr>
        <xdr:cNvPr id="345" name="楕円 344"/>
        <xdr:cNvSpPr/>
      </xdr:nvSpPr>
      <xdr:spPr>
        <a:xfrm>
          <a:off x="14351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121090</xdr:rowOff>
    </xdr:from>
    <xdr:ext cx="762000" cy="259045"/>
    <xdr:sp macro="" textlink="">
      <xdr:nvSpPr>
        <xdr:cNvPr id="346" name="テキスト ボックス 345"/>
        <xdr:cNvSpPr txBox="1"/>
      </xdr:nvSpPr>
      <xdr:spPr>
        <a:xfrm>
          <a:off x="14020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24060</xdr:rowOff>
    </xdr:from>
    <xdr:to>
      <xdr:col>64</xdr:col>
      <xdr:colOff>152400</xdr:colOff>
      <xdr:row>59</xdr:row>
      <xdr:rowOff>125660</xdr:rowOff>
    </xdr:to>
    <xdr:sp macro="" textlink="">
      <xdr:nvSpPr>
        <xdr:cNvPr id="347" name="楕円 346"/>
        <xdr:cNvSpPr/>
      </xdr:nvSpPr>
      <xdr:spPr>
        <a:xfrm>
          <a:off x="13462000" y="101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135837</xdr:rowOff>
    </xdr:from>
    <xdr:ext cx="762000" cy="259045"/>
    <xdr:sp macro="" textlink="">
      <xdr:nvSpPr>
        <xdr:cNvPr id="348" name="テキスト ボックス 347"/>
        <xdr:cNvSpPr txBox="1"/>
      </xdr:nvSpPr>
      <xdr:spPr>
        <a:xfrm>
          <a:off x="13131800" y="9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決算額の比較では、元利償還金の額は類似団体よりも少ないものの、公営企業等繰入見込額が多いほか、合併特例債や過疎債の発行団体ではないことなどにより、他団体よりも基準財政需要額算入見込額が少なく、実質公債費比率は類似団体平均よりも高くなっている。</a:t>
          </a:r>
          <a:endPar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抑制策として、平成</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年度に減債基金を活用して臨時財政対策債の繰上償還を行ったことにより、平成</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年度当初予算の公債費は前年度比</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8,316</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千円の減となっている。</a:t>
          </a:r>
          <a:endPar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国県補助金や基金等の有効活用による起債抑制のほか、交付税措置のある有利な町債の選定により、比率の改善に努める。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92964</xdr:rowOff>
    </xdr:to>
    <xdr:cxnSp macro="">
      <xdr:nvCxnSpPr>
        <xdr:cNvPr id="380" name="直線コネクタ 379"/>
        <xdr:cNvCxnSpPr/>
      </xdr:nvCxnSpPr>
      <xdr:spPr>
        <a:xfrm flipV="1">
          <a:off x="16179800" y="72745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92964</xdr:rowOff>
    </xdr:to>
    <xdr:cxnSp macro="">
      <xdr:nvCxnSpPr>
        <xdr:cNvPr id="383" name="直線コネクタ 382"/>
        <xdr:cNvCxnSpPr/>
      </xdr:nvCxnSpPr>
      <xdr:spPr>
        <a:xfrm>
          <a:off x="15290800" y="72745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6" name="直線コネクタ 385"/>
        <xdr:cNvCxnSpPr/>
      </xdr:nvCxnSpPr>
      <xdr:spPr>
        <a:xfrm>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25400</xdr:rowOff>
    </xdr:to>
    <xdr:cxnSp macro="">
      <xdr:nvCxnSpPr>
        <xdr:cNvPr id="389" name="直線コネクタ 388"/>
        <xdr:cNvCxnSpPr/>
      </xdr:nvCxnSpPr>
      <xdr:spPr>
        <a:xfrm>
          <a:off x="13512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0" name="フローチャート: 判断 389"/>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1" name="テキスト ボックス 390"/>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2" name="フローチャート: 判断 391"/>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3" name="テキスト ボックス 392"/>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3" name="楕円 402"/>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4" name="テキスト ボックス 40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6" name="テキスト ボックス 40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財政調整基金を取り崩したものの、公共下水道事業債の償還及び炭化処理施設整備事業債の償還の本格化に伴う農業集落排水事業債償還額の増による公営企業債等繰入見込額の減などにより将来負担額が減少し、比率は発生しなか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しかしながら、今後は児童数の増に伴う学校施設の増改築等により、財政調整基金の取り崩しや町債の借入れを予定しているため、比率の悪化が見込まれる。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建設事業への国県補助金の有効活用、交付税措置のない起債の抑制などにより、将来負担比率の抑制に努める。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106196</xdr:rowOff>
    </xdr:from>
    <xdr:to>
      <xdr:col>68</xdr:col>
      <xdr:colOff>152400</xdr:colOff>
      <xdr:row>14</xdr:row>
      <xdr:rowOff>35862</xdr:rowOff>
    </xdr:to>
    <xdr:cxnSp macro="">
      <xdr:nvCxnSpPr>
        <xdr:cNvPr id="444" name="直線コネクタ 443"/>
        <xdr:cNvCxnSpPr/>
      </xdr:nvCxnSpPr>
      <xdr:spPr>
        <a:xfrm flipV="1">
          <a:off x="13512800" y="233504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7" name="フローチャート: 判断 446"/>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8" name="テキスト ボックス 447"/>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9" name="フローチャート: 判断 448"/>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0" name="テキスト ボックス 449"/>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78800</xdr:rowOff>
    </xdr:from>
    <xdr:to>
      <xdr:col>68</xdr:col>
      <xdr:colOff>203200</xdr:colOff>
      <xdr:row>17</xdr:row>
      <xdr:rowOff>8950</xdr:rowOff>
    </xdr:to>
    <xdr:sp macro="" textlink="">
      <xdr:nvSpPr>
        <xdr:cNvPr id="451" name="フローチャート: 判断 450"/>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165177</xdr:rowOff>
    </xdr:from>
    <xdr:ext cx="762000" cy="259045"/>
    <xdr:sp macro="" textlink="">
      <xdr:nvSpPr>
        <xdr:cNvPr id="452" name="テキスト ボックス 451"/>
        <xdr:cNvSpPr txBox="1"/>
      </xdr:nvSpPr>
      <xdr:spPr>
        <a:xfrm>
          <a:off x="14020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3" name="フローチャート: 判断 452"/>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54" name="テキスト ボックス 453"/>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55396</xdr:rowOff>
    </xdr:from>
    <xdr:to>
      <xdr:col>68</xdr:col>
      <xdr:colOff>203200</xdr:colOff>
      <xdr:row>13</xdr:row>
      <xdr:rowOff>156996</xdr:rowOff>
    </xdr:to>
    <xdr:sp macro="" textlink="">
      <xdr:nvSpPr>
        <xdr:cNvPr id="460" name="楕円 459"/>
        <xdr:cNvSpPr/>
      </xdr:nvSpPr>
      <xdr:spPr>
        <a:xfrm>
          <a:off x="14351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167173</xdr:rowOff>
    </xdr:from>
    <xdr:ext cx="762000" cy="259045"/>
    <xdr:sp macro="" textlink="">
      <xdr:nvSpPr>
        <xdr:cNvPr id="461" name="テキスト ボックス 460"/>
        <xdr:cNvSpPr txBox="1"/>
      </xdr:nvSpPr>
      <xdr:spPr>
        <a:xfrm>
          <a:off x="14020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156512</xdr:rowOff>
    </xdr:from>
    <xdr:to>
      <xdr:col>64</xdr:col>
      <xdr:colOff>152400</xdr:colOff>
      <xdr:row>14</xdr:row>
      <xdr:rowOff>86662</xdr:rowOff>
    </xdr:to>
    <xdr:sp macro="" textlink="">
      <xdr:nvSpPr>
        <xdr:cNvPr id="462" name="楕円 461"/>
        <xdr:cNvSpPr/>
      </xdr:nvSpPr>
      <xdr:spPr>
        <a:xfrm>
          <a:off x="13462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96839</xdr:rowOff>
    </xdr:from>
    <xdr:ext cx="762000" cy="259045"/>
    <xdr:sp macro="" textlink="">
      <xdr:nvSpPr>
        <xdr:cNvPr id="463" name="テキスト ボックス 462"/>
        <xdr:cNvSpPr txBox="1"/>
      </xdr:nvSpPr>
      <xdr:spPr>
        <a:xfrm>
          <a:off x="13131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人あたりの職員数が類似団体内で非常に少ないことなどから、前年度と同様に類似団体平均を大きく下回り続けている。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今後も、住民サービスの維持・向上に努めつつ、効率的な組織機構編成や人員配置、事務事業の見直し等により、更なる人件費の抑制を図る。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83566</xdr:rowOff>
    </xdr:to>
    <xdr:cxnSp macro="">
      <xdr:nvCxnSpPr>
        <xdr:cNvPr id="64" name="直線コネクタ 63"/>
        <xdr:cNvCxnSpPr/>
      </xdr:nvCxnSpPr>
      <xdr:spPr>
        <a:xfrm>
          <a:off x="3987800" y="6075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74422</xdr:rowOff>
    </xdr:to>
    <xdr:cxnSp macro="">
      <xdr:nvCxnSpPr>
        <xdr:cNvPr id="67" name="直線コネクタ 66"/>
        <xdr:cNvCxnSpPr/>
      </xdr:nvCxnSpPr>
      <xdr:spPr>
        <a:xfrm>
          <a:off x="3098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83566</xdr:rowOff>
    </xdr:to>
    <xdr:cxnSp macro="">
      <xdr:nvCxnSpPr>
        <xdr:cNvPr id="70" name="直線コネクタ 69"/>
        <xdr:cNvCxnSpPr/>
      </xdr:nvCxnSpPr>
      <xdr:spPr>
        <a:xfrm flipV="1">
          <a:off x="2209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83566</xdr:rowOff>
    </xdr:to>
    <xdr:cxnSp macro="">
      <xdr:nvCxnSpPr>
        <xdr:cNvPr id="73" name="直線コネクタ 72"/>
        <xdr:cNvCxnSpPr/>
      </xdr:nvCxnSpPr>
      <xdr:spPr>
        <a:xfrm>
          <a:off x="1320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23622</xdr:rowOff>
    </xdr:from>
    <xdr:to>
      <xdr:col>20</xdr:col>
      <xdr:colOff>38100</xdr:colOff>
      <xdr:row>35</xdr:row>
      <xdr:rowOff>125222</xdr:rowOff>
    </xdr:to>
    <xdr:sp macro="" textlink="">
      <xdr:nvSpPr>
        <xdr:cNvPr id="85" name="楕円 84"/>
        <xdr:cNvSpPr/>
      </xdr:nvSpPr>
      <xdr:spPr>
        <a:xfrm>
          <a:off x="3937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135399</xdr:rowOff>
    </xdr:from>
    <xdr:ext cx="736600" cy="259045"/>
    <xdr:sp macro="" textlink="">
      <xdr:nvSpPr>
        <xdr:cNvPr id="86" name="テキスト ボックス 85"/>
        <xdr:cNvSpPr txBox="1"/>
      </xdr:nvSpPr>
      <xdr:spPr>
        <a:xfrm>
          <a:off x="3606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xdr:rowOff>
    </xdr:from>
    <xdr:to>
      <xdr:col>15</xdr:col>
      <xdr:colOff>149225</xdr:colOff>
      <xdr:row>35</xdr:row>
      <xdr:rowOff>111506</xdr:rowOff>
    </xdr:to>
    <xdr:sp macro="" textlink="">
      <xdr:nvSpPr>
        <xdr:cNvPr id="87" name="楕円 86"/>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121683</xdr:rowOff>
    </xdr:from>
    <xdr:ext cx="762000" cy="259045"/>
    <xdr:sp macro="" textlink="">
      <xdr:nvSpPr>
        <xdr:cNvPr id="88" name="テキスト ボックス 87"/>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職員数が少ない反面、各種業務委託等により類似団体よりも物件費が高い傾向にあり、行政文書の回覧・配布等の自治会への委託料のほか、電算機器のリース料なども要因となっている。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年度は、文化センターの舞台音響機器のリースがなどなどなどなど皆減となったものの、マイナンバー連携の開始に伴う情報セキュリティ強靭化によるリース料の増などにより経常経費が増加した。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光熱水費等の削減はもちろんのこと、業務フローの見直し、計画的な設備更新等により物件費の削減に努める。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77470</xdr:rowOff>
    </xdr:to>
    <xdr:cxnSp macro="">
      <xdr:nvCxnSpPr>
        <xdr:cNvPr id="125" name="直線コネクタ 124"/>
        <xdr:cNvCxnSpPr/>
      </xdr:nvCxnSpPr>
      <xdr:spPr>
        <a:xfrm>
          <a:off x="15671800" y="297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28" name="直線コネクタ 127"/>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1" name="直線コネクタ 130"/>
        <xdr:cNvCxnSpPr/>
      </xdr:nvCxnSpPr>
      <xdr:spPr>
        <a:xfrm flipV="1">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16510</xdr:rowOff>
    </xdr:to>
    <xdr:cxnSp macro="">
      <xdr:nvCxnSpPr>
        <xdr:cNvPr id="134" name="直線コネクタ 133"/>
        <xdr:cNvCxnSpPr/>
      </xdr:nvCxnSpPr>
      <xdr:spPr>
        <a:xfrm>
          <a:off x="13004800" y="283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53340</xdr:rowOff>
    </xdr:from>
    <xdr:to>
      <xdr:col>69</xdr:col>
      <xdr:colOff>142875</xdr:colOff>
      <xdr:row>14</xdr:row>
      <xdr:rowOff>154940</xdr:rowOff>
    </xdr:to>
    <xdr:sp macro="" textlink="">
      <xdr:nvSpPr>
        <xdr:cNvPr id="135" name="フローチャート: 判断 134"/>
        <xdr:cNvSpPr/>
      </xdr:nvSpPr>
      <xdr:spPr>
        <a:xfrm>
          <a:off x="13843000" y="245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36" name="テキスト ボックス 135"/>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37" name="フローチャート: 判断 136"/>
        <xdr:cNvSpPr/>
      </xdr:nvSpPr>
      <xdr:spPr>
        <a:xfrm>
          <a:off x="12954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38" name="テキスト ボックス 137"/>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的に少子高齢化が進む中、当町では子育て世帯の転入により年少人口が増加し、保育所運営費や児童手当費、医療福祉費などの児童福祉費が類似団体と比較して非常に高くなっているほか、障がい児の支援費も年々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前年度から比率が</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％悪化しているのは、保育所運営委託料や施設型給付に充当された経常一般財源が</a:t>
          </a:r>
          <a:r>
            <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3,125</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万円の増となったためである。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資格審査の適正化、事務事業の見直し、受益者負担の見直しなどにより、比率の改善に努める。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127000</xdr:rowOff>
    </xdr:to>
    <xdr:cxnSp macro="">
      <xdr:nvCxnSpPr>
        <xdr:cNvPr id="188" name="直線コネクタ 187"/>
        <xdr:cNvCxnSpPr/>
      </xdr:nvCxnSpPr>
      <xdr:spPr>
        <a:xfrm>
          <a:off x="3987800" y="10005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58</xdr:row>
      <xdr:rowOff>61685</xdr:rowOff>
    </xdr:to>
    <xdr:cxnSp macro="">
      <xdr:nvCxnSpPr>
        <xdr:cNvPr id="191" name="直線コネクタ 190"/>
        <xdr:cNvCxnSpPr/>
      </xdr:nvCxnSpPr>
      <xdr:spPr>
        <a:xfrm>
          <a:off x="3098800" y="98533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80735</xdr:rowOff>
    </xdr:to>
    <xdr:cxnSp macro="">
      <xdr:nvCxnSpPr>
        <xdr:cNvPr id="194" name="直線コネクタ 193"/>
        <xdr:cNvCxnSpPr/>
      </xdr:nvCxnSpPr>
      <xdr:spPr>
        <a:xfrm>
          <a:off x="2209800" y="9722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121557</xdr:rowOff>
    </xdr:to>
    <xdr:cxnSp macro="">
      <xdr:nvCxnSpPr>
        <xdr:cNvPr id="197" name="直線コネクタ 196"/>
        <xdr:cNvCxnSpPr/>
      </xdr:nvCxnSpPr>
      <xdr:spPr>
        <a:xfrm>
          <a:off x="1320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8" name="フローチャート: 判断 197"/>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199" name="テキスト ボックス 198"/>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09" name="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特別会計への繰出金が高く、類似団体平均をやや上回る状態が続いている。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前年度から比率が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％好転したのは、公共下水道事業特別会計への繰出金が大幅減となったためである。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各特別会計で独立採算の原則に立って適正な使用料・保険料等を設定するほか、各特別会計の事務事業の見直しによる歳出削減などにより、一般会計からの繰出金の抑制に努める。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146050</xdr:rowOff>
    </xdr:to>
    <xdr:cxnSp macro="">
      <xdr:nvCxnSpPr>
        <xdr:cNvPr id="249" name="直線コネクタ 248"/>
        <xdr:cNvCxnSpPr/>
      </xdr:nvCxnSpPr>
      <xdr:spPr>
        <a:xfrm flipV="1">
          <a:off x="15671800" y="9857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146050</xdr:rowOff>
    </xdr:to>
    <xdr:cxnSp macro="">
      <xdr:nvCxnSpPr>
        <xdr:cNvPr id="252" name="直線コネクタ 251"/>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5080</xdr:rowOff>
    </xdr:to>
    <xdr:cxnSp macro="">
      <xdr:nvCxnSpPr>
        <xdr:cNvPr id="255" name="直線コネクタ 254"/>
        <xdr:cNvCxnSpPr/>
      </xdr:nvCxnSpPr>
      <xdr:spPr>
        <a:xfrm flipV="1">
          <a:off x="13893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5080</xdr:rowOff>
    </xdr:to>
    <xdr:cxnSp macro="">
      <xdr:nvCxnSpPr>
        <xdr:cNvPr id="258" name="直線コネクタ 257"/>
        <xdr:cNvCxnSpPr/>
      </xdr:nvCxnSpPr>
      <xdr:spPr>
        <a:xfrm>
          <a:off x="13004800" y="991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9" name="フローチャート: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0" name="テキスト ボックス 259"/>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61" name="フローチャート: 判断 260"/>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2" name="テキスト ボックス 261"/>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6" name="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7" name="テキスト ボックス 27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消防業務やごみ処理業務等を一部事務組合で行っているため、一部事務組合への負担金が類似団体よりも高くなっている。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前年度から比率が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％好転したのは、町内の幼稚園が認定こども園に移行したことにより就園奨励費が大幅減となったものであるが、これにより施設型給付費が大幅増となり、扶助費は増加している。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補助金等は類似団体より少なくなっているものの、補助金等審査委員会の定期的な見直しのほか、交付団体への歳入確保・歳出削減の徹底により、補助金額の圧縮を図る。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69850</xdr:rowOff>
    </xdr:to>
    <xdr:cxnSp macro="">
      <xdr:nvCxnSpPr>
        <xdr:cNvPr id="307" name="直線コネクタ 306"/>
        <xdr:cNvCxnSpPr/>
      </xdr:nvCxnSpPr>
      <xdr:spPr>
        <a:xfrm flipV="1">
          <a:off x="15671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69850</xdr:rowOff>
    </xdr:to>
    <xdr:cxnSp macro="">
      <xdr:nvCxnSpPr>
        <xdr:cNvPr id="310" name="直線コネクタ 309"/>
        <xdr:cNvCxnSpPr/>
      </xdr:nvCxnSpPr>
      <xdr:spPr>
        <a:xfrm>
          <a:off x="14782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13" name="直線コネクタ 312"/>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65278</xdr:rowOff>
    </xdr:to>
    <xdr:cxnSp macro="">
      <xdr:nvCxnSpPr>
        <xdr:cNvPr id="316" name="直線コネクタ 315"/>
        <xdr:cNvCxnSpPr/>
      </xdr:nvCxnSpPr>
      <xdr:spPr>
        <a:xfrm flipV="1">
          <a:off x="13004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0" name="テキスト ボックス 319"/>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6" name="楕円 325"/>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7"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8" name="楕円 32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9" name="テキスト ボックス 32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0" name="楕円 329"/>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1" name="テキスト ボックス 33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H21</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まちづくり交付金事業債の元利償還が開始された平成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年度以降は比率が悪化しているものの、平成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年度に減債基金を活用して臨時財政対策債の繰上償還を実施したことにより、</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％程度の比率の改善を見込んでいる。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建設事業への国県補助金の有効活用や、事業の見直し等により地方債の発行抑制に努めるとともに、償還シミュレーションに基づいた適正な償還条件の設定により、公債費負担の抑制を図る。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111761</xdr:rowOff>
    </xdr:to>
    <xdr:cxnSp macro="">
      <xdr:nvCxnSpPr>
        <xdr:cNvPr id="368" name="直線コネクタ 367"/>
        <xdr:cNvCxnSpPr/>
      </xdr:nvCxnSpPr>
      <xdr:spPr>
        <a:xfrm flipV="1">
          <a:off x="3987800" y="13126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71" name="直線コネクタ 370"/>
        <xdr:cNvCxnSpPr/>
      </xdr:nvCxnSpPr>
      <xdr:spPr>
        <a:xfrm>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74" name="直線コネクタ 373"/>
        <xdr:cNvCxnSpPr/>
      </xdr:nvCxnSpPr>
      <xdr:spPr>
        <a:xfrm flipV="1">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104139</xdr:rowOff>
    </xdr:to>
    <xdr:cxnSp macro="">
      <xdr:nvCxnSpPr>
        <xdr:cNvPr id="377" name="直線コネクタ 376"/>
        <xdr:cNvCxnSpPr/>
      </xdr:nvCxnSpPr>
      <xdr:spPr>
        <a:xfrm>
          <a:off x="1320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8" name="フローチャート: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0" name="フローチャート: 判断 379"/>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81" name="テキスト ボックス 380"/>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7" name="楕円 386"/>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88"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9" name="楕円 38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0" name="テキスト ボックス 38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1" name="楕円 39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92" name="テキスト ボックス 391"/>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3" name="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4" name="テキスト ボックス 39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5" name="楕円 39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6" name="テキスト ボックス 39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職員数が少なく人件費が少ないものの、業務委託等により物件費が高くなっているほか、児童数が多く扶助費が高い状態が続いている。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前年度から比率が</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％好転したのは、経常経費は増加しているものの、地方消費税交付金の大幅増などにより、経常一般財源の増が経常経費の増を上回ったためである。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事務事業の見直し、業務の効率化、受益者負担の見直しなどにより、扶助費・物件費の比率の改善を図るほか、経常経費の削減に努める。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78</xdr:row>
      <xdr:rowOff>149861</xdr:rowOff>
    </xdr:to>
    <xdr:cxnSp macro="">
      <xdr:nvCxnSpPr>
        <xdr:cNvPr id="427" name="直線コネクタ 426"/>
        <xdr:cNvCxnSpPr/>
      </xdr:nvCxnSpPr>
      <xdr:spPr>
        <a:xfrm flipV="1">
          <a:off x="15671800" y="135046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149861</xdr:rowOff>
    </xdr:to>
    <xdr:cxnSp macro="">
      <xdr:nvCxnSpPr>
        <xdr:cNvPr id="430" name="直線コネクタ 429"/>
        <xdr:cNvCxnSpPr/>
      </xdr:nvCxnSpPr>
      <xdr:spPr>
        <a:xfrm>
          <a:off x="14782800" y="133446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8128</xdr:rowOff>
    </xdr:to>
    <xdr:cxnSp macro="">
      <xdr:nvCxnSpPr>
        <xdr:cNvPr id="433" name="直線コネクタ 432"/>
        <xdr:cNvCxnSpPr/>
      </xdr:nvCxnSpPr>
      <xdr:spPr>
        <a:xfrm flipV="1">
          <a:off x="13893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8128</xdr:rowOff>
    </xdr:to>
    <xdr:cxnSp macro="">
      <xdr:nvCxnSpPr>
        <xdr:cNvPr id="436" name="直線コネクタ 435"/>
        <xdr:cNvCxnSpPr/>
      </xdr:nvCxnSpPr>
      <xdr:spPr>
        <a:xfrm>
          <a:off x="13004800" y="132852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7" name="フローチャート: 判断 43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8" name="テキスト ボックス 43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9" name="フローチャート: 判断 438"/>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0" name="テキスト ボックス 439"/>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6" name="楕円 445"/>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7"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8" name="楕円 447"/>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9" name="テキスト ボックス 448"/>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0" name="楕円 449"/>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1" name="テキスト ボックス 450"/>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2" name="楕円 451"/>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3" name="テキスト ボックス 452"/>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4" name="楕円 45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5" name="テキスト ボックス 45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74123</xdr:rowOff>
    </xdr:from>
    <xdr:to>
      <xdr:col>29</xdr:col>
      <xdr:colOff>127000</xdr:colOff>
      <xdr:row>19</xdr:row>
      <xdr:rowOff>82369</xdr:rowOff>
    </xdr:to>
    <xdr:cxnSp macro="">
      <xdr:nvCxnSpPr>
        <xdr:cNvPr id="52" name="直線コネクタ 51"/>
        <xdr:cNvCxnSpPr/>
      </xdr:nvCxnSpPr>
      <xdr:spPr bwMode="auto">
        <a:xfrm flipV="1">
          <a:off x="5003800" y="3379298"/>
          <a:ext cx="6477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78058</xdr:rowOff>
    </xdr:from>
    <xdr:to>
      <xdr:col>26</xdr:col>
      <xdr:colOff>50800</xdr:colOff>
      <xdr:row>19</xdr:row>
      <xdr:rowOff>82369</xdr:rowOff>
    </xdr:to>
    <xdr:cxnSp macro="">
      <xdr:nvCxnSpPr>
        <xdr:cNvPr id="55" name="直線コネクタ 54"/>
        <xdr:cNvCxnSpPr/>
      </xdr:nvCxnSpPr>
      <xdr:spPr bwMode="auto">
        <a:xfrm>
          <a:off x="4305300" y="3383233"/>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78058</xdr:rowOff>
    </xdr:from>
    <xdr:to>
      <xdr:col>22</xdr:col>
      <xdr:colOff>114300</xdr:colOff>
      <xdr:row>19</xdr:row>
      <xdr:rowOff>97538</xdr:rowOff>
    </xdr:to>
    <xdr:cxnSp macro="">
      <xdr:nvCxnSpPr>
        <xdr:cNvPr id="58" name="直線コネクタ 57"/>
        <xdr:cNvCxnSpPr/>
      </xdr:nvCxnSpPr>
      <xdr:spPr bwMode="auto">
        <a:xfrm flipV="1">
          <a:off x="3606800" y="3383233"/>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97538</xdr:rowOff>
    </xdr:from>
    <xdr:to>
      <xdr:col>18</xdr:col>
      <xdr:colOff>177800</xdr:colOff>
      <xdr:row>19</xdr:row>
      <xdr:rowOff>120202</xdr:rowOff>
    </xdr:to>
    <xdr:cxnSp macro="">
      <xdr:nvCxnSpPr>
        <xdr:cNvPr id="61" name="直線コネクタ 60"/>
        <xdr:cNvCxnSpPr/>
      </xdr:nvCxnSpPr>
      <xdr:spPr bwMode="auto">
        <a:xfrm flipV="1">
          <a:off x="2908300" y="3402713"/>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45432</xdr:rowOff>
    </xdr:from>
    <xdr:to>
      <xdr:col>19</xdr:col>
      <xdr:colOff>38100</xdr:colOff>
      <xdr:row>15</xdr:row>
      <xdr:rowOff>147032</xdr:rowOff>
    </xdr:to>
    <xdr:sp macro="" textlink="">
      <xdr:nvSpPr>
        <xdr:cNvPr id="62" name="フローチャート: 判断 61"/>
        <xdr:cNvSpPr/>
      </xdr:nvSpPr>
      <xdr:spPr bwMode="auto">
        <a:xfrm>
          <a:off x="3556000" y="2664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157209</xdr:rowOff>
    </xdr:from>
    <xdr:ext cx="762000" cy="259045"/>
    <xdr:sp macro="" textlink="">
      <xdr:nvSpPr>
        <xdr:cNvPr id="63" name="テキスト ボックス 62"/>
        <xdr:cNvSpPr txBox="1"/>
      </xdr:nvSpPr>
      <xdr:spPr>
        <a:xfrm>
          <a:off x="3225800" y="24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78823</xdr:rowOff>
    </xdr:from>
    <xdr:to>
      <xdr:col>15</xdr:col>
      <xdr:colOff>101600</xdr:colOff>
      <xdr:row>16</xdr:row>
      <xdr:rowOff>8973</xdr:rowOff>
    </xdr:to>
    <xdr:sp macro="" textlink="">
      <xdr:nvSpPr>
        <xdr:cNvPr id="64" name="フローチャート: 判断 63"/>
        <xdr:cNvSpPr/>
      </xdr:nvSpPr>
      <xdr:spPr bwMode="auto">
        <a:xfrm>
          <a:off x="2857500" y="2698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19150</xdr:rowOff>
    </xdr:from>
    <xdr:ext cx="762000" cy="259045"/>
    <xdr:sp macro="" textlink="">
      <xdr:nvSpPr>
        <xdr:cNvPr id="65" name="テキスト ボックス 64"/>
        <xdr:cNvSpPr txBox="1"/>
      </xdr:nvSpPr>
      <xdr:spPr>
        <a:xfrm>
          <a:off x="2527300" y="24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23323</xdr:rowOff>
    </xdr:from>
    <xdr:to>
      <xdr:col>29</xdr:col>
      <xdr:colOff>177800</xdr:colOff>
      <xdr:row>19</xdr:row>
      <xdr:rowOff>124923</xdr:rowOff>
    </xdr:to>
    <xdr:sp macro="" textlink="">
      <xdr:nvSpPr>
        <xdr:cNvPr id="71" name="楕円 70"/>
        <xdr:cNvSpPr/>
      </xdr:nvSpPr>
      <xdr:spPr bwMode="auto">
        <a:xfrm>
          <a:off x="5600700" y="33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166850</xdr:rowOff>
    </xdr:from>
    <xdr:ext cx="762000" cy="259045"/>
    <xdr:sp macro="" textlink="">
      <xdr:nvSpPr>
        <xdr:cNvPr id="72" name="人口1人当たり決算額の推移該当値テキスト130"/>
        <xdr:cNvSpPr txBox="1"/>
      </xdr:nvSpPr>
      <xdr:spPr>
        <a:xfrm>
          <a:off x="5740400" y="33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31569</xdr:rowOff>
    </xdr:from>
    <xdr:to>
      <xdr:col>26</xdr:col>
      <xdr:colOff>101600</xdr:colOff>
      <xdr:row>19</xdr:row>
      <xdr:rowOff>133169</xdr:rowOff>
    </xdr:to>
    <xdr:sp macro="" textlink="">
      <xdr:nvSpPr>
        <xdr:cNvPr id="73" name="楕円 72"/>
        <xdr:cNvSpPr/>
      </xdr:nvSpPr>
      <xdr:spPr bwMode="auto">
        <a:xfrm>
          <a:off x="4953000" y="33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117946</xdr:rowOff>
    </xdr:from>
    <xdr:ext cx="736600" cy="259045"/>
    <xdr:sp macro="" textlink="">
      <xdr:nvSpPr>
        <xdr:cNvPr id="74" name="テキスト ボックス 73"/>
        <xdr:cNvSpPr txBox="1"/>
      </xdr:nvSpPr>
      <xdr:spPr>
        <a:xfrm>
          <a:off x="4622800" y="342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27258</xdr:rowOff>
    </xdr:from>
    <xdr:to>
      <xdr:col>22</xdr:col>
      <xdr:colOff>165100</xdr:colOff>
      <xdr:row>19</xdr:row>
      <xdr:rowOff>128858</xdr:rowOff>
    </xdr:to>
    <xdr:sp macro="" textlink="">
      <xdr:nvSpPr>
        <xdr:cNvPr id="75" name="楕円 74"/>
        <xdr:cNvSpPr/>
      </xdr:nvSpPr>
      <xdr:spPr bwMode="auto">
        <a:xfrm>
          <a:off x="4254500" y="333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113635</xdr:rowOff>
    </xdr:from>
    <xdr:ext cx="762000" cy="259045"/>
    <xdr:sp macro="" textlink="">
      <xdr:nvSpPr>
        <xdr:cNvPr id="76" name="テキスト ボックス 75"/>
        <xdr:cNvSpPr txBox="1"/>
      </xdr:nvSpPr>
      <xdr:spPr>
        <a:xfrm>
          <a:off x="3924300" y="341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46738</xdr:rowOff>
    </xdr:from>
    <xdr:to>
      <xdr:col>19</xdr:col>
      <xdr:colOff>38100</xdr:colOff>
      <xdr:row>19</xdr:row>
      <xdr:rowOff>148338</xdr:rowOff>
    </xdr:to>
    <xdr:sp macro="" textlink="">
      <xdr:nvSpPr>
        <xdr:cNvPr id="77" name="楕円 76"/>
        <xdr:cNvSpPr/>
      </xdr:nvSpPr>
      <xdr:spPr bwMode="auto">
        <a:xfrm>
          <a:off x="3556000" y="335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133115</xdr:rowOff>
    </xdr:from>
    <xdr:ext cx="762000" cy="259045"/>
    <xdr:sp macro="" textlink="">
      <xdr:nvSpPr>
        <xdr:cNvPr id="78" name="テキスト ボックス 77"/>
        <xdr:cNvSpPr txBox="1"/>
      </xdr:nvSpPr>
      <xdr:spPr>
        <a:xfrm>
          <a:off x="3225800" y="34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69402</xdr:rowOff>
    </xdr:from>
    <xdr:to>
      <xdr:col>15</xdr:col>
      <xdr:colOff>101600</xdr:colOff>
      <xdr:row>19</xdr:row>
      <xdr:rowOff>171002</xdr:rowOff>
    </xdr:to>
    <xdr:sp macro="" textlink="">
      <xdr:nvSpPr>
        <xdr:cNvPr id="79" name="楕円 78"/>
        <xdr:cNvSpPr/>
      </xdr:nvSpPr>
      <xdr:spPr bwMode="auto">
        <a:xfrm>
          <a:off x="2857500" y="337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155779</xdr:rowOff>
    </xdr:from>
    <xdr:ext cx="762000" cy="259045"/>
    <xdr:sp macro="" textlink="">
      <xdr:nvSpPr>
        <xdr:cNvPr id="80" name="テキスト ボックス 79"/>
        <xdr:cNvSpPr txBox="1"/>
      </xdr:nvSpPr>
      <xdr:spPr>
        <a:xfrm>
          <a:off x="2527300" y="346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54501</xdr:rowOff>
    </xdr:from>
    <xdr:to>
      <xdr:col>29</xdr:col>
      <xdr:colOff>127000</xdr:colOff>
      <xdr:row>35</xdr:row>
      <xdr:rowOff>82455</xdr:rowOff>
    </xdr:to>
    <xdr:cxnSp macro="">
      <xdr:nvCxnSpPr>
        <xdr:cNvPr id="115" name="直線コネクタ 114"/>
        <xdr:cNvCxnSpPr/>
      </xdr:nvCxnSpPr>
      <xdr:spPr bwMode="auto">
        <a:xfrm>
          <a:off x="5003800" y="6664851"/>
          <a:ext cx="6477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54501</xdr:rowOff>
    </xdr:from>
    <xdr:to>
      <xdr:col>26</xdr:col>
      <xdr:colOff>50800</xdr:colOff>
      <xdr:row>35</xdr:row>
      <xdr:rowOff>55056</xdr:rowOff>
    </xdr:to>
    <xdr:cxnSp macro="">
      <xdr:nvCxnSpPr>
        <xdr:cNvPr id="118" name="直線コネクタ 117"/>
        <xdr:cNvCxnSpPr/>
      </xdr:nvCxnSpPr>
      <xdr:spPr bwMode="auto">
        <a:xfrm flipV="1">
          <a:off x="4305300" y="6664851"/>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50386</xdr:rowOff>
    </xdr:from>
    <xdr:to>
      <xdr:col>22</xdr:col>
      <xdr:colOff>114300</xdr:colOff>
      <xdr:row>35</xdr:row>
      <xdr:rowOff>55056</xdr:rowOff>
    </xdr:to>
    <xdr:cxnSp macro="">
      <xdr:nvCxnSpPr>
        <xdr:cNvPr id="121" name="直線コネクタ 120"/>
        <xdr:cNvCxnSpPr/>
      </xdr:nvCxnSpPr>
      <xdr:spPr bwMode="auto">
        <a:xfrm>
          <a:off x="3606800" y="6660736"/>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50386</xdr:rowOff>
    </xdr:from>
    <xdr:to>
      <xdr:col>18</xdr:col>
      <xdr:colOff>177800</xdr:colOff>
      <xdr:row>35</xdr:row>
      <xdr:rowOff>85199</xdr:rowOff>
    </xdr:to>
    <xdr:cxnSp macro="">
      <xdr:nvCxnSpPr>
        <xdr:cNvPr id="124" name="直線コネクタ 123"/>
        <xdr:cNvCxnSpPr/>
      </xdr:nvCxnSpPr>
      <xdr:spPr bwMode="auto">
        <a:xfrm flipV="1">
          <a:off x="2908300" y="6660736"/>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224855</xdr:rowOff>
    </xdr:from>
    <xdr:to>
      <xdr:col>19</xdr:col>
      <xdr:colOff>38100</xdr:colOff>
      <xdr:row>34</xdr:row>
      <xdr:rowOff>326455</xdr:rowOff>
    </xdr:to>
    <xdr:sp macro="" textlink="">
      <xdr:nvSpPr>
        <xdr:cNvPr id="125" name="フローチャート: 判断 124"/>
        <xdr:cNvSpPr/>
      </xdr:nvSpPr>
      <xdr:spPr bwMode="auto">
        <a:xfrm>
          <a:off x="3556000" y="6492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336632</xdr:rowOff>
    </xdr:from>
    <xdr:ext cx="762000" cy="259045"/>
    <xdr:sp macro="" textlink="">
      <xdr:nvSpPr>
        <xdr:cNvPr id="126" name="テキスト ボックス 125"/>
        <xdr:cNvSpPr txBox="1"/>
      </xdr:nvSpPr>
      <xdr:spPr>
        <a:xfrm>
          <a:off x="3225800" y="62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137628</xdr:rowOff>
    </xdr:from>
    <xdr:to>
      <xdr:col>15</xdr:col>
      <xdr:colOff>101600</xdr:colOff>
      <xdr:row>34</xdr:row>
      <xdr:rowOff>239228</xdr:rowOff>
    </xdr:to>
    <xdr:sp macro="" textlink="">
      <xdr:nvSpPr>
        <xdr:cNvPr id="127" name="フローチャート: 判断 126"/>
        <xdr:cNvSpPr/>
      </xdr:nvSpPr>
      <xdr:spPr bwMode="auto">
        <a:xfrm>
          <a:off x="2857500" y="640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249405</xdr:rowOff>
    </xdr:from>
    <xdr:ext cx="762000" cy="259045"/>
    <xdr:sp macro="" textlink="">
      <xdr:nvSpPr>
        <xdr:cNvPr id="128" name="テキスト ボックス 127"/>
        <xdr:cNvSpPr txBox="1"/>
      </xdr:nvSpPr>
      <xdr:spPr>
        <a:xfrm>
          <a:off x="2527300" y="617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31655</xdr:rowOff>
    </xdr:from>
    <xdr:to>
      <xdr:col>29</xdr:col>
      <xdr:colOff>177800</xdr:colOff>
      <xdr:row>35</xdr:row>
      <xdr:rowOff>133255</xdr:rowOff>
    </xdr:to>
    <xdr:sp macro="" textlink="">
      <xdr:nvSpPr>
        <xdr:cNvPr id="134" name="楕円 133"/>
        <xdr:cNvSpPr/>
      </xdr:nvSpPr>
      <xdr:spPr bwMode="auto">
        <a:xfrm>
          <a:off x="5600700" y="66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219632</xdr:rowOff>
    </xdr:from>
    <xdr:ext cx="762000" cy="259045"/>
    <xdr:sp macro="" textlink="">
      <xdr:nvSpPr>
        <xdr:cNvPr id="135" name="人口1人当たり決算額の推移該当値テキスト445"/>
        <xdr:cNvSpPr txBox="1"/>
      </xdr:nvSpPr>
      <xdr:spPr>
        <a:xfrm>
          <a:off x="5740400" y="64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3701</xdr:rowOff>
    </xdr:from>
    <xdr:to>
      <xdr:col>26</xdr:col>
      <xdr:colOff>101600</xdr:colOff>
      <xdr:row>35</xdr:row>
      <xdr:rowOff>105301</xdr:rowOff>
    </xdr:to>
    <xdr:sp macro="" textlink="">
      <xdr:nvSpPr>
        <xdr:cNvPr id="136" name="楕円 135"/>
        <xdr:cNvSpPr/>
      </xdr:nvSpPr>
      <xdr:spPr bwMode="auto">
        <a:xfrm>
          <a:off x="4953000" y="661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115478</xdr:rowOff>
    </xdr:from>
    <xdr:ext cx="736600" cy="259045"/>
    <xdr:sp macro="" textlink="">
      <xdr:nvSpPr>
        <xdr:cNvPr id="137" name="テキスト ボックス 136"/>
        <xdr:cNvSpPr txBox="1"/>
      </xdr:nvSpPr>
      <xdr:spPr>
        <a:xfrm>
          <a:off x="4622800" y="638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4256</xdr:rowOff>
    </xdr:from>
    <xdr:to>
      <xdr:col>22</xdr:col>
      <xdr:colOff>165100</xdr:colOff>
      <xdr:row>35</xdr:row>
      <xdr:rowOff>105856</xdr:rowOff>
    </xdr:to>
    <xdr:sp macro="" textlink="">
      <xdr:nvSpPr>
        <xdr:cNvPr id="138" name="楕円 137"/>
        <xdr:cNvSpPr/>
      </xdr:nvSpPr>
      <xdr:spPr bwMode="auto">
        <a:xfrm>
          <a:off x="4254500" y="661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116033</xdr:rowOff>
    </xdr:from>
    <xdr:ext cx="762000" cy="259045"/>
    <xdr:sp macro="" textlink="">
      <xdr:nvSpPr>
        <xdr:cNvPr id="139" name="テキスト ボックス 138"/>
        <xdr:cNvSpPr txBox="1"/>
      </xdr:nvSpPr>
      <xdr:spPr>
        <a:xfrm>
          <a:off x="3924300" y="6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342486</xdr:rowOff>
    </xdr:from>
    <xdr:to>
      <xdr:col>19</xdr:col>
      <xdr:colOff>38100</xdr:colOff>
      <xdr:row>35</xdr:row>
      <xdr:rowOff>101186</xdr:rowOff>
    </xdr:to>
    <xdr:sp macro="" textlink="">
      <xdr:nvSpPr>
        <xdr:cNvPr id="140" name="楕円 139"/>
        <xdr:cNvSpPr/>
      </xdr:nvSpPr>
      <xdr:spPr bwMode="auto">
        <a:xfrm>
          <a:off x="3556000" y="660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85963</xdr:rowOff>
    </xdr:from>
    <xdr:ext cx="762000" cy="259045"/>
    <xdr:sp macro="" textlink="">
      <xdr:nvSpPr>
        <xdr:cNvPr id="141" name="テキスト ボックス 140"/>
        <xdr:cNvSpPr txBox="1"/>
      </xdr:nvSpPr>
      <xdr:spPr>
        <a:xfrm>
          <a:off x="3225800" y="669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34399</xdr:rowOff>
    </xdr:from>
    <xdr:to>
      <xdr:col>15</xdr:col>
      <xdr:colOff>101600</xdr:colOff>
      <xdr:row>35</xdr:row>
      <xdr:rowOff>135999</xdr:rowOff>
    </xdr:to>
    <xdr:sp macro="" textlink="">
      <xdr:nvSpPr>
        <xdr:cNvPr id="142" name="楕円 141"/>
        <xdr:cNvSpPr/>
      </xdr:nvSpPr>
      <xdr:spPr bwMode="auto">
        <a:xfrm>
          <a:off x="2857500" y="664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120776</xdr:rowOff>
    </xdr:from>
    <xdr:ext cx="762000" cy="259045"/>
    <xdr:sp macro="" textlink="">
      <xdr:nvSpPr>
        <xdr:cNvPr id="143" name="テキスト ボックス 142"/>
        <xdr:cNvSpPr txBox="1"/>
      </xdr:nvSpPr>
      <xdr:spPr>
        <a:xfrm>
          <a:off x="2527300" y="67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147048</xdr:rowOff>
    </xdr:from>
    <xdr:to>
      <xdr:col>24</xdr:col>
      <xdr:colOff>63500</xdr:colOff>
      <xdr:row>37</xdr:row>
      <xdr:rowOff>160780</xdr:rowOff>
    </xdr:to>
    <xdr:cxnSp macro="">
      <xdr:nvCxnSpPr>
        <xdr:cNvPr id="63" name="直線コネクタ 62"/>
        <xdr:cNvCxnSpPr/>
      </xdr:nvCxnSpPr>
      <xdr:spPr>
        <a:xfrm flipV="1">
          <a:off x="3797300" y="6490698"/>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147146</xdr:rowOff>
    </xdr:from>
    <xdr:to>
      <xdr:col>19</xdr:col>
      <xdr:colOff>177800</xdr:colOff>
      <xdr:row>37</xdr:row>
      <xdr:rowOff>160780</xdr:rowOff>
    </xdr:to>
    <xdr:cxnSp macro="">
      <xdr:nvCxnSpPr>
        <xdr:cNvPr id="66" name="直線コネクタ 65"/>
        <xdr:cNvCxnSpPr/>
      </xdr:nvCxnSpPr>
      <xdr:spPr>
        <a:xfrm>
          <a:off x="2908300" y="6490796"/>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147146</xdr:rowOff>
    </xdr:from>
    <xdr:to>
      <xdr:col>15</xdr:col>
      <xdr:colOff>50800</xdr:colOff>
      <xdr:row>37</xdr:row>
      <xdr:rowOff>153008</xdr:rowOff>
    </xdr:to>
    <xdr:cxnSp macro="">
      <xdr:nvCxnSpPr>
        <xdr:cNvPr id="69" name="直線コネクタ 68"/>
        <xdr:cNvCxnSpPr/>
      </xdr:nvCxnSpPr>
      <xdr:spPr>
        <a:xfrm flipV="1">
          <a:off x="2019300" y="6490796"/>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153008</xdr:rowOff>
    </xdr:from>
    <xdr:to>
      <xdr:col>10</xdr:col>
      <xdr:colOff>114300</xdr:colOff>
      <xdr:row>38</xdr:row>
      <xdr:rowOff>6459</xdr:rowOff>
    </xdr:to>
    <xdr:cxnSp macro="">
      <xdr:nvCxnSpPr>
        <xdr:cNvPr id="72" name="直線コネクタ 71"/>
        <xdr:cNvCxnSpPr/>
      </xdr:nvCxnSpPr>
      <xdr:spPr>
        <a:xfrm flipV="1">
          <a:off x="1130300" y="6496658"/>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133004</xdr:rowOff>
    </xdr:from>
    <xdr:to>
      <xdr:col>10</xdr:col>
      <xdr:colOff>165100</xdr:colOff>
      <xdr:row>34</xdr:row>
      <xdr:rowOff>63154</xdr:rowOff>
    </xdr:to>
    <xdr:sp macro="" textlink="">
      <xdr:nvSpPr>
        <xdr:cNvPr id="73" name="フローチャート: 判断 72"/>
        <xdr:cNvSpPr/>
      </xdr:nvSpPr>
      <xdr:spPr>
        <a:xfrm>
          <a:off x="1968500" y="57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79681</xdr:rowOff>
    </xdr:from>
    <xdr:ext cx="534377" cy="259045"/>
    <xdr:sp macro="" textlink="">
      <xdr:nvSpPr>
        <xdr:cNvPr id="74" name="テキスト ボックス 73"/>
        <xdr:cNvSpPr txBox="1"/>
      </xdr:nvSpPr>
      <xdr:spPr>
        <a:xfrm>
          <a:off x="1752111" y="55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146328</xdr:rowOff>
    </xdr:from>
    <xdr:to>
      <xdr:col>6</xdr:col>
      <xdr:colOff>38100</xdr:colOff>
      <xdr:row>34</xdr:row>
      <xdr:rowOff>76478</xdr:rowOff>
    </xdr:to>
    <xdr:sp macro="" textlink="">
      <xdr:nvSpPr>
        <xdr:cNvPr id="75" name="フローチャート: 判断 74"/>
        <xdr:cNvSpPr/>
      </xdr:nvSpPr>
      <xdr:spPr>
        <a:xfrm>
          <a:off x="1079500" y="58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93005</xdr:rowOff>
    </xdr:from>
    <xdr:ext cx="534377" cy="259045"/>
    <xdr:sp macro="" textlink="">
      <xdr:nvSpPr>
        <xdr:cNvPr id="76" name="テキスト ボックス 75"/>
        <xdr:cNvSpPr txBox="1"/>
      </xdr:nvSpPr>
      <xdr:spPr>
        <a:xfrm>
          <a:off x="863111" y="55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96248</xdr:rowOff>
    </xdr:from>
    <xdr:to>
      <xdr:col>24</xdr:col>
      <xdr:colOff>114300</xdr:colOff>
      <xdr:row>38</xdr:row>
      <xdr:rowOff>26398</xdr:rowOff>
    </xdr:to>
    <xdr:sp macro="" textlink="">
      <xdr:nvSpPr>
        <xdr:cNvPr id="82" name="楕円 81"/>
        <xdr:cNvSpPr/>
      </xdr:nvSpPr>
      <xdr:spPr>
        <a:xfrm>
          <a:off x="45847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11175</xdr:rowOff>
    </xdr:from>
    <xdr:ext cx="534377" cy="259045"/>
    <xdr:sp macro="" textlink="">
      <xdr:nvSpPr>
        <xdr:cNvPr id="83" name="人件費該当値テキスト"/>
        <xdr:cNvSpPr txBox="1"/>
      </xdr:nvSpPr>
      <xdr:spPr>
        <a:xfrm>
          <a:off x="4686300" y="63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109980</xdr:rowOff>
    </xdr:from>
    <xdr:to>
      <xdr:col>20</xdr:col>
      <xdr:colOff>38100</xdr:colOff>
      <xdr:row>38</xdr:row>
      <xdr:rowOff>40130</xdr:rowOff>
    </xdr:to>
    <xdr:sp macro="" textlink="">
      <xdr:nvSpPr>
        <xdr:cNvPr id="84" name="楕円 83"/>
        <xdr:cNvSpPr/>
      </xdr:nvSpPr>
      <xdr:spPr>
        <a:xfrm>
          <a:off x="3746500" y="64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31257</xdr:rowOff>
    </xdr:from>
    <xdr:ext cx="534377" cy="259045"/>
    <xdr:sp macro="" textlink="">
      <xdr:nvSpPr>
        <xdr:cNvPr id="85" name="テキスト ボックス 84"/>
        <xdr:cNvSpPr txBox="1"/>
      </xdr:nvSpPr>
      <xdr:spPr>
        <a:xfrm>
          <a:off x="3530111" y="6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96346</xdr:rowOff>
    </xdr:from>
    <xdr:to>
      <xdr:col>15</xdr:col>
      <xdr:colOff>101600</xdr:colOff>
      <xdr:row>38</xdr:row>
      <xdr:rowOff>26496</xdr:rowOff>
    </xdr:to>
    <xdr:sp macro="" textlink="">
      <xdr:nvSpPr>
        <xdr:cNvPr id="86" name="楕円 85"/>
        <xdr:cNvSpPr/>
      </xdr:nvSpPr>
      <xdr:spPr>
        <a:xfrm>
          <a:off x="2857500" y="6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17623</xdr:rowOff>
    </xdr:from>
    <xdr:ext cx="534377" cy="259045"/>
    <xdr:sp macro="" textlink="">
      <xdr:nvSpPr>
        <xdr:cNvPr id="87" name="テキスト ボックス 86"/>
        <xdr:cNvSpPr txBox="1"/>
      </xdr:nvSpPr>
      <xdr:spPr>
        <a:xfrm>
          <a:off x="2641111" y="65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102208</xdr:rowOff>
    </xdr:from>
    <xdr:to>
      <xdr:col>10</xdr:col>
      <xdr:colOff>165100</xdr:colOff>
      <xdr:row>38</xdr:row>
      <xdr:rowOff>32358</xdr:rowOff>
    </xdr:to>
    <xdr:sp macro="" textlink="">
      <xdr:nvSpPr>
        <xdr:cNvPr id="88" name="楕円 87"/>
        <xdr:cNvSpPr/>
      </xdr:nvSpPr>
      <xdr:spPr>
        <a:xfrm>
          <a:off x="1968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23485</xdr:rowOff>
    </xdr:from>
    <xdr:ext cx="534377" cy="259045"/>
    <xdr:sp macro="" textlink="">
      <xdr:nvSpPr>
        <xdr:cNvPr id="89" name="テキスト ボックス 88"/>
        <xdr:cNvSpPr txBox="1"/>
      </xdr:nvSpPr>
      <xdr:spPr>
        <a:xfrm>
          <a:off x="1752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127109</xdr:rowOff>
    </xdr:from>
    <xdr:to>
      <xdr:col>6</xdr:col>
      <xdr:colOff>38100</xdr:colOff>
      <xdr:row>38</xdr:row>
      <xdr:rowOff>57259</xdr:rowOff>
    </xdr:to>
    <xdr:sp macro="" textlink="">
      <xdr:nvSpPr>
        <xdr:cNvPr id="90" name="楕円 89"/>
        <xdr:cNvSpPr/>
      </xdr:nvSpPr>
      <xdr:spPr>
        <a:xfrm>
          <a:off x="1079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48386</xdr:rowOff>
    </xdr:from>
    <xdr:ext cx="534377" cy="259045"/>
    <xdr:sp macro="" textlink="">
      <xdr:nvSpPr>
        <xdr:cNvPr id="91" name="テキスト ボックス 90"/>
        <xdr:cNvSpPr txBox="1"/>
      </xdr:nvSpPr>
      <xdr:spPr>
        <a:xfrm>
          <a:off x="863111" y="65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163268</xdr:rowOff>
    </xdr:from>
    <xdr:to>
      <xdr:col>24</xdr:col>
      <xdr:colOff>63500</xdr:colOff>
      <xdr:row>57</xdr:row>
      <xdr:rowOff>167589</xdr:rowOff>
    </xdr:to>
    <xdr:cxnSp macro="">
      <xdr:nvCxnSpPr>
        <xdr:cNvPr id="123" name="直線コネクタ 122"/>
        <xdr:cNvCxnSpPr/>
      </xdr:nvCxnSpPr>
      <xdr:spPr>
        <a:xfrm flipV="1">
          <a:off x="3797300" y="9935918"/>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167589</xdr:rowOff>
    </xdr:from>
    <xdr:to>
      <xdr:col>19</xdr:col>
      <xdr:colOff>177800</xdr:colOff>
      <xdr:row>58</xdr:row>
      <xdr:rowOff>6872</xdr:rowOff>
    </xdr:to>
    <xdr:cxnSp macro="">
      <xdr:nvCxnSpPr>
        <xdr:cNvPr id="126" name="直線コネクタ 125"/>
        <xdr:cNvCxnSpPr/>
      </xdr:nvCxnSpPr>
      <xdr:spPr>
        <a:xfrm flipV="1">
          <a:off x="2908300" y="9940239"/>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156432</xdr:rowOff>
    </xdr:from>
    <xdr:to>
      <xdr:col>15</xdr:col>
      <xdr:colOff>50800</xdr:colOff>
      <xdr:row>58</xdr:row>
      <xdr:rowOff>6872</xdr:rowOff>
    </xdr:to>
    <xdr:cxnSp macro="">
      <xdr:nvCxnSpPr>
        <xdr:cNvPr id="129" name="直線コネクタ 128"/>
        <xdr:cNvCxnSpPr/>
      </xdr:nvCxnSpPr>
      <xdr:spPr>
        <a:xfrm>
          <a:off x="2019300" y="9929082"/>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156432</xdr:rowOff>
    </xdr:from>
    <xdr:to>
      <xdr:col>10</xdr:col>
      <xdr:colOff>114300</xdr:colOff>
      <xdr:row>58</xdr:row>
      <xdr:rowOff>50622</xdr:rowOff>
    </xdr:to>
    <xdr:cxnSp macro="">
      <xdr:nvCxnSpPr>
        <xdr:cNvPr id="132" name="直線コネクタ 131"/>
        <xdr:cNvCxnSpPr/>
      </xdr:nvCxnSpPr>
      <xdr:spPr>
        <a:xfrm flipV="1">
          <a:off x="1130300" y="9929082"/>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119456</xdr:rowOff>
    </xdr:from>
    <xdr:to>
      <xdr:col>10</xdr:col>
      <xdr:colOff>165100</xdr:colOff>
      <xdr:row>57</xdr:row>
      <xdr:rowOff>49606</xdr:rowOff>
    </xdr:to>
    <xdr:sp macro="" textlink="">
      <xdr:nvSpPr>
        <xdr:cNvPr id="133" name="フローチャート: 判断 132"/>
        <xdr:cNvSpPr/>
      </xdr:nvSpPr>
      <xdr:spPr>
        <a:xfrm>
          <a:off x="1968500" y="97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66133</xdr:rowOff>
    </xdr:from>
    <xdr:ext cx="534377" cy="259045"/>
    <xdr:sp macro="" textlink="">
      <xdr:nvSpPr>
        <xdr:cNvPr id="134" name="テキスト ボックス 133"/>
        <xdr:cNvSpPr txBox="1"/>
      </xdr:nvSpPr>
      <xdr:spPr>
        <a:xfrm>
          <a:off x="1752111" y="94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38238</xdr:rowOff>
    </xdr:from>
    <xdr:to>
      <xdr:col>6</xdr:col>
      <xdr:colOff>38100</xdr:colOff>
      <xdr:row>57</xdr:row>
      <xdr:rowOff>139838</xdr:rowOff>
    </xdr:to>
    <xdr:sp macro="" textlink="">
      <xdr:nvSpPr>
        <xdr:cNvPr id="135" name="フローチャート: 判断 134"/>
        <xdr:cNvSpPr/>
      </xdr:nvSpPr>
      <xdr:spPr>
        <a:xfrm>
          <a:off x="1079500" y="98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156365</xdr:rowOff>
    </xdr:from>
    <xdr:ext cx="534377" cy="259045"/>
    <xdr:sp macro="" textlink="">
      <xdr:nvSpPr>
        <xdr:cNvPr id="136" name="テキスト ボックス 135"/>
        <xdr:cNvSpPr txBox="1"/>
      </xdr:nvSpPr>
      <xdr:spPr>
        <a:xfrm>
          <a:off x="863111" y="95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112468</xdr:rowOff>
    </xdr:from>
    <xdr:to>
      <xdr:col>24</xdr:col>
      <xdr:colOff>114300</xdr:colOff>
      <xdr:row>58</xdr:row>
      <xdr:rowOff>42618</xdr:rowOff>
    </xdr:to>
    <xdr:sp macro="" textlink="">
      <xdr:nvSpPr>
        <xdr:cNvPr id="142" name="楕円 141"/>
        <xdr:cNvSpPr/>
      </xdr:nvSpPr>
      <xdr:spPr>
        <a:xfrm>
          <a:off x="4584700" y="98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90895</xdr:rowOff>
    </xdr:from>
    <xdr:ext cx="534377" cy="259045"/>
    <xdr:sp macro="" textlink="">
      <xdr:nvSpPr>
        <xdr:cNvPr id="143" name="物件費該当値テキスト"/>
        <xdr:cNvSpPr txBox="1"/>
      </xdr:nvSpPr>
      <xdr:spPr>
        <a:xfrm>
          <a:off x="4686300" y="98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116789</xdr:rowOff>
    </xdr:from>
    <xdr:to>
      <xdr:col>20</xdr:col>
      <xdr:colOff>38100</xdr:colOff>
      <xdr:row>58</xdr:row>
      <xdr:rowOff>46939</xdr:rowOff>
    </xdr:to>
    <xdr:sp macro="" textlink="">
      <xdr:nvSpPr>
        <xdr:cNvPr id="144" name="楕円 143"/>
        <xdr:cNvSpPr/>
      </xdr:nvSpPr>
      <xdr:spPr>
        <a:xfrm>
          <a:off x="3746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38066</xdr:rowOff>
    </xdr:from>
    <xdr:ext cx="534377" cy="259045"/>
    <xdr:sp macro="" textlink="">
      <xdr:nvSpPr>
        <xdr:cNvPr id="145" name="テキスト ボックス 144"/>
        <xdr:cNvSpPr txBox="1"/>
      </xdr:nvSpPr>
      <xdr:spPr>
        <a:xfrm>
          <a:off x="3530111" y="99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127522</xdr:rowOff>
    </xdr:from>
    <xdr:to>
      <xdr:col>15</xdr:col>
      <xdr:colOff>101600</xdr:colOff>
      <xdr:row>58</xdr:row>
      <xdr:rowOff>57672</xdr:rowOff>
    </xdr:to>
    <xdr:sp macro="" textlink="">
      <xdr:nvSpPr>
        <xdr:cNvPr id="146" name="楕円 145"/>
        <xdr:cNvSpPr/>
      </xdr:nvSpPr>
      <xdr:spPr>
        <a:xfrm>
          <a:off x="2857500" y="99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74199</xdr:rowOff>
    </xdr:from>
    <xdr:ext cx="534377" cy="259045"/>
    <xdr:sp macro="" textlink="">
      <xdr:nvSpPr>
        <xdr:cNvPr id="147" name="テキスト ボックス 146"/>
        <xdr:cNvSpPr txBox="1"/>
      </xdr:nvSpPr>
      <xdr:spPr>
        <a:xfrm>
          <a:off x="2641111" y="96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105632</xdr:rowOff>
    </xdr:from>
    <xdr:to>
      <xdr:col>10</xdr:col>
      <xdr:colOff>165100</xdr:colOff>
      <xdr:row>58</xdr:row>
      <xdr:rowOff>35782</xdr:rowOff>
    </xdr:to>
    <xdr:sp macro="" textlink="">
      <xdr:nvSpPr>
        <xdr:cNvPr id="148" name="楕円 147"/>
        <xdr:cNvSpPr/>
      </xdr:nvSpPr>
      <xdr:spPr>
        <a:xfrm>
          <a:off x="1968500" y="98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26909</xdr:rowOff>
    </xdr:from>
    <xdr:ext cx="534377" cy="259045"/>
    <xdr:sp macro="" textlink="">
      <xdr:nvSpPr>
        <xdr:cNvPr id="149" name="テキスト ボックス 148"/>
        <xdr:cNvSpPr txBox="1"/>
      </xdr:nvSpPr>
      <xdr:spPr>
        <a:xfrm>
          <a:off x="1752111" y="997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171272</xdr:rowOff>
    </xdr:from>
    <xdr:to>
      <xdr:col>6</xdr:col>
      <xdr:colOff>38100</xdr:colOff>
      <xdr:row>58</xdr:row>
      <xdr:rowOff>101422</xdr:rowOff>
    </xdr:to>
    <xdr:sp macro="" textlink="">
      <xdr:nvSpPr>
        <xdr:cNvPr id="150" name="楕円 149"/>
        <xdr:cNvSpPr/>
      </xdr:nvSpPr>
      <xdr:spPr>
        <a:xfrm>
          <a:off x="1079500" y="99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92549</xdr:rowOff>
    </xdr:from>
    <xdr:ext cx="534377" cy="259045"/>
    <xdr:sp macro="" textlink="">
      <xdr:nvSpPr>
        <xdr:cNvPr id="151" name="テキスト ボックス 150"/>
        <xdr:cNvSpPr txBox="1"/>
      </xdr:nvSpPr>
      <xdr:spPr>
        <a:xfrm>
          <a:off x="863111" y="100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116154</xdr:rowOff>
    </xdr:from>
    <xdr:to>
      <xdr:col>24</xdr:col>
      <xdr:colOff>63500</xdr:colOff>
      <xdr:row>78</xdr:row>
      <xdr:rowOff>122326</xdr:rowOff>
    </xdr:to>
    <xdr:cxnSp macro="">
      <xdr:nvCxnSpPr>
        <xdr:cNvPr id="180" name="直線コネクタ 179"/>
        <xdr:cNvCxnSpPr/>
      </xdr:nvCxnSpPr>
      <xdr:spPr>
        <a:xfrm flipV="1">
          <a:off x="3797300" y="13489254"/>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109982</xdr:rowOff>
    </xdr:from>
    <xdr:to>
      <xdr:col>19</xdr:col>
      <xdr:colOff>177800</xdr:colOff>
      <xdr:row>78</xdr:row>
      <xdr:rowOff>122326</xdr:rowOff>
    </xdr:to>
    <xdr:cxnSp macro="">
      <xdr:nvCxnSpPr>
        <xdr:cNvPr id="183" name="直線コネクタ 182"/>
        <xdr:cNvCxnSpPr/>
      </xdr:nvCxnSpPr>
      <xdr:spPr>
        <a:xfrm>
          <a:off x="2908300" y="1348308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109982</xdr:rowOff>
    </xdr:from>
    <xdr:to>
      <xdr:col>15</xdr:col>
      <xdr:colOff>50800</xdr:colOff>
      <xdr:row>78</xdr:row>
      <xdr:rowOff>123774</xdr:rowOff>
    </xdr:to>
    <xdr:cxnSp macro="">
      <xdr:nvCxnSpPr>
        <xdr:cNvPr id="186" name="直線コネクタ 185"/>
        <xdr:cNvCxnSpPr/>
      </xdr:nvCxnSpPr>
      <xdr:spPr>
        <a:xfrm flipV="1">
          <a:off x="2019300" y="13483082"/>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23495</xdr:rowOff>
    </xdr:from>
    <xdr:to>
      <xdr:col>10</xdr:col>
      <xdr:colOff>114300</xdr:colOff>
      <xdr:row>78</xdr:row>
      <xdr:rowOff>123774</xdr:rowOff>
    </xdr:to>
    <xdr:cxnSp macro="">
      <xdr:nvCxnSpPr>
        <xdr:cNvPr id="189" name="直線コネクタ 188"/>
        <xdr:cNvCxnSpPr/>
      </xdr:nvCxnSpPr>
      <xdr:spPr>
        <a:xfrm>
          <a:off x="1130300" y="13396595"/>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125476</xdr:rowOff>
    </xdr:from>
    <xdr:to>
      <xdr:col>10</xdr:col>
      <xdr:colOff>165100</xdr:colOff>
      <xdr:row>77</xdr:row>
      <xdr:rowOff>55626</xdr:rowOff>
    </xdr:to>
    <xdr:sp macro="" textlink="">
      <xdr:nvSpPr>
        <xdr:cNvPr id="190" name="フローチャート: 判断 189"/>
        <xdr:cNvSpPr/>
      </xdr:nvSpPr>
      <xdr:spPr>
        <a:xfrm>
          <a:off x="1968500" y="131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72153</xdr:rowOff>
    </xdr:from>
    <xdr:ext cx="469744" cy="259045"/>
    <xdr:sp macro="" textlink="">
      <xdr:nvSpPr>
        <xdr:cNvPr id="191" name="テキスト ボックス 190"/>
        <xdr:cNvSpPr txBox="1"/>
      </xdr:nvSpPr>
      <xdr:spPr>
        <a:xfrm>
          <a:off x="1784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169444</xdr:rowOff>
    </xdr:from>
    <xdr:to>
      <xdr:col>6</xdr:col>
      <xdr:colOff>38100</xdr:colOff>
      <xdr:row>77</xdr:row>
      <xdr:rowOff>99594</xdr:rowOff>
    </xdr:to>
    <xdr:sp macro="" textlink="">
      <xdr:nvSpPr>
        <xdr:cNvPr id="192" name="フローチャート: 判断 191"/>
        <xdr:cNvSpPr/>
      </xdr:nvSpPr>
      <xdr:spPr>
        <a:xfrm>
          <a:off x="1079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116121</xdr:rowOff>
    </xdr:from>
    <xdr:ext cx="469744" cy="259045"/>
    <xdr:sp macro="" textlink="">
      <xdr:nvSpPr>
        <xdr:cNvPr id="193" name="テキスト ボックス 192"/>
        <xdr:cNvSpPr txBox="1"/>
      </xdr:nvSpPr>
      <xdr:spPr>
        <a:xfrm>
          <a:off x="895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65354</xdr:rowOff>
    </xdr:from>
    <xdr:to>
      <xdr:col>24</xdr:col>
      <xdr:colOff>114300</xdr:colOff>
      <xdr:row>78</xdr:row>
      <xdr:rowOff>166954</xdr:rowOff>
    </xdr:to>
    <xdr:sp macro="" textlink="">
      <xdr:nvSpPr>
        <xdr:cNvPr id="199" name="楕円 198"/>
        <xdr:cNvSpPr/>
      </xdr:nvSpPr>
      <xdr:spPr>
        <a:xfrm>
          <a:off x="45847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151731</xdr:rowOff>
    </xdr:from>
    <xdr:ext cx="469744" cy="259045"/>
    <xdr:sp macro="" textlink="">
      <xdr:nvSpPr>
        <xdr:cNvPr id="200" name="維持補修費該当値テキスト"/>
        <xdr:cNvSpPr txBox="1"/>
      </xdr:nvSpPr>
      <xdr:spPr>
        <a:xfrm>
          <a:off x="4686300" y="133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71526</xdr:rowOff>
    </xdr:from>
    <xdr:to>
      <xdr:col>20</xdr:col>
      <xdr:colOff>38100</xdr:colOff>
      <xdr:row>79</xdr:row>
      <xdr:rowOff>1676</xdr:rowOff>
    </xdr:to>
    <xdr:sp macro="" textlink="">
      <xdr:nvSpPr>
        <xdr:cNvPr id="201" name="楕円 200"/>
        <xdr:cNvSpPr/>
      </xdr:nvSpPr>
      <xdr:spPr>
        <a:xfrm>
          <a:off x="3746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164253</xdr:rowOff>
    </xdr:from>
    <xdr:ext cx="469744" cy="259045"/>
    <xdr:sp macro="" textlink="">
      <xdr:nvSpPr>
        <xdr:cNvPr id="202" name="テキスト ボックス 201"/>
        <xdr:cNvSpPr txBox="1"/>
      </xdr:nvSpPr>
      <xdr:spPr>
        <a:xfrm>
          <a:off x="3562428" y="135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59182</xdr:rowOff>
    </xdr:from>
    <xdr:to>
      <xdr:col>15</xdr:col>
      <xdr:colOff>101600</xdr:colOff>
      <xdr:row>78</xdr:row>
      <xdr:rowOff>160782</xdr:rowOff>
    </xdr:to>
    <xdr:sp macro="" textlink="">
      <xdr:nvSpPr>
        <xdr:cNvPr id="203" name="楕円 202"/>
        <xdr:cNvSpPr/>
      </xdr:nvSpPr>
      <xdr:spPr>
        <a:xfrm>
          <a:off x="2857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151909</xdr:rowOff>
    </xdr:from>
    <xdr:ext cx="469744" cy="259045"/>
    <xdr:sp macro="" textlink="">
      <xdr:nvSpPr>
        <xdr:cNvPr id="204" name="テキスト ボックス 203"/>
        <xdr:cNvSpPr txBox="1"/>
      </xdr:nvSpPr>
      <xdr:spPr>
        <a:xfrm>
          <a:off x="2673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72974</xdr:rowOff>
    </xdr:from>
    <xdr:to>
      <xdr:col>10</xdr:col>
      <xdr:colOff>165100</xdr:colOff>
      <xdr:row>79</xdr:row>
      <xdr:rowOff>3124</xdr:rowOff>
    </xdr:to>
    <xdr:sp macro="" textlink="">
      <xdr:nvSpPr>
        <xdr:cNvPr id="205" name="楕円 204"/>
        <xdr:cNvSpPr/>
      </xdr:nvSpPr>
      <xdr:spPr>
        <a:xfrm>
          <a:off x="1968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165701</xdr:rowOff>
    </xdr:from>
    <xdr:ext cx="469744" cy="259045"/>
    <xdr:sp macro="" textlink="">
      <xdr:nvSpPr>
        <xdr:cNvPr id="206" name="テキスト ボックス 205"/>
        <xdr:cNvSpPr txBox="1"/>
      </xdr:nvSpPr>
      <xdr:spPr>
        <a:xfrm>
          <a:off x="1784428" y="135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144145</xdr:rowOff>
    </xdr:from>
    <xdr:to>
      <xdr:col>6</xdr:col>
      <xdr:colOff>38100</xdr:colOff>
      <xdr:row>78</xdr:row>
      <xdr:rowOff>74295</xdr:rowOff>
    </xdr:to>
    <xdr:sp macro="" textlink="">
      <xdr:nvSpPr>
        <xdr:cNvPr id="207" name="楕円 206"/>
        <xdr:cNvSpPr/>
      </xdr:nvSpPr>
      <xdr:spPr>
        <a:xfrm>
          <a:off x="1079500" y="133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65422</xdr:rowOff>
    </xdr:from>
    <xdr:ext cx="469744" cy="259045"/>
    <xdr:sp macro="" textlink="">
      <xdr:nvSpPr>
        <xdr:cNvPr id="208" name="テキスト ボックス 207"/>
        <xdr:cNvSpPr txBox="1"/>
      </xdr:nvSpPr>
      <xdr:spPr>
        <a:xfrm>
          <a:off x="895428"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13822</xdr:rowOff>
    </xdr:from>
    <xdr:to>
      <xdr:col>24</xdr:col>
      <xdr:colOff>63500</xdr:colOff>
      <xdr:row>95</xdr:row>
      <xdr:rowOff>100332</xdr:rowOff>
    </xdr:to>
    <xdr:cxnSp macro="">
      <xdr:nvCxnSpPr>
        <xdr:cNvPr id="240" name="直線コネクタ 239"/>
        <xdr:cNvCxnSpPr/>
      </xdr:nvCxnSpPr>
      <xdr:spPr>
        <a:xfrm flipV="1">
          <a:off x="3797300" y="16301572"/>
          <a:ext cx="8382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100332</xdr:rowOff>
    </xdr:from>
    <xdr:to>
      <xdr:col>19</xdr:col>
      <xdr:colOff>177800</xdr:colOff>
      <xdr:row>95</xdr:row>
      <xdr:rowOff>148909</xdr:rowOff>
    </xdr:to>
    <xdr:cxnSp macro="">
      <xdr:nvCxnSpPr>
        <xdr:cNvPr id="243" name="直線コネクタ 242"/>
        <xdr:cNvCxnSpPr/>
      </xdr:nvCxnSpPr>
      <xdr:spPr>
        <a:xfrm flipV="1">
          <a:off x="2908300" y="16388082"/>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148909</xdr:rowOff>
    </xdr:from>
    <xdr:to>
      <xdr:col>15</xdr:col>
      <xdr:colOff>50800</xdr:colOff>
      <xdr:row>96</xdr:row>
      <xdr:rowOff>100217</xdr:rowOff>
    </xdr:to>
    <xdr:cxnSp macro="">
      <xdr:nvCxnSpPr>
        <xdr:cNvPr id="246" name="直線コネクタ 245"/>
        <xdr:cNvCxnSpPr/>
      </xdr:nvCxnSpPr>
      <xdr:spPr>
        <a:xfrm flipV="1">
          <a:off x="2019300" y="16436659"/>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100217</xdr:rowOff>
    </xdr:from>
    <xdr:to>
      <xdr:col>10</xdr:col>
      <xdr:colOff>114300</xdr:colOff>
      <xdr:row>96</xdr:row>
      <xdr:rowOff>159359</xdr:rowOff>
    </xdr:to>
    <xdr:cxnSp macro="">
      <xdr:nvCxnSpPr>
        <xdr:cNvPr id="249" name="直線コネクタ 248"/>
        <xdr:cNvCxnSpPr/>
      </xdr:nvCxnSpPr>
      <xdr:spPr>
        <a:xfrm flipV="1">
          <a:off x="1130300" y="16559417"/>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61109</xdr:rowOff>
    </xdr:from>
    <xdr:to>
      <xdr:col>10</xdr:col>
      <xdr:colOff>165100</xdr:colOff>
      <xdr:row>97</xdr:row>
      <xdr:rowOff>162709</xdr:rowOff>
    </xdr:to>
    <xdr:sp macro="" textlink="">
      <xdr:nvSpPr>
        <xdr:cNvPr id="250" name="フローチャート: 判断 249"/>
        <xdr:cNvSpPr/>
      </xdr:nvSpPr>
      <xdr:spPr>
        <a:xfrm>
          <a:off x="1968500" y="166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153836</xdr:rowOff>
    </xdr:from>
    <xdr:ext cx="534377" cy="259045"/>
    <xdr:sp macro="" textlink="">
      <xdr:nvSpPr>
        <xdr:cNvPr id="251" name="テキスト ボックス 250"/>
        <xdr:cNvSpPr txBox="1"/>
      </xdr:nvSpPr>
      <xdr:spPr>
        <a:xfrm>
          <a:off x="1752111" y="16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150719</xdr:rowOff>
    </xdr:from>
    <xdr:to>
      <xdr:col>6</xdr:col>
      <xdr:colOff>38100</xdr:colOff>
      <xdr:row>98</xdr:row>
      <xdr:rowOff>80869</xdr:rowOff>
    </xdr:to>
    <xdr:sp macro="" textlink="">
      <xdr:nvSpPr>
        <xdr:cNvPr id="252" name="フローチャート: 判断 251"/>
        <xdr:cNvSpPr/>
      </xdr:nvSpPr>
      <xdr:spPr>
        <a:xfrm>
          <a:off x="1079500" y="167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71996</xdr:rowOff>
    </xdr:from>
    <xdr:ext cx="534377" cy="259045"/>
    <xdr:sp macro="" textlink="">
      <xdr:nvSpPr>
        <xdr:cNvPr id="253" name="テキスト ボックス 252"/>
        <xdr:cNvSpPr txBox="1"/>
      </xdr:nvSpPr>
      <xdr:spPr>
        <a:xfrm>
          <a:off x="863111" y="16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134472</xdr:rowOff>
    </xdr:from>
    <xdr:to>
      <xdr:col>24</xdr:col>
      <xdr:colOff>114300</xdr:colOff>
      <xdr:row>95</xdr:row>
      <xdr:rowOff>64622</xdr:rowOff>
    </xdr:to>
    <xdr:sp macro="" textlink="">
      <xdr:nvSpPr>
        <xdr:cNvPr id="259" name="楕円 258"/>
        <xdr:cNvSpPr/>
      </xdr:nvSpPr>
      <xdr:spPr>
        <a:xfrm>
          <a:off x="4584700" y="162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157349</xdr:rowOff>
    </xdr:from>
    <xdr:ext cx="534377" cy="259045"/>
    <xdr:sp macro="" textlink="">
      <xdr:nvSpPr>
        <xdr:cNvPr id="260" name="扶助費該当値テキスト"/>
        <xdr:cNvSpPr txBox="1"/>
      </xdr:nvSpPr>
      <xdr:spPr>
        <a:xfrm>
          <a:off x="4686300" y="161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49532</xdr:rowOff>
    </xdr:from>
    <xdr:to>
      <xdr:col>20</xdr:col>
      <xdr:colOff>38100</xdr:colOff>
      <xdr:row>95</xdr:row>
      <xdr:rowOff>151132</xdr:rowOff>
    </xdr:to>
    <xdr:sp macro="" textlink="">
      <xdr:nvSpPr>
        <xdr:cNvPr id="261" name="楕円 260"/>
        <xdr:cNvSpPr/>
      </xdr:nvSpPr>
      <xdr:spPr>
        <a:xfrm>
          <a:off x="3746500" y="163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167659</xdr:rowOff>
    </xdr:from>
    <xdr:ext cx="534377" cy="259045"/>
    <xdr:sp macro="" textlink="">
      <xdr:nvSpPr>
        <xdr:cNvPr id="262" name="テキスト ボックス 261"/>
        <xdr:cNvSpPr txBox="1"/>
      </xdr:nvSpPr>
      <xdr:spPr>
        <a:xfrm>
          <a:off x="3530111" y="161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98109</xdr:rowOff>
    </xdr:from>
    <xdr:to>
      <xdr:col>15</xdr:col>
      <xdr:colOff>101600</xdr:colOff>
      <xdr:row>96</xdr:row>
      <xdr:rowOff>28259</xdr:rowOff>
    </xdr:to>
    <xdr:sp macro="" textlink="">
      <xdr:nvSpPr>
        <xdr:cNvPr id="263" name="楕円 262"/>
        <xdr:cNvSpPr/>
      </xdr:nvSpPr>
      <xdr:spPr>
        <a:xfrm>
          <a:off x="2857500" y="163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44786</xdr:rowOff>
    </xdr:from>
    <xdr:ext cx="534377" cy="259045"/>
    <xdr:sp macro="" textlink="">
      <xdr:nvSpPr>
        <xdr:cNvPr id="264" name="テキスト ボックス 263"/>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49417</xdr:rowOff>
    </xdr:from>
    <xdr:to>
      <xdr:col>10</xdr:col>
      <xdr:colOff>165100</xdr:colOff>
      <xdr:row>96</xdr:row>
      <xdr:rowOff>151017</xdr:rowOff>
    </xdr:to>
    <xdr:sp macro="" textlink="">
      <xdr:nvSpPr>
        <xdr:cNvPr id="265" name="楕円 264"/>
        <xdr:cNvSpPr/>
      </xdr:nvSpPr>
      <xdr:spPr>
        <a:xfrm>
          <a:off x="1968500" y="16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167544</xdr:rowOff>
    </xdr:from>
    <xdr:ext cx="534377" cy="259045"/>
    <xdr:sp macro="" textlink="">
      <xdr:nvSpPr>
        <xdr:cNvPr id="266" name="テキスト ボックス 265"/>
        <xdr:cNvSpPr txBox="1"/>
      </xdr:nvSpPr>
      <xdr:spPr>
        <a:xfrm>
          <a:off x="1752111" y="162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108559</xdr:rowOff>
    </xdr:from>
    <xdr:to>
      <xdr:col>6</xdr:col>
      <xdr:colOff>38100</xdr:colOff>
      <xdr:row>97</xdr:row>
      <xdr:rowOff>38709</xdr:rowOff>
    </xdr:to>
    <xdr:sp macro="" textlink="">
      <xdr:nvSpPr>
        <xdr:cNvPr id="267" name="楕円 266"/>
        <xdr:cNvSpPr/>
      </xdr:nvSpPr>
      <xdr:spPr>
        <a:xfrm>
          <a:off x="1079500" y="165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55236</xdr:rowOff>
    </xdr:from>
    <xdr:ext cx="534377" cy="259045"/>
    <xdr:sp macro="" textlink="">
      <xdr:nvSpPr>
        <xdr:cNvPr id="268" name="テキスト ボックス 267"/>
        <xdr:cNvSpPr txBox="1"/>
      </xdr:nvSpPr>
      <xdr:spPr>
        <a:xfrm>
          <a:off x="863111" y="163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158988</xdr:rowOff>
    </xdr:from>
    <xdr:to>
      <xdr:col>55</xdr:col>
      <xdr:colOff>0</xdr:colOff>
      <xdr:row>36</xdr:row>
      <xdr:rowOff>169441</xdr:rowOff>
    </xdr:to>
    <xdr:cxnSp macro="">
      <xdr:nvCxnSpPr>
        <xdr:cNvPr id="293" name="直線コネクタ 292"/>
        <xdr:cNvCxnSpPr/>
      </xdr:nvCxnSpPr>
      <xdr:spPr>
        <a:xfrm>
          <a:off x="9639300" y="6331188"/>
          <a:ext cx="8382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158988</xdr:rowOff>
    </xdr:from>
    <xdr:to>
      <xdr:col>50</xdr:col>
      <xdr:colOff>114300</xdr:colOff>
      <xdr:row>36</xdr:row>
      <xdr:rowOff>170692</xdr:rowOff>
    </xdr:to>
    <xdr:cxnSp macro="">
      <xdr:nvCxnSpPr>
        <xdr:cNvPr id="296" name="直線コネクタ 295"/>
        <xdr:cNvCxnSpPr/>
      </xdr:nvCxnSpPr>
      <xdr:spPr>
        <a:xfrm flipV="1">
          <a:off x="8750300" y="633118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165732</xdr:rowOff>
    </xdr:from>
    <xdr:to>
      <xdr:col>45</xdr:col>
      <xdr:colOff>177800</xdr:colOff>
      <xdr:row>36</xdr:row>
      <xdr:rowOff>170692</xdr:rowOff>
    </xdr:to>
    <xdr:cxnSp macro="">
      <xdr:nvCxnSpPr>
        <xdr:cNvPr id="299" name="直線コネクタ 298"/>
        <xdr:cNvCxnSpPr/>
      </xdr:nvCxnSpPr>
      <xdr:spPr>
        <a:xfrm>
          <a:off x="7861300" y="6337932"/>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161600</xdr:rowOff>
    </xdr:from>
    <xdr:to>
      <xdr:col>41</xdr:col>
      <xdr:colOff>50800</xdr:colOff>
      <xdr:row>36</xdr:row>
      <xdr:rowOff>165732</xdr:rowOff>
    </xdr:to>
    <xdr:cxnSp macro="">
      <xdr:nvCxnSpPr>
        <xdr:cNvPr id="302" name="直線コネクタ 301"/>
        <xdr:cNvCxnSpPr/>
      </xdr:nvCxnSpPr>
      <xdr:spPr>
        <a:xfrm>
          <a:off x="6972300" y="6333800"/>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143610</xdr:rowOff>
    </xdr:from>
    <xdr:to>
      <xdr:col>41</xdr:col>
      <xdr:colOff>101600</xdr:colOff>
      <xdr:row>36</xdr:row>
      <xdr:rowOff>73760</xdr:rowOff>
    </xdr:to>
    <xdr:sp macro="" textlink="">
      <xdr:nvSpPr>
        <xdr:cNvPr id="303" name="フローチャート: 判断 302"/>
        <xdr:cNvSpPr/>
      </xdr:nvSpPr>
      <xdr:spPr>
        <a:xfrm>
          <a:off x="7810500" y="61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90287</xdr:rowOff>
    </xdr:from>
    <xdr:ext cx="534377" cy="259045"/>
    <xdr:sp macro="" textlink="">
      <xdr:nvSpPr>
        <xdr:cNvPr id="304" name="テキスト ボックス 303"/>
        <xdr:cNvSpPr txBox="1"/>
      </xdr:nvSpPr>
      <xdr:spPr>
        <a:xfrm>
          <a:off x="7594111" y="59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146376</xdr:rowOff>
    </xdr:from>
    <xdr:to>
      <xdr:col>36</xdr:col>
      <xdr:colOff>165100</xdr:colOff>
      <xdr:row>36</xdr:row>
      <xdr:rowOff>76526</xdr:rowOff>
    </xdr:to>
    <xdr:sp macro="" textlink="">
      <xdr:nvSpPr>
        <xdr:cNvPr id="305" name="フローチャート: 判断 304"/>
        <xdr:cNvSpPr/>
      </xdr:nvSpPr>
      <xdr:spPr>
        <a:xfrm>
          <a:off x="6921500" y="6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93053</xdr:rowOff>
    </xdr:from>
    <xdr:ext cx="534377" cy="259045"/>
    <xdr:sp macro="" textlink="">
      <xdr:nvSpPr>
        <xdr:cNvPr id="306" name="テキスト ボックス 305"/>
        <xdr:cNvSpPr txBox="1"/>
      </xdr:nvSpPr>
      <xdr:spPr>
        <a:xfrm>
          <a:off x="6705111" y="59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118641</xdr:rowOff>
    </xdr:from>
    <xdr:to>
      <xdr:col>55</xdr:col>
      <xdr:colOff>50800</xdr:colOff>
      <xdr:row>37</xdr:row>
      <xdr:rowOff>48791</xdr:rowOff>
    </xdr:to>
    <xdr:sp macro="" textlink="">
      <xdr:nvSpPr>
        <xdr:cNvPr id="312" name="楕円 311"/>
        <xdr:cNvSpPr/>
      </xdr:nvSpPr>
      <xdr:spPr>
        <a:xfrm>
          <a:off x="10426700" y="62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97068</xdr:rowOff>
    </xdr:from>
    <xdr:ext cx="534377" cy="259045"/>
    <xdr:sp macro="" textlink="">
      <xdr:nvSpPr>
        <xdr:cNvPr id="313" name="補助費等該当値テキスト"/>
        <xdr:cNvSpPr txBox="1"/>
      </xdr:nvSpPr>
      <xdr:spPr>
        <a:xfrm>
          <a:off x="10528300" y="62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108188</xdr:rowOff>
    </xdr:from>
    <xdr:to>
      <xdr:col>50</xdr:col>
      <xdr:colOff>165100</xdr:colOff>
      <xdr:row>37</xdr:row>
      <xdr:rowOff>38338</xdr:rowOff>
    </xdr:to>
    <xdr:sp macro="" textlink="">
      <xdr:nvSpPr>
        <xdr:cNvPr id="314" name="楕円 313"/>
        <xdr:cNvSpPr/>
      </xdr:nvSpPr>
      <xdr:spPr>
        <a:xfrm>
          <a:off x="9588500" y="62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29465</xdr:rowOff>
    </xdr:from>
    <xdr:ext cx="534377" cy="259045"/>
    <xdr:sp macro="" textlink="">
      <xdr:nvSpPr>
        <xdr:cNvPr id="315" name="テキスト ボックス 314"/>
        <xdr:cNvSpPr txBox="1"/>
      </xdr:nvSpPr>
      <xdr:spPr>
        <a:xfrm>
          <a:off x="9372111" y="6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119892</xdr:rowOff>
    </xdr:from>
    <xdr:to>
      <xdr:col>46</xdr:col>
      <xdr:colOff>38100</xdr:colOff>
      <xdr:row>37</xdr:row>
      <xdr:rowOff>50042</xdr:rowOff>
    </xdr:to>
    <xdr:sp macro="" textlink="">
      <xdr:nvSpPr>
        <xdr:cNvPr id="316" name="楕円 315"/>
        <xdr:cNvSpPr/>
      </xdr:nvSpPr>
      <xdr:spPr>
        <a:xfrm>
          <a:off x="8699500" y="62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41169</xdr:rowOff>
    </xdr:from>
    <xdr:ext cx="534377" cy="259045"/>
    <xdr:sp macro="" textlink="">
      <xdr:nvSpPr>
        <xdr:cNvPr id="317" name="テキスト ボックス 316"/>
        <xdr:cNvSpPr txBox="1"/>
      </xdr:nvSpPr>
      <xdr:spPr>
        <a:xfrm>
          <a:off x="8483111" y="63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114932</xdr:rowOff>
    </xdr:from>
    <xdr:to>
      <xdr:col>41</xdr:col>
      <xdr:colOff>101600</xdr:colOff>
      <xdr:row>37</xdr:row>
      <xdr:rowOff>45082</xdr:rowOff>
    </xdr:to>
    <xdr:sp macro="" textlink="">
      <xdr:nvSpPr>
        <xdr:cNvPr id="318" name="楕円 317"/>
        <xdr:cNvSpPr/>
      </xdr:nvSpPr>
      <xdr:spPr>
        <a:xfrm>
          <a:off x="7810500" y="62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36209</xdr:rowOff>
    </xdr:from>
    <xdr:ext cx="534377" cy="259045"/>
    <xdr:sp macro="" textlink="">
      <xdr:nvSpPr>
        <xdr:cNvPr id="319" name="テキスト ボックス 318"/>
        <xdr:cNvSpPr txBox="1"/>
      </xdr:nvSpPr>
      <xdr:spPr>
        <a:xfrm>
          <a:off x="7594111" y="63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110800</xdr:rowOff>
    </xdr:from>
    <xdr:to>
      <xdr:col>36</xdr:col>
      <xdr:colOff>165100</xdr:colOff>
      <xdr:row>37</xdr:row>
      <xdr:rowOff>40950</xdr:rowOff>
    </xdr:to>
    <xdr:sp macro="" textlink="">
      <xdr:nvSpPr>
        <xdr:cNvPr id="320" name="楕円 319"/>
        <xdr:cNvSpPr/>
      </xdr:nvSpPr>
      <xdr:spPr>
        <a:xfrm>
          <a:off x="6921500" y="62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32077</xdr:rowOff>
    </xdr:from>
    <xdr:ext cx="534377" cy="259045"/>
    <xdr:sp macro="" textlink="">
      <xdr:nvSpPr>
        <xdr:cNvPr id="321" name="テキスト ボックス 320"/>
        <xdr:cNvSpPr txBox="1"/>
      </xdr:nvSpPr>
      <xdr:spPr>
        <a:xfrm>
          <a:off x="6705111" y="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60109</xdr:rowOff>
    </xdr:from>
    <xdr:to>
      <xdr:col>55</xdr:col>
      <xdr:colOff>0</xdr:colOff>
      <xdr:row>57</xdr:row>
      <xdr:rowOff>74907</xdr:rowOff>
    </xdr:to>
    <xdr:cxnSp macro="">
      <xdr:nvCxnSpPr>
        <xdr:cNvPr id="350" name="直線コネクタ 349"/>
        <xdr:cNvCxnSpPr/>
      </xdr:nvCxnSpPr>
      <xdr:spPr>
        <a:xfrm>
          <a:off x="9639300" y="9661309"/>
          <a:ext cx="838200" cy="18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60109</xdr:rowOff>
    </xdr:from>
    <xdr:to>
      <xdr:col>50</xdr:col>
      <xdr:colOff>114300</xdr:colOff>
      <xdr:row>56</xdr:row>
      <xdr:rowOff>169182</xdr:rowOff>
    </xdr:to>
    <xdr:cxnSp macro="">
      <xdr:nvCxnSpPr>
        <xdr:cNvPr id="353" name="直線コネクタ 352"/>
        <xdr:cNvCxnSpPr/>
      </xdr:nvCxnSpPr>
      <xdr:spPr>
        <a:xfrm flipV="1">
          <a:off x="8750300" y="9661309"/>
          <a:ext cx="889000" cy="10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169182</xdr:rowOff>
    </xdr:from>
    <xdr:to>
      <xdr:col>45</xdr:col>
      <xdr:colOff>177800</xdr:colOff>
      <xdr:row>58</xdr:row>
      <xdr:rowOff>29393</xdr:rowOff>
    </xdr:to>
    <xdr:cxnSp macro="">
      <xdr:nvCxnSpPr>
        <xdr:cNvPr id="356" name="直線コネクタ 355"/>
        <xdr:cNvCxnSpPr/>
      </xdr:nvCxnSpPr>
      <xdr:spPr>
        <a:xfrm flipV="1">
          <a:off x="7861300" y="9770382"/>
          <a:ext cx="8890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46119</xdr:rowOff>
    </xdr:from>
    <xdr:to>
      <xdr:col>41</xdr:col>
      <xdr:colOff>50800</xdr:colOff>
      <xdr:row>58</xdr:row>
      <xdr:rowOff>29393</xdr:rowOff>
    </xdr:to>
    <xdr:cxnSp macro="">
      <xdr:nvCxnSpPr>
        <xdr:cNvPr id="359" name="直線コネクタ 358"/>
        <xdr:cNvCxnSpPr/>
      </xdr:nvCxnSpPr>
      <xdr:spPr>
        <a:xfrm>
          <a:off x="6972300" y="9818769"/>
          <a:ext cx="889000" cy="1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60" name="フローチャート: 判断 359"/>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1" name="テキスト ボックス 360"/>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2" name="フローチャート: 判断 361"/>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3" name="テキスト ボックス 362"/>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24107</xdr:rowOff>
    </xdr:from>
    <xdr:to>
      <xdr:col>55</xdr:col>
      <xdr:colOff>50800</xdr:colOff>
      <xdr:row>57</xdr:row>
      <xdr:rowOff>125707</xdr:rowOff>
    </xdr:to>
    <xdr:sp macro="" textlink="">
      <xdr:nvSpPr>
        <xdr:cNvPr id="369" name="楕円 368"/>
        <xdr:cNvSpPr/>
      </xdr:nvSpPr>
      <xdr:spPr>
        <a:xfrm>
          <a:off x="10426700" y="97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2534</xdr:rowOff>
    </xdr:from>
    <xdr:ext cx="534377" cy="259045"/>
    <xdr:sp macro="" textlink="">
      <xdr:nvSpPr>
        <xdr:cNvPr id="370" name="普通建設事業費該当値テキスト"/>
        <xdr:cNvSpPr txBox="1"/>
      </xdr:nvSpPr>
      <xdr:spPr>
        <a:xfrm>
          <a:off x="10528300" y="97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9309</xdr:rowOff>
    </xdr:from>
    <xdr:to>
      <xdr:col>50</xdr:col>
      <xdr:colOff>165100</xdr:colOff>
      <xdr:row>56</xdr:row>
      <xdr:rowOff>110909</xdr:rowOff>
    </xdr:to>
    <xdr:sp macro="" textlink="">
      <xdr:nvSpPr>
        <xdr:cNvPr id="371" name="楕円 370"/>
        <xdr:cNvSpPr/>
      </xdr:nvSpPr>
      <xdr:spPr>
        <a:xfrm>
          <a:off x="9588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127436</xdr:rowOff>
    </xdr:from>
    <xdr:ext cx="534377" cy="259045"/>
    <xdr:sp macro="" textlink="">
      <xdr:nvSpPr>
        <xdr:cNvPr id="372" name="テキスト ボックス 371"/>
        <xdr:cNvSpPr txBox="1"/>
      </xdr:nvSpPr>
      <xdr:spPr>
        <a:xfrm>
          <a:off x="9372111" y="93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118382</xdr:rowOff>
    </xdr:from>
    <xdr:to>
      <xdr:col>46</xdr:col>
      <xdr:colOff>38100</xdr:colOff>
      <xdr:row>57</xdr:row>
      <xdr:rowOff>48532</xdr:rowOff>
    </xdr:to>
    <xdr:sp macro="" textlink="">
      <xdr:nvSpPr>
        <xdr:cNvPr id="373" name="楕円 372"/>
        <xdr:cNvSpPr/>
      </xdr:nvSpPr>
      <xdr:spPr>
        <a:xfrm>
          <a:off x="8699500" y="97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65059</xdr:rowOff>
    </xdr:from>
    <xdr:ext cx="534377" cy="259045"/>
    <xdr:sp macro="" textlink="">
      <xdr:nvSpPr>
        <xdr:cNvPr id="374" name="テキスト ボックス 373"/>
        <xdr:cNvSpPr txBox="1"/>
      </xdr:nvSpPr>
      <xdr:spPr>
        <a:xfrm>
          <a:off x="8483111" y="94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150043</xdr:rowOff>
    </xdr:from>
    <xdr:to>
      <xdr:col>41</xdr:col>
      <xdr:colOff>101600</xdr:colOff>
      <xdr:row>58</xdr:row>
      <xdr:rowOff>80193</xdr:rowOff>
    </xdr:to>
    <xdr:sp macro="" textlink="">
      <xdr:nvSpPr>
        <xdr:cNvPr id="375" name="楕円 374"/>
        <xdr:cNvSpPr/>
      </xdr:nvSpPr>
      <xdr:spPr>
        <a:xfrm>
          <a:off x="7810500" y="99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71320</xdr:rowOff>
    </xdr:from>
    <xdr:ext cx="534377" cy="259045"/>
    <xdr:sp macro="" textlink="">
      <xdr:nvSpPr>
        <xdr:cNvPr id="376" name="テキスト ボックス 375"/>
        <xdr:cNvSpPr txBox="1"/>
      </xdr:nvSpPr>
      <xdr:spPr>
        <a:xfrm>
          <a:off x="7594111" y="10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166769</xdr:rowOff>
    </xdr:from>
    <xdr:to>
      <xdr:col>36</xdr:col>
      <xdr:colOff>165100</xdr:colOff>
      <xdr:row>57</xdr:row>
      <xdr:rowOff>96919</xdr:rowOff>
    </xdr:to>
    <xdr:sp macro="" textlink="">
      <xdr:nvSpPr>
        <xdr:cNvPr id="377" name="楕円 376"/>
        <xdr:cNvSpPr/>
      </xdr:nvSpPr>
      <xdr:spPr>
        <a:xfrm>
          <a:off x="6921500" y="97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88046</xdr:rowOff>
    </xdr:from>
    <xdr:ext cx="534377" cy="259045"/>
    <xdr:sp macro="" textlink="">
      <xdr:nvSpPr>
        <xdr:cNvPr id="378" name="テキスト ボックス 377"/>
        <xdr:cNvSpPr txBox="1"/>
      </xdr:nvSpPr>
      <xdr:spPr>
        <a:xfrm>
          <a:off x="6705111" y="98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29352</xdr:rowOff>
    </xdr:from>
    <xdr:to>
      <xdr:col>55</xdr:col>
      <xdr:colOff>0</xdr:colOff>
      <xdr:row>77</xdr:row>
      <xdr:rowOff>157580</xdr:rowOff>
    </xdr:to>
    <xdr:cxnSp macro="">
      <xdr:nvCxnSpPr>
        <xdr:cNvPr id="409" name="直線コネクタ 408"/>
        <xdr:cNvCxnSpPr/>
      </xdr:nvCxnSpPr>
      <xdr:spPr>
        <a:xfrm>
          <a:off x="9639300" y="13231002"/>
          <a:ext cx="838200" cy="1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29352</xdr:rowOff>
    </xdr:from>
    <xdr:to>
      <xdr:col>50</xdr:col>
      <xdr:colOff>114300</xdr:colOff>
      <xdr:row>79</xdr:row>
      <xdr:rowOff>614</xdr:rowOff>
    </xdr:to>
    <xdr:cxnSp macro="">
      <xdr:nvCxnSpPr>
        <xdr:cNvPr id="412" name="直線コネクタ 411"/>
        <xdr:cNvCxnSpPr/>
      </xdr:nvCxnSpPr>
      <xdr:spPr>
        <a:xfrm flipV="1">
          <a:off x="8750300" y="13231002"/>
          <a:ext cx="889000" cy="3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119273</xdr:rowOff>
    </xdr:from>
    <xdr:to>
      <xdr:col>45</xdr:col>
      <xdr:colOff>177800</xdr:colOff>
      <xdr:row>79</xdr:row>
      <xdr:rowOff>614</xdr:rowOff>
    </xdr:to>
    <xdr:cxnSp macro="">
      <xdr:nvCxnSpPr>
        <xdr:cNvPr id="415" name="直線コネクタ 414"/>
        <xdr:cNvCxnSpPr/>
      </xdr:nvCxnSpPr>
      <xdr:spPr>
        <a:xfrm>
          <a:off x="7861300" y="13492373"/>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8" name="フローチャート: 判断 417"/>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9" name="テキスト ボックス 418"/>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106780</xdr:rowOff>
    </xdr:from>
    <xdr:to>
      <xdr:col>55</xdr:col>
      <xdr:colOff>50800</xdr:colOff>
      <xdr:row>78</xdr:row>
      <xdr:rowOff>36930</xdr:rowOff>
    </xdr:to>
    <xdr:sp macro="" textlink="">
      <xdr:nvSpPr>
        <xdr:cNvPr id="425" name="楕円 424"/>
        <xdr:cNvSpPr/>
      </xdr:nvSpPr>
      <xdr:spPr>
        <a:xfrm>
          <a:off x="10426700" y="133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129657</xdr:rowOff>
    </xdr:from>
    <xdr:ext cx="534377" cy="259045"/>
    <xdr:sp macro="" textlink="">
      <xdr:nvSpPr>
        <xdr:cNvPr id="426" name="普通建設事業費 （ うち新規整備　）該当値テキスト"/>
        <xdr:cNvSpPr txBox="1"/>
      </xdr:nvSpPr>
      <xdr:spPr>
        <a:xfrm>
          <a:off x="10528300" y="131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150002</xdr:rowOff>
    </xdr:from>
    <xdr:to>
      <xdr:col>50</xdr:col>
      <xdr:colOff>165100</xdr:colOff>
      <xdr:row>77</xdr:row>
      <xdr:rowOff>80152</xdr:rowOff>
    </xdr:to>
    <xdr:sp macro="" textlink="">
      <xdr:nvSpPr>
        <xdr:cNvPr id="427" name="楕円 426"/>
        <xdr:cNvSpPr/>
      </xdr:nvSpPr>
      <xdr:spPr>
        <a:xfrm>
          <a:off x="9588500" y="131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96679</xdr:rowOff>
    </xdr:from>
    <xdr:ext cx="534377" cy="259045"/>
    <xdr:sp macro="" textlink="">
      <xdr:nvSpPr>
        <xdr:cNvPr id="428" name="テキスト ボックス 427"/>
        <xdr:cNvSpPr txBox="1"/>
      </xdr:nvSpPr>
      <xdr:spPr>
        <a:xfrm>
          <a:off x="9372111" y="129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121264</xdr:rowOff>
    </xdr:from>
    <xdr:to>
      <xdr:col>46</xdr:col>
      <xdr:colOff>38100</xdr:colOff>
      <xdr:row>79</xdr:row>
      <xdr:rowOff>51414</xdr:rowOff>
    </xdr:to>
    <xdr:sp macro="" textlink="">
      <xdr:nvSpPr>
        <xdr:cNvPr id="429" name="楕円 428"/>
        <xdr:cNvSpPr/>
      </xdr:nvSpPr>
      <xdr:spPr>
        <a:xfrm>
          <a:off x="8699500" y="134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42541</xdr:rowOff>
    </xdr:from>
    <xdr:ext cx="469744" cy="259045"/>
    <xdr:sp macro="" textlink="">
      <xdr:nvSpPr>
        <xdr:cNvPr id="430" name="テキスト ボックス 429"/>
        <xdr:cNvSpPr txBox="1"/>
      </xdr:nvSpPr>
      <xdr:spPr>
        <a:xfrm>
          <a:off x="8515428" y="1358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68473</xdr:rowOff>
    </xdr:from>
    <xdr:to>
      <xdr:col>41</xdr:col>
      <xdr:colOff>101600</xdr:colOff>
      <xdr:row>78</xdr:row>
      <xdr:rowOff>170073</xdr:rowOff>
    </xdr:to>
    <xdr:sp macro="" textlink="">
      <xdr:nvSpPr>
        <xdr:cNvPr id="431" name="楕円 430"/>
        <xdr:cNvSpPr/>
      </xdr:nvSpPr>
      <xdr:spPr>
        <a:xfrm>
          <a:off x="7810500" y="13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161200</xdr:rowOff>
    </xdr:from>
    <xdr:ext cx="469744" cy="259045"/>
    <xdr:sp macro="" textlink="">
      <xdr:nvSpPr>
        <xdr:cNvPr id="432" name="テキスト ボックス 431"/>
        <xdr:cNvSpPr txBox="1"/>
      </xdr:nvSpPr>
      <xdr:spPr>
        <a:xfrm>
          <a:off x="7626428" y="135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20562</xdr:rowOff>
    </xdr:from>
    <xdr:to>
      <xdr:col>55</xdr:col>
      <xdr:colOff>0</xdr:colOff>
      <xdr:row>98</xdr:row>
      <xdr:rowOff>72340</xdr:rowOff>
    </xdr:to>
    <xdr:cxnSp macro="">
      <xdr:nvCxnSpPr>
        <xdr:cNvPr id="461" name="直線コネクタ 460"/>
        <xdr:cNvCxnSpPr/>
      </xdr:nvCxnSpPr>
      <xdr:spPr>
        <a:xfrm flipV="1">
          <a:off x="9639300" y="16822662"/>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23279</xdr:rowOff>
    </xdr:from>
    <xdr:to>
      <xdr:col>50</xdr:col>
      <xdr:colOff>114300</xdr:colOff>
      <xdr:row>98</xdr:row>
      <xdr:rowOff>72340</xdr:rowOff>
    </xdr:to>
    <xdr:cxnSp macro="">
      <xdr:nvCxnSpPr>
        <xdr:cNvPr id="464" name="直線コネクタ 463"/>
        <xdr:cNvCxnSpPr/>
      </xdr:nvCxnSpPr>
      <xdr:spPr>
        <a:xfrm>
          <a:off x="8750300" y="16825379"/>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23279</xdr:rowOff>
    </xdr:from>
    <xdr:to>
      <xdr:col>45</xdr:col>
      <xdr:colOff>177800</xdr:colOff>
      <xdr:row>98</xdr:row>
      <xdr:rowOff>162420</xdr:rowOff>
    </xdr:to>
    <xdr:cxnSp macro="">
      <xdr:nvCxnSpPr>
        <xdr:cNvPr id="467" name="直線コネクタ 466"/>
        <xdr:cNvCxnSpPr/>
      </xdr:nvCxnSpPr>
      <xdr:spPr>
        <a:xfrm flipV="1">
          <a:off x="7861300" y="16825379"/>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105918</xdr:rowOff>
    </xdr:from>
    <xdr:to>
      <xdr:col>41</xdr:col>
      <xdr:colOff>101600</xdr:colOff>
      <xdr:row>97</xdr:row>
      <xdr:rowOff>36068</xdr:rowOff>
    </xdr:to>
    <xdr:sp macro="" textlink="">
      <xdr:nvSpPr>
        <xdr:cNvPr id="470" name="フローチャート: 判断 469"/>
        <xdr:cNvSpPr/>
      </xdr:nvSpPr>
      <xdr:spPr>
        <a:xfrm>
          <a:off x="7810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52595</xdr:rowOff>
    </xdr:from>
    <xdr:ext cx="534377" cy="259045"/>
    <xdr:sp macro="" textlink="">
      <xdr:nvSpPr>
        <xdr:cNvPr id="471" name="テキスト ボックス 470"/>
        <xdr:cNvSpPr txBox="1"/>
      </xdr:nvSpPr>
      <xdr:spPr>
        <a:xfrm>
          <a:off x="7594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141212</xdr:rowOff>
    </xdr:from>
    <xdr:to>
      <xdr:col>55</xdr:col>
      <xdr:colOff>50800</xdr:colOff>
      <xdr:row>98</xdr:row>
      <xdr:rowOff>71362</xdr:rowOff>
    </xdr:to>
    <xdr:sp macro="" textlink="">
      <xdr:nvSpPr>
        <xdr:cNvPr id="477" name="楕円 476"/>
        <xdr:cNvSpPr/>
      </xdr:nvSpPr>
      <xdr:spPr>
        <a:xfrm>
          <a:off x="10426700" y="16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119639</xdr:rowOff>
    </xdr:from>
    <xdr:ext cx="534377" cy="259045"/>
    <xdr:sp macro="" textlink="">
      <xdr:nvSpPr>
        <xdr:cNvPr id="478" name="普通建設事業費 （ うち更新整備　）該当値テキスト"/>
        <xdr:cNvSpPr txBox="1"/>
      </xdr:nvSpPr>
      <xdr:spPr>
        <a:xfrm>
          <a:off x="10528300" y="167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21540</xdr:rowOff>
    </xdr:from>
    <xdr:to>
      <xdr:col>50</xdr:col>
      <xdr:colOff>165100</xdr:colOff>
      <xdr:row>98</xdr:row>
      <xdr:rowOff>123140</xdr:rowOff>
    </xdr:to>
    <xdr:sp macro="" textlink="">
      <xdr:nvSpPr>
        <xdr:cNvPr id="479" name="楕円 478"/>
        <xdr:cNvSpPr/>
      </xdr:nvSpPr>
      <xdr:spPr>
        <a:xfrm>
          <a:off x="9588500" y="168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114267</xdr:rowOff>
    </xdr:from>
    <xdr:ext cx="534377" cy="259045"/>
    <xdr:sp macro="" textlink="">
      <xdr:nvSpPr>
        <xdr:cNvPr id="480" name="テキスト ボックス 479"/>
        <xdr:cNvSpPr txBox="1"/>
      </xdr:nvSpPr>
      <xdr:spPr>
        <a:xfrm>
          <a:off x="9372111" y="169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143929</xdr:rowOff>
    </xdr:from>
    <xdr:to>
      <xdr:col>46</xdr:col>
      <xdr:colOff>38100</xdr:colOff>
      <xdr:row>98</xdr:row>
      <xdr:rowOff>74079</xdr:rowOff>
    </xdr:to>
    <xdr:sp macro="" textlink="">
      <xdr:nvSpPr>
        <xdr:cNvPr id="481" name="楕円 480"/>
        <xdr:cNvSpPr/>
      </xdr:nvSpPr>
      <xdr:spPr>
        <a:xfrm>
          <a:off x="8699500" y="167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65206</xdr:rowOff>
    </xdr:from>
    <xdr:ext cx="534377" cy="259045"/>
    <xdr:sp macro="" textlink="">
      <xdr:nvSpPr>
        <xdr:cNvPr id="482" name="テキスト ボックス 481"/>
        <xdr:cNvSpPr txBox="1"/>
      </xdr:nvSpPr>
      <xdr:spPr>
        <a:xfrm>
          <a:off x="8483111" y="168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111620</xdr:rowOff>
    </xdr:from>
    <xdr:to>
      <xdr:col>41</xdr:col>
      <xdr:colOff>101600</xdr:colOff>
      <xdr:row>99</xdr:row>
      <xdr:rowOff>41770</xdr:rowOff>
    </xdr:to>
    <xdr:sp macro="" textlink="">
      <xdr:nvSpPr>
        <xdr:cNvPr id="483" name="楕円 482"/>
        <xdr:cNvSpPr/>
      </xdr:nvSpPr>
      <xdr:spPr>
        <a:xfrm>
          <a:off x="7810500" y="169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32897</xdr:rowOff>
    </xdr:from>
    <xdr:ext cx="469744" cy="259045"/>
    <xdr:sp macro="" textlink="">
      <xdr:nvSpPr>
        <xdr:cNvPr id="484" name="テキスト ボックス 483"/>
        <xdr:cNvSpPr txBox="1"/>
      </xdr:nvSpPr>
      <xdr:spPr>
        <a:xfrm>
          <a:off x="7626428" y="170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56621</xdr:rowOff>
    </xdr:from>
    <xdr:to>
      <xdr:col>72</xdr:col>
      <xdr:colOff>38100</xdr:colOff>
      <xdr:row>38</xdr:row>
      <xdr:rowOff>158221</xdr:rowOff>
    </xdr:to>
    <xdr:sp macro="" textlink="">
      <xdr:nvSpPr>
        <xdr:cNvPr id="521" name="フローチャート: 判断 520"/>
        <xdr:cNvSpPr/>
      </xdr:nvSpPr>
      <xdr:spPr>
        <a:xfrm>
          <a:off x="13652500" y="657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3299</xdr:rowOff>
    </xdr:from>
    <xdr:ext cx="469744" cy="259045"/>
    <xdr:sp macro="" textlink="">
      <xdr:nvSpPr>
        <xdr:cNvPr id="522" name="テキスト ボックス 521"/>
        <xdr:cNvSpPr txBox="1"/>
      </xdr:nvSpPr>
      <xdr:spPr>
        <a:xfrm>
          <a:off x="13468428" y="634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58331</xdr:rowOff>
    </xdr:from>
    <xdr:to>
      <xdr:col>67</xdr:col>
      <xdr:colOff>101600</xdr:colOff>
      <xdr:row>38</xdr:row>
      <xdr:rowOff>159931</xdr:rowOff>
    </xdr:to>
    <xdr:sp macro="" textlink="">
      <xdr:nvSpPr>
        <xdr:cNvPr id="523" name="フローチャート: 判断 522"/>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5009</xdr:rowOff>
    </xdr:from>
    <xdr:ext cx="469744" cy="259045"/>
    <xdr:sp macro="" textlink="">
      <xdr:nvSpPr>
        <xdr:cNvPr id="524" name="テキスト ボックス 523"/>
        <xdr:cNvSpPr txBox="1"/>
      </xdr:nvSpPr>
      <xdr:spPr>
        <a:xfrm>
          <a:off x="12579428" y="634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22" name="直線コネクタ 621"/>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3"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4" name="直線コネクタ 623"/>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25"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26" name="直線コネクタ 625"/>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24192</xdr:rowOff>
    </xdr:from>
    <xdr:to>
      <xdr:col>85</xdr:col>
      <xdr:colOff>127000</xdr:colOff>
      <xdr:row>77</xdr:row>
      <xdr:rowOff>172</xdr:rowOff>
    </xdr:to>
    <xdr:cxnSp macro="">
      <xdr:nvCxnSpPr>
        <xdr:cNvPr id="627" name="直線コネクタ 626"/>
        <xdr:cNvCxnSpPr/>
      </xdr:nvCxnSpPr>
      <xdr:spPr>
        <a:xfrm flipV="1">
          <a:off x="15481300" y="12882942"/>
          <a:ext cx="8382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8"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9" name="フローチャート: 判断 628"/>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172</xdr:rowOff>
    </xdr:from>
    <xdr:to>
      <xdr:col>81</xdr:col>
      <xdr:colOff>50800</xdr:colOff>
      <xdr:row>77</xdr:row>
      <xdr:rowOff>3863</xdr:rowOff>
    </xdr:to>
    <xdr:cxnSp macro="">
      <xdr:nvCxnSpPr>
        <xdr:cNvPr id="630" name="直線コネクタ 629"/>
        <xdr:cNvCxnSpPr/>
      </xdr:nvCxnSpPr>
      <xdr:spPr>
        <a:xfrm flipV="1">
          <a:off x="14592300" y="1320182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31" name="フローチャート: 判断 630"/>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32" name="テキスト ボックス 631"/>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2769</xdr:rowOff>
    </xdr:from>
    <xdr:to>
      <xdr:col>76</xdr:col>
      <xdr:colOff>114300</xdr:colOff>
      <xdr:row>77</xdr:row>
      <xdr:rowOff>3863</xdr:rowOff>
    </xdr:to>
    <xdr:cxnSp macro="">
      <xdr:nvCxnSpPr>
        <xdr:cNvPr id="633" name="直線コネクタ 632"/>
        <xdr:cNvCxnSpPr/>
      </xdr:nvCxnSpPr>
      <xdr:spPr>
        <a:xfrm>
          <a:off x="13703300" y="13204419"/>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34" name="フローチャート: 判断 633"/>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35" name="テキスト ボックス 634"/>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2769</xdr:rowOff>
    </xdr:from>
    <xdr:to>
      <xdr:col>71</xdr:col>
      <xdr:colOff>177800</xdr:colOff>
      <xdr:row>77</xdr:row>
      <xdr:rowOff>32356</xdr:rowOff>
    </xdr:to>
    <xdr:cxnSp macro="">
      <xdr:nvCxnSpPr>
        <xdr:cNvPr id="636" name="直線コネクタ 635"/>
        <xdr:cNvCxnSpPr/>
      </xdr:nvCxnSpPr>
      <xdr:spPr>
        <a:xfrm flipV="1">
          <a:off x="12814300" y="13204419"/>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12711</xdr:rowOff>
    </xdr:from>
    <xdr:to>
      <xdr:col>72</xdr:col>
      <xdr:colOff>38100</xdr:colOff>
      <xdr:row>74</xdr:row>
      <xdr:rowOff>114311</xdr:rowOff>
    </xdr:to>
    <xdr:sp macro="" textlink="">
      <xdr:nvSpPr>
        <xdr:cNvPr id="637" name="フローチャート: 判断 636"/>
        <xdr:cNvSpPr/>
      </xdr:nvSpPr>
      <xdr:spPr>
        <a:xfrm>
          <a:off x="13652500" y="127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130838</xdr:rowOff>
    </xdr:from>
    <xdr:ext cx="534377" cy="259045"/>
    <xdr:sp macro="" textlink="">
      <xdr:nvSpPr>
        <xdr:cNvPr id="638" name="テキスト ボックス 637"/>
        <xdr:cNvSpPr txBox="1"/>
      </xdr:nvSpPr>
      <xdr:spPr>
        <a:xfrm>
          <a:off x="13436111" y="124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147405</xdr:rowOff>
    </xdr:from>
    <xdr:to>
      <xdr:col>67</xdr:col>
      <xdr:colOff>101600</xdr:colOff>
      <xdr:row>74</xdr:row>
      <xdr:rowOff>77555</xdr:rowOff>
    </xdr:to>
    <xdr:sp macro="" textlink="">
      <xdr:nvSpPr>
        <xdr:cNvPr id="639" name="フローチャート: 判断 638"/>
        <xdr:cNvSpPr/>
      </xdr:nvSpPr>
      <xdr:spPr>
        <a:xfrm>
          <a:off x="12763500" y="1266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94082</xdr:rowOff>
    </xdr:from>
    <xdr:ext cx="534377" cy="259045"/>
    <xdr:sp macro="" textlink="">
      <xdr:nvSpPr>
        <xdr:cNvPr id="640" name="テキスト ボックス 639"/>
        <xdr:cNvSpPr txBox="1"/>
      </xdr:nvSpPr>
      <xdr:spPr>
        <a:xfrm>
          <a:off x="12547111" y="124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144842</xdr:rowOff>
    </xdr:from>
    <xdr:to>
      <xdr:col>85</xdr:col>
      <xdr:colOff>177800</xdr:colOff>
      <xdr:row>75</xdr:row>
      <xdr:rowOff>74992</xdr:rowOff>
    </xdr:to>
    <xdr:sp macro="" textlink="">
      <xdr:nvSpPr>
        <xdr:cNvPr id="646" name="楕円 645"/>
        <xdr:cNvSpPr/>
      </xdr:nvSpPr>
      <xdr:spPr>
        <a:xfrm>
          <a:off x="16268700" y="1283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167719</xdr:rowOff>
    </xdr:from>
    <xdr:ext cx="534377" cy="259045"/>
    <xdr:sp macro="" textlink="">
      <xdr:nvSpPr>
        <xdr:cNvPr id="647" name="公債費該当値テキスト"/>
        <xdr:cNvSpPr txBox="1"/>
      </xdr:nvSpPr>
      <xdr:spPr>
        <a:xfrm>
          <a:off x="16370300" y="126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120822</xdr:rowOff>
    </xdr:from>
    <xdr:to>
      <xdr:col>81</xdr:col>
      <xdr:colOff>101600</xdr:colOff>
      <xdr:row>77</xdr:row>
      <xdr:rowOff>50972</xdr:rowOff>
    </xdr:to>
    <xdr:sp macro="" textlink="">
      <xdr:nvSpPr>
        <xdr:cNvPr id="648" name="楕円 647"/>
        <xdr:cNvSpPr/>
      </xdr:nvSpPr>
      <xdr:spPr>
        <a:xfrm>
          <a:off x="15430500" y="13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42099</xdr:rowOff>
    </xdr:from>
    <xdr:ext cx="534377" cy="259045"/>
    <xdr:sp macro="" textlink="">
      <xdr:nvSpPr>
        <xdr:cNvPr id="649" name="テキスト ボックス 648"/>
        <xdr:cNvSpPr txBox="1"/>
      </xdr:nvSpPr>
      <xdr:spPr>
        <a:xfrm>
          <a:off x="15214111" y="13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124513</xdr:rowOff>
    </xdr:from>
    <xdr:to>
      <xdr:col>76</xdr:col>
      <xdr:colOff>165100</xdr:colOff>
      <xdr:row>77</xdr:row>
      <xdr:rowOff>54663</xdr:rowOff>
    </xdr:to>
    <xdr:sp macro="" textlink="">
      <xdr:nvSpPr>
        <xdr:cNvPr id="650" name="楕円 649"/>
        <xdr:cNvSpPr/>
      </xdr:nvSpPr>
      <xdr:spPr>
        <a:xfrm>
          <a:off x="14541500" y="131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45790</xdr:rowOff>
    </xdr:from>
    <xdr:ext cx="534377" cy="259045"/>
    <xdr:sp macro="" textlink="">
      <xdr:nvSpPr>
        <xdr:cNvPr id="651" name="テキスト ボックス 650"/>
        <xdr:cNvSpPr txBox="1"/>
      </xdr:nvSpPr>
      <xdr:spPr>
        <a:xfrm>
          <a:off x="14325111" y="132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123419</xdr:rowOff>
    </xdr:from>
    <xdr:to>
      <xdr:col>72</xdr:col>
      <xdr:colOff>38100</xdr:colOff>
      <xdr:row>77</xdr:row>
      <xdr:rowOff>53569</xdr:rowOff>
    </xdr:to>
    <xdr:sp macro="" textlink="">
      <xdr:nvSpPr>
        <xdr:cNvPr id="652" name="楕円 651"/>
        <xdr:cNvSpPr/>
      </xdr:nvSpPr>
      <xdr:spPr>
        <a:xfrm>
          <a:off x="13652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44696</xdr:rowOff>
    </xdr:from>
    <xdr:ext cx="534377" cy="259045"/>
    <xdr:sp macro="" textlink="">
      <xdr:nvSpPr>
        <xdr:cNvPr id="653" name="テキスト ボックス 652"/>
        <xdr:cNvSpPr txBox="1"/>
      </xdr:nvSpPr>
      <xdr:spPr>
        <a:xfrm>
          <a:off x="13436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153006</xdr:rowOff>
    </xdr:from>
    <xdr:to>
      <xdr:col>67</xdr:col>
      <xdr:colOff>101600</xdr:colOff>
      <xdr:row>77</xdr:row>
      <xdr:rowOff>83156</xdr:rowOff>
    </xdr:to>
    <xdr:sp macro="" textlink="">
      <xdr:nvSpPr>
        <xdr:cNvPr id="654" name="楕円 653"/>
        <xdr:cNvSpPr/>
      </xdr:nvSpPr>
      <xdr:spPr>
        <a:xfrm>
          <a:off x="12763500" y="131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74283</xdr:rowOff>
    </xdr:from>
    <xdr:ext cx="534377" cy="259045"/>
    <xdr:sp macro="" textlink="">
      <xdr:nvSpPr>
        <xdr:cNvPr id="655" name="テキスト ボックス 654"/>
        <xdr:cNvSpPr txBox="1"/>
      </xdr:nvSpPr>
      <xdr:spPr>
        <a:xfrm>
          <a:off x="12547111" y="132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77" name="直線コネクタ 676"/>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8"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9" name="直線コネクタ 678"/>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80"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81" name="直線コネクタ 680"/>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133057</xdr:rowOff>
    </xdr:from>
    <xdr:to>
      <xdr:col>85</xdr:col>
      <xdr:colOff>127000</xdr:colOff>
      <xdr:row>98</xdr:row>
      <xdr:rowOff>137108</xdr:rowOff>
    </xdr:to>
    <xdr:cxnSp macro="">
      <xdr:nvCxnSpPr>
        <xdr:cNvPr id="682" name="直線コネクタ 681"/>
        <xdr:cNvCxnSpPr/>
      </xdr:nvCxnSpPr>
      <xdr:spPr>
        <a:xfrm>
          <a:off x="15481300" y="16935157"/>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83"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84" name="フローチャート: 判断 683"/>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132015</xdr:rowOff>
    </xdr:from>
    <xdr:to>
      <xdr:col>81</xdr:col>
      <xdr:colOff>50800</xdr:colOff>
      <xdr:row>98</xdr:row>
      <xdr:rowOff>133057</xdr:rowOff>
    </xdr:to>
    <xdr:cxnSp macro="">
      <xdr:nvCxnSpPr>
        <xdr:cNvPr id="685" name="直線コネクタ 684"/>
        <xdr:cNvCxnSpPr/>
      </xdr:nvCxnSpPr>
      <xdr:spPr>
        <a:xfrm>
          <a:off x="14592300" y="16934115"/>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86" name="フローチャート: 判断 685"/>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87" name="テキスト ボックス 686"/>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106246</xdr:rowOff>
    </xdr:from>
    <xdr:to>
      <xdr:col>76</xdr:col>
      <xdr:colOff>114300</xdr:colOff>
      <xdr:row>98</xdr:row>
      <xdr:rowOff>132015</xdr:rowOff>
    </xdr:to>
    <xdr:cxnSp macro="">
      <xdr:nvCxnSpPr>
        <xdr:cNvPr id="688" name="直線コネクタ 687"/>
        <xdr:cNvCxnSpPr/>
      </xdr:nvCxnSpPr>
      <xdr:spPr>
        <a:xfrm>
          <a:off x="13703300" y="16908346"/>
          <a:ext cx="8890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9" name="フローチャート: 判断 688"/>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90" name="テキスト ボックス 689"/>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77873</xdr:rowOff>
    </xdr:from>
    <xdr:to>
      <xdr:col>71</xdr:col>
      <xdr:colOff>177800</xdr:colOff>
      <xdr:row>98</xdr:row>
      <xdr:rowOff>106246</xdr:rowOff>
    </xdr:to>
    <xdr:cxnSp macro="">
      <xdr:nvCxnSpPr>
        <xdr:cNvPr id="691" name="直線コネクタ 690"/>
        <xdr:cNvCxnSpPr/>
      </xdr:nvCxnSpPr>
      <xdr:spPr>
        <a:xfrm>
          <a:off x="12814300" y="16879973"/>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92" name="フローチャート: 判断 691"/>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107352</xdr:rowOff>
    </xdr:from>
    <xdr:ext cx="534377" cy="259045"/>
    <xdr:sp macro="" textlink="">
      <xdr:nvSpPr>
        <xdr:cNvPr id="693" name="テキスト ボックス 692"/>
        <xdr:cNvSpPr txBox="1"/>
      </xdr:nvSpPr>
      <xdr:spPr>
        <a:xfrm>
          <a:off x="13436111" y="16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94" name="フローチャート: 判断 693"/>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111394</xdr:rowOff>
    </xdr:from>
    <xdr:ext cx="534377" cy="259045"/>
    <xdr:sp macro="" textlink="">
      <xdr:nvSpPr>
        <xdr:cNvPr id="695" name="テキスト ボックス 694"/>
        <xdr:cNvSpPr txBox="1"/>
      </xdr:nvSpPr>
      <xdr:spPr>
        <a:xfrm>
          <a:off x="12547111" y="165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86308</xdr:rowOff>
    </xdr:from>
    <xdr:to>
      <xdr:col>85</xdr:col>
      <xdr:colOff>177800</xdr:colOff>
      <xdr:row>99</xdr:row>
      <xdr:rowOff>16458</xdr:rowOff>
    </xdr:to>
    <xdr:sp macro="" textlink="">
      <xdr:nvSpPr>
        <xdr:cNvPr id="701" name="楕円 700"/>
        <xdr:cNvSpPr/>
      </xdr:nvSpPr>
      <xdr:spPr>
        <a:xfrm>
          <a:off x="16268700" y="168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1235</xdr:rowOff>
    </xdr:from>
    <xdr:ext cx="378565" cy="259045"/>
    <xdr:sp macro="" textlink="">
      <xdr:nvSpPr>
        <xdr:cNvPr id="702" name="積立金該当値テキスト"/>
        <xdr:cNvSpPr txBox="1"/>
      </xdr:nvSpPr>
      <xdr:spPr>
        <a:xfrm>
          <a:off x="16370300" y="1680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82257</xdr:rowOff>
    </xdr:from>
    <xdr:to>
      <xdr:col>81</xdr:col>
      <xdr:colOff>101600</xdr:colOff>
      <xdr:row>99</xdr:row>
      <xdr:rowOff>12407</xdr:rowOff>
    </xdr:to>
    <xdr:sp macro="" textlink="">
      <xdr:nvSpPr>
        <xdr:cNvPr id="703" name="楕円 702"/>
        <xdr:cNvSpPr/>
      </xdr:nvSpPr>
      <xdr:spPr>
        <a:xfrm>
          <a:off x="15430500" y="168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3534</xdr:rowOff>
    </xdr:from>
    <xdr:ext cx="469744" cy="259045"/>
    <xdr:sp macro="" textlink="">
      <xdr:nvSpPr>
        <xdr:cNvPr id="704" name="テキスト ボックス 703"/>
        <xdr:cNvSpPr txBox="1"/>
      </xdr:nvSpPr>
      <xdr:spPr>
        <a:xfrm>
          <a:off x="15246428" y="169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81215</xdr:rowOff>
    </xdr:from>
    <xdr:to>
      <xdr:col>76</xdr:col>
      <xdr:colOff>165100</xdr:colOff>
      <xdr:row>99</xdr:row>
      <xdr:rowOff>11365</xdr:rowOff>
    </xdr:to>
    <xdr:sp macro="" textlink="">
      <xdr:nvSpPr>
        <xdr:cNvPr id="705" name="楕円 704"/>
        <xdr:cNvSpPr/>
      </xdr:nvSpPr>
      <xdr:spPr>
        <a:xfrm>
          <a:off x="14541500" y="16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2492</xdr:rowOff>
    </xdr:from>
    <xdr:ext cx="469744" cy="259045"/>
    <xdr:sp macro="" textlink="">
      <xdr:nvSpPr>
        <xdr:cNvPr id="706" name="テキスト ボックス 705"/>
        <xdr:cNvSpPr txBox="1"/>
      </xdr:nvSpPr>
      <xdr:spPr>
        <a:xfrm>
          <a:off x="14357428" y="1697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55446</xdr:rowOff>
    </xdr:from>
    <xdr:to>
      <xdr:col>72</xdr:col>
      <xdr:colOff>38100</xdr:colOff>
      <xdr:row>98</xdr:row>
      <xdr:rowOff>157046</xdr:rowOff>
    </xdr:to>
    <xdr:sp macro="" textlink="">
      <xdr:nvSpPr>
        <xdr:cNvPr id="707" name="楕円 706"/>
        <xdr:cNvSpPr/>
      </xdr:nvSpPr>
      <xdr:spPr>
        <a:xfrm>
          <a:off x="13652500" y="168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148173</xdr:rowOff>
    </xdr:from>
    <xdr:ext cx="469744" cy="259045"/>
    <xdr:sp macro="" textlink="">
      <xdr:nvSpPr>
        <xdr:cNvPr id="708" name="テキスト ボックス 707"/>
        <xdr:cNvSpPr txBox="1"/>
      </xdr:nvSpPr>
      <xdr:spPr>
        <a:xfrm>
          <a:off x="13468428" y="169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27073</xdr:rowOff>
    </xdr:from>
    <xdr:to>
      <xdr:col>67</xdr:col>
      <xdr:colOff>101600</xdr:colOff>
      <xdr:row>98</xdr:row>
      <xdr:rowOff>128673</xdr:rowOff>
    </xdr:to>
    <xdr:sp macro="" textlink="">
      <xdr:nvSpPr>
        <xdr:cNvPr id="709" name="楕円 708"/>
        <xdr:cNvSpPr/>
      </xdr:nvSpPr>
      <xdr:spPr>
        <a:xfrm>
          <a:off x="12763500" y="168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119800</xdr:rowOff>
    </xdr:from>
    <xdr:ext cx="534377" cy="259045"/>
    <xdr:sp macro="" textlink="">
      <xdr:nvSpPr>
        <xdr:cNvPr id="710" name="テキスト ボックス 709"/>
        <xdr:cNvSpPr txBox="1"/>
      </xdr:nvSpPr>
      <xdr:spPr>
        <a:xfrm>
          <a:off x="12547111" y="1692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36" name="直線コネクタ 735"/>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9"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40" name="直線コネクタ 739"/>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114772</xdr:rowOff>
    </xdr:from>
    <xdr:to>
      <xdr:col>116</xdr:col>
      <xdr:colOff>63500</xdr:colOff>
      <xdr:row>38</xdr:row>
      <xdr:rowOff>116296</xdr:rowOff>
    </xdr:to>
    <xdr:cxnSp macro="">
      <xdr:nvCxnSpPr>
        <xdr:cNvPr id="741" name="直線コネクタ 740"/>
        <xdr:cNvCxnSpPr/>
      </xdr:nvCxnSpPr>
      <xdr:spPr>
        <a:xfrm>
          <a:off x="21323300" y="66298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42"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43" name="フローチャート: 判断 742"/>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112921</xdr:rowOff>
    </xdr:from>
    <xdr:to>
      <xdr:col>111</xdr:col>
      <xdr:colOff>177800</xdr:colOff>
      <xdr:row>38</xdr:row>
      <xdr:rowOff>114772</xdr:rowOff>
    </xdr:to>
    <xdr:cxnSp macro="">
      <xdr:nvCxnSpPr>
        <xdr:cNvPr id="744" name="直線コネクタ 743"/>
        <xdr:cNvCxnSpPr/>
      </xdr:nvCxnSpPr>
      <xdr:spPr>
        <a:xfrm>
          <a:off x="20434300" y="662802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45" name="フローチャート: 判断 74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46" name="テキスト ボックス 745"/>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58384</xdr:rowOff>
    </xdr:from>
    <xdr:to>
      <xdr:col>107</xdr:col>
      <xdr:colOff>50800</xdr:colOff>
      <xdr:row>38</xdr:row>
      <xdr:rowOff>112921</xdr:rowOff>
    </xdr:to>
    <xdr:cxnSp macro="">
      <xdr:nvCxnSpPr>
        <xdr:cNvPr id="747" name="直線コネクタ 746"/>
        <xdr:cNvCxnSpPr/>
      </xdr:nvCxnSpPr>
      <xdr:spPr>
        <a:xfrm>
          <a:off x="19545300" y="6573484"/>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8" name="フローチャート: 判断 747"/>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9" name="テキスト ボックス 748"/>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58384</xdr:rowOff>
    </xdr:from>
    <xdr:to>
      <xdr:col>102</xdr:col>
      <xdr:colOff>114300</xdr:colOff>
      <xdr:row>38</xdr:row>
      <xdr:rowOff>109329</xdr:rowOff>
    </xdr:to>
    <xdr:cxnSp macro="">
      <xdr:nvCxnSpPr>
        <xdr:cNvPr id="750" name="直線コネクタ 749"/>
        <xdr:cNvCxnSpPr/>
      </xdr:nvCxnSpPr>
      <xdr:spPr>
        <a:xfrm flipV="1">
          <a:off x="18656300" y="6573484"/>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32166</xdr:rowOff>
    </xdr:from>
    <xdr:ext cx="378565" cy="259045"/>
    <xdr:sp macro="" textlink="">
      <xdr:nvSpPr>
        <xdr:cNvPr id="752" name="テキスト ボックス 751"/>
        <xdr:cNvSpPr txBox="1"/>
      </xdr:nvSpPr>
      <xdr:spPr>
        <a:xfrm>
          <a:off x="19356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37065</xdr:rowOff>
    </xdr:from>
    <xdr:ext cx="378565" cy="259045"/>
    <xdr:sp macro="" textlink="">
      <xdr:nvSpPr>
        <xdr:cNvPr id="754" name="テキスト ボックス 753"/>
        <xdr:cNvSpPr txBox="1"/>
      </xdr:nvSpPr>
      <xdr:spPr>
        <a:xfrm>
          <a:off x="18467017" y="672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65496</xdr:rowOff>
    </xdr:from>
    <xdr:to>
      <xdr:col>116</xdr:col>
      <xdr:colOff>114300</xdr:colOff>
      <xdr:row>38</xdr:row>
      <xdr:rowOff>167096</xdr:rowOff>
    </xdr:to>
    <xdr:sp macro="" textlink="">
      <xdr:nvSpPr>
        <xdr:cNvPr id="760" name="楕円 759"/>
        <xdr:cNvSpPr/>
      </xdr:nvSpPr>
      <xdr:spPr>
        <a:xfrm>
          <a:off x="22110700" y="65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88373</xdr:rowOff>
    </xdr:from>
    <xdr:ext cx="469744" cy="259045"/>
    <xdr:sp macro="" textlink="">
      <xdr:nvSpPr>
        <xdr:cNvPr id="761" name="投資及び出資金該当値テキスト"/>
        <xdr:cNvSpPr txBox="1"/>
      </xdr:nvSpPr>
      <xdr:spPr>
        <a:xfrm>
          <a:off x="22212300" y="643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63972</xdr:rowOff>
    </xdr:from>
    <xdr:to>
      <xdr:col>112</xdr:col>
      <xdr:colOff>38100</xdr:colOff>
      <xdr:row>38</xdr:row>
      <xdr:rowOff>165572</xdr:rowOff>
    </xdr:to>
    <xdr:sp macro="" textlink="">
      <xdr:nvSpPr>
        <xdr:cNvPr id="762" name="楕円 761"/>
        <xdr:cNvSpPr/>
      </xdr:nvSpPr>
      <xdr:spPr>
        <a:xfrm>
          <a:off x="21272500" y="65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10649</xdr:rowOff>
    </xdr:from>
    <xdr:ext cx="469744" cy="259045"/>
    <xdr:sp macro="" textlink="">
      <xdr:nvSpPr>
        <xdr:cNvPr id="763" name="テキスト ボックス 762"/>
        <xdr:cNvSpPr txBox="1"/>
      </xdr:nvSpPr>
      <xdr:spPr>
        <a:xfrm>
          <a:off x="21088428" y="635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62121</xdr:rowOff>
    </xdr:from>
    <xdr:to>
      <xdr:col>107</xdr:col>
      <xdr:colOff>101600</xdr:colOff>
      <xdr:row>38</xdr:row>
      <xdr:rowOff>163721</xdr:rowOff>
    </xdr:to>
    <xdr:sp macro="" textlink="">
      <xdr:nvSpPr>
        <xdr:cNvPr id="764" name="楕円 763"/>
        <xdr:cNvSpPr/>
      </xdr:nvSpPr>
      <xdr:spPr>
        <a:xfrm>
          <a:off x="20383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8798</xdr:rowOff>
    </xdr:from>
    <xdr:ext cx="469744" cy="259045"/>
    <xdr:sp macro="" textlink="">
      <xdr:nvSpPr>
        <xdr:cNvPr id="765" name="テキスト ボックス 764"/>
        <xdr:cNvSpPr txBox="1"/>
      </xdr:nvSpPr>
      <xdr:spPr>
        <a:xfrm>
          <a:off x="20199428" y="63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7584</xdr:rowOff>
    </xdr:from>
    <xdr:to>
      <xdr:col>102</xdr:col>
      <xdr:colOff>165100</xdr:colOff>
      <xdr:row>38</xdr:row>
      <xdr:rowOff>109184</xdr:rowOff>
    </xdr:to>
    <xdr:sp macro="" textlink="">
      <xdr:nvSpPr>
        <xdr:cNvPr id="766" name="楕円 765"/>
        <xdr:cNvSpPr/>
      </xdr:nvSpPr>
      <xdr:spPr>
        <a:xfrm>
          <a:off x="19494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125711</xdr:rowOff>
    </xdr:from>
    <xdr:ext cx="469744" cy="259045"/>
    <xdr:sp macro="" textlink="">
      <xdr:nvSpPr>
        <xdr:cNvPr id="767" name="テキスト ボックス 766"/>
        <xdr:cNvSpPr txBox="1"/>
      </xdr:nvSpPr>
      <xdr:spPr>
        <a:xfrm>
          <a:off x="19310428" y="62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58529</xdr:rowOff>
    </xdr:from>
    <xdr:to>
      <xdr:col>98</xdr:col>
      <xdr:colOff>38100</xdr:colOff>
      <xdr:row>38</xdr:row>
      <xdr:rowOff>160129</xdr:rowOff>
    </xdr:to>
    <xdr:sp macro="" textlink="">
      <xdr:nvSpPr>
        <xdr:cNvPr id="768" name="楕円 767"/>
        <xdr:cNvSpPr/>
      </xdr:nvSpPr>
      <xdr:spPr>
        <a:xfrm>
          <a:off x="18605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5206</xdr:rowOff>
    </xdr:from>
    <xdr:ext cx="469744" cy="259045"/>
    <xdr:sp macro="" textlink="">
      <xdr:nvSpPr>
        <xdr:cNvPr id="769" name="テキスト ボックス 768"/>
        <xdr:cNvSpPr txBox="1"/>
      </xdr:nvSpPr>
      <xdr:spPr>
        <a:xfrm>
          <a:off x="18421428" y="63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91" name="直線コネクタ 790"/>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94"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95" name="直線コネクタ 794"/>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128818</xdr:rowOff>
    </xdr:from>
    <xdr:to>
      <xdr:col>116</xdr:col>
      <xdr:colOff>63500</xdr:colOff>
      <xdr:row>58</xdr:row>
      <xdr:rowOff>128910</xdr:rowOff>
    </xdr:to>
    <xdr:cxnSp macro="">
      <xdr:nvCxnSpPr>
        <xdr:cNvPr id="796" name="直線コネクタ 795"/>
        <xdr:cNvCxnSpPr/>
      </xdr:nvCxnSpPr>
      <xdr:spPr>
        <a:xfrm>
          <a:off x="21323300" y="1007291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97"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8" name="フローチャート: 判断 797"/>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128681</xdr:rowOff>
    </xdr:from>
    <xdr:to>
      <xdr:col>111</xdr:col>
      <xdr:colOff>177800</xdr:colOff>
      <xdr:row>58</xdr:row>
      <xdr:rowOff>128818</xdr:rowOff>
    </xdr:to>
    <xdr:cxnSp macro="">
      <xdr:nvCxnSpPr>
        <xdr:cNvPr id="799" name="直線コネクタ 798"/>
        <xdr:cNvCxnSpPr/>
      </xdr:nvCxnSpPr>
      <xdr:spPr>
        <a:xfrm>
          <a:off x="20434300" y="1007278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800" name="フローチャート: 判断 799"/>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801" name="テキスト ボックス 800"/>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128590</xdr:rowOff>
    </xdr:from>
    <xdr:to>
      <xdr:col>107</xdr:col>
      <xdr:colOff>50800</xdr:colOff>
      <xdr:row>58</xdr:row>
      <xdr:rowOff>128681</xdr:rowOff>
    </xdr:to>
    <xdr:cxnSp macro="">
      <xdr:nvCxnSpPr>
        <xdr:cNvPr id="802" name="直線コネクタ 801"/>
        <xdr:cNvCxnSpPr/>
      </xdr:nvCxnSpPr>
      <xdr:spPr>
        <a:xfrm>
          <a:off x="19545300" y="100726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803" name="フローチャート: 判断 802"/>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804" name="テキスト ボックス 803"/>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128453</xdr:rowOff>
    </xdr:from>
    <xdr:to>
      <xdr:col>102</xdr:col>
      <xdr:colOff>114300</xdr:colOff>
      <xdr:row>58</xdr:row>
      <xdr:rowOff>128590</xdr:rowOff>
    </xdr:to>
    <xdr:cxnSp macro="">
      <xdr:nvCxnSpPr>
        <xdr:cNvPr id="805" name="直線コネクタ 804"/>
        <xdr:cNvCxnSpPr/>
      </xdr:nvCxnSpPr>
      <xdr:spPr>
        <a:xfrm>
          <a:off x="18656300" y="1007255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8204</xdr:rowOff>
    </xdr:from>
    <xdr:to>
      <xdr:col>102</xdr:col>
      <xdr:colOff>165100</xdr:colOff>
      <xdr:row>58</xdr:row>
      <xdr:rowOff>109804</xdr:rowOff>
    </xdr:to>
    <xdr:sp macro="" textlink="">
      <xdr:nvSpPr>
        <xdr:cNvPr id="806" name="フローチャート: 判断 805"/>
        <xdr:cNvSpPr/>
      </xdr:nvSpPr>
      <xdr:spPr>
        <a:xfrm>
          <a:off x="19494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126331</xdr:rowOff>
    </xdr:from>
    <xdr:ext cx="469744" cy="259045"/>
    <xdr:sp macro="" textlink="">
      <xdr:nvSpPr>
        <xdr:cNvPr id="807" name="テキスト ボックス 806"/>
        <xdr:cNvSpPr txBox="1"/>
      </xdr:nvSpPr>
      <xdr:spPr>
        <a:xfrm>
          <a:off x="19310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83642</xdr:rowOff>
    </xdr:from>
    <xdr:to>
      <xdr:col>98</xdr:col>
      <xdr:colOff>38100</xdr:colOff>
      <xdr:row>58</xdr:row>
      <xdr:rowOff>13792</xdr:rowOff>
    </xdr:to>
    <xdr:sp macro="" textlink="">
      <xdr:nvSpPr>
        <xdr:cNvPr id="808" name="フローチャート: 判断 807"/>
        <xdr:cNvSpPr/>
      </xdr:nvSpPr>
      <xdr:spPr>
        <a:xfrm>
          <a:off x="18605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30319</xdr:rowOff>
    </xdr:from>
    <xdr:ext cx="469744" cy="259045"/>
    <xdr:sp macro="" textlink="">
      <xdr:nvSpPr>
        <xdr:cNvPr id="809" name="テキスト ボックス 808"/>
        <xdr:cNvSpPr txBox="1"/>
      </xdr:nvSpPr>
      <xdr:spPr>
        <a:xfrm>
          <a:off x="18421428"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78110</xdr:rowOff>
    </xdr:from>
    <xdr:to>
      <xdr:col>116</xdr:col>
      <xdr:colOff>114300</xdr:colOff>
      <xdr:row>59</xdr:row>
      <xdr:rowOff>8260</xdr:rowOff>
    </xdr:to>
    <xdr:sp macro="" textlink="">
      <xdr:nvSpPr>
        <xdr:cNvPr id="815" name="楕円 814"/>
        <xdr:cNvSpPr/>
      </xdr:nvSpPr>
      <xdr:spPr>
        <a:xfrm>
          <a:off x="221107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16"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78018</xdr:rowOff>
    </xdr:from>
    <xdr:to>
      <xdr:col>112</xdr:col>
      <xdr:colOff>38100</xdr:colOff>
      <xdr:row>59</xdr:row>
      <xdr:rowOff>8168</xdr:rowOff>
    </xdr:to>
    <xdr:sp macro="" textlink="">
      <xdr:nvSpPr>
        <xdr:cNvPr id="817" name="楕円 816"/>
        <xdr:cNvSpPr/>
      </xdr:nvSpPr>
      <xdr:spPr>
        <a:xfrm>
          <a:off x="21272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170745</xdr:rowOff>
    </xdr:from>
    <xdr:ext cx="378565" cy="259045"/>
    <xdr:sp macro="" textlink="">
      <xdr:nvSpPr>
        <xdr:cNvPr id="818" name="テキスト ボックス 817"/>
        <xdr:cNvSpPr txBox="1"/>
      </xdr:nvSpPr>
      <xdr:spPr>
        <a:xfrm>
          <a:off x="21134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77881</xdr:rowOff>
    </xdr:from>
    <xdr:to>
      <xdr:col>107</xdr:col>
      <xdr:colOff>101600</xdr:colOff>
      <xdr:row>59</xdr:row>
      <xdr:rowOff>8031</xdr:rowOff>
    </xdr:to>
    <xdr:sp macro="" textlink="">
      <xdr:nvSpPr>
        <xdr:cNvPr id="819" name="楕円 818"/>
        <xdr:cNvSpPr/>
      </xdr:nvSpPr>
      <xdr:spPr>
        <a:xfrm>
          <a:off x="20383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170608</xdr:rowOff>
    </xdr:from>
    <xdr:ext cx="378565" cy="259045"/>
    <xdr:sp macro="" textlink="">
      <xdr:nvSpPr>
        <xdr:cNvPr id="820" name="テキスト ボックス 819"/>
        <xdr:cNvSpPr txBox="1"/>
      </xdr:nvSpPr>
      <xdr:spPr>
        <a:xfrm>
          <a:off x="20245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77790</xdr:rowOff>
    </xdr:from>
    <xdr:to>
      <xdr:col>102</xdr:col>
      <xdr:colOff>165100</xdr:colOff>
      <xdr:row>59</xdr:row>
      <xdr:rowOff>7940</xdr:rowOff>
    </xdr:to>
    <xdr:sp macro="" textlink="">
      <xdr:nvSpPr>
        <xdr:cNvPr id="821" name="楕円 820"/>
        <xdr:cNvSpPr/>
      </xdr:nvSpPr>
      <xdr:spPr>
        <a:xfrm>
          <a:off x="19494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170517</xdr:rowOff>
    </xdr:from>
    <xdr:ext cx="378565" cy="259045"/>
    <xdr:sp macro="" textlink="">
      <xdr:nvSpPr>
        <xdr:cNvPr id="822" name="テキスト ボックス 821"/>
        <xdr:cNvSpPr txBox="1"/>
      </xdr:nvSpPr>
      <xdr:spPr>
        <a:xfrm>
          <a:off x="19356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77653</xdr:rowOff>
    </xdr:from>
    <xdr:to>
      <xdr:col>98</xdr:col>
      <xdr:colOff>38100</xdr:colOff>
      <xdr:row>59</xdr:row>
      <xdr:rowOff>7803</xdr:rowOff>
    </xdr:to>
    <xdr:sp macro="" textlink="">
      <xdr:nvSpPr>
        <xdr:cNvPr id="823" name="楕円 822"/>
        <xdr:cNvSpPr/>
      </xdr:nvSpPr>
      <xdr:spPr>
        <a:xfrm>
          <a:off x="18605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170380</xdr:rowOff>
    </xdr:from>
    <xdr:ext cx="378565" cy="259045"/>
    <xdr:sp macro="" textlink="">
      <xdr:nvSpPr>
        <xdr:cNvPr id="824" name="テキスト ボックス 823"/>
        <xdr:cNvSpPr txBox="1"/>
      </xdr:nvSpPr>
      <xdr:spPr>
        <a:xfrm>
          <a:off x="18467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47" name="直線コネクタ 846"/>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8"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9" name="直線コネクタ 848"/>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50"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51" name="直線コネクタ 850"/>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60787</xdr:rowOff>
    </xdr:from>
    <xdr:to>
      <xdr:col>116</xdr:col>
      <xdr:colOff>63500</xdr:colOff>
      <xdr:row>76</xdr:row>
      <xdr:rowOff>62936</xdr:rowOff>
    </xdr:to>
    <xdr:cxnSp macro="">
      <xdr:nvCxnSpPr>
        <xdr:cNvPr id="852" name="直線コネクタ 851"/>
        <xdr:cNvCxnSpPr/>
      </xdr:nvCxnSpPr>
      <xdr:spPr>
        <a:xfrm>
          <a:off x="21323300" y="1309098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53"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54" name="フローチャート: 判断 853"/>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10358</xdr:rowOff>
    </xdr:from>
    <xdr:to>
      <xdr:col>111</xdr:col>
      <xdr:colOff>177800</xdr:colOff>
      <xdr:row>76</xdr:row>
      <xdr:rowOff>60787</xdr:rowOff>
    </xdr:to>
    <xdr:cxnSp macro="">
      <xdr:nvCxnSpPr>
        <xdr:cNvPr id="855" name="直線コネクタ 854"/>
        <xdr:cNvCxnSpPr/>
      </xdr:nvCxnSpPr>
      <xdr:spPr>
        <a:xfrm>
          <a:off x="20434300" y="13040558"/>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56" name="フローチャート: 判断 855"/>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57" name="テキスト ボックス 856"/>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10358</xdr:rowOff>
    </xdr:from>
    <xdr:to>
      <xdr:col>107</xdr:col>
      <xdr:colOff>50800</xdr:colOff>
      <xdr:row>76</xdr:row>
      <xdr:rowOff>21537</xdr:rowOff>
    </xdr:to>
    <xdr:cxnSp macro="">
      <xdr:nvCxnSpPr>
        <xdr:cNvPr id="858" name="直線コネクタ 857"/>
        <xdr:cNvCxnSpPr/>
      </xdr:nvCxnSpPr>
      <xdr:spPr>
        <a:xfrm flipV="1">
          <a:off x="19545300" y="13040558"/>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9" name="フローチャート: 判断 858"/>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60" name="テキスト ボックス 859"/>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21537</xdr:rowOff>
    </xdr:from>
    <xdr:to>
      <xdr:col>102</xdr:col>
      <xdr:colOff>114300</xdr:colOff>
      <xdr:row>76</xdr:row>
      <xdr:rowOff>98323</xdr:rowOff>
    </xdr:to>
    <xdr:cxnSp macro="">
      <xdr:nvCxnSpPr>
        <xdr:cNvPr id="861" name="直線コネクタ 860"/>
        <xdr:cNvCxnSpPr/>
      </xdr:nvCxnSpPr>
      <xdr:spPr>
        <a:xfrm flipV="1">
          <a:off x="18656300" y="13051737"/>
          <a:ext cx="8890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100078</xdr:rowOff>
    </xdr:from>
    <xdr:to>
      <xdr:col>102</xdr:col>
      <xdr:colOff>165100</xdr:colOff>
      <xdr:row>74</xdr:row>
      <xdr:rowOff>30228</xdr:rowOff>
    </xdr:to>
    <xdr:sp macro="" textlink="">
      <xdr:nvSpPr>
        <xdr:cNvPr id="862" name="フローチャート: 判断 861"/>
        <xdr:cNvSpPr/>
      </xdr:nvSpPr>
      <xdr:spPr>
        <a:xfrm>
          <a:off x="19494500" y="1261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46755</xdr:rowOff>
    </xdr:from>
    <xdr:ext cx="534377" cy="259045"/>
    <xdr:sp macro="" textlink="">
      <xdr:nvSpPr>
        <xdr:cNvPr id="863" name="テキスト ボックス 862"/>
        <xdr:cNvSpPr txBox="1"/>
      </xdr:nvSpPr>
      <xdr:spPr>
        <a:xfrm>
          <a:off x="19278111" y="123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163172</xdr:rowOff>
    </xdr:from>
    <xdr:to>
      <xdr:col>98</xdr:col>
      <xdr:colOff>38100</xdr:colOff>
      <xdr:row>74</xdr:row>
      <xdr:rowOff>93322</xdr:rowOff>
    </xdr:to>
    <xdr:sp macro="" textlink="">
      <xdr:nvSpPr>
        <xdr:cNvPr id="864" name="フローチャート: 判断 863"/>
        <xdr:cNvSpPr/>
      </xdr:nvSpPr>
      <xdr:spPr>
        <a:xfrm>
          <a:off x="18605500" y="1267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109849</xdr:rowOff>
    </xdr:from>
    <xdr:ext cx="534377" cy="259045"/>
    <xdr:sp macro="" textlink="">
      <xdr:nvSpPr>
        <xdr:cNvPr id="865" name="テキスト ボックス 864"/>
        <xdr:cNvSpPr txBox="1"/>
      </xdr:nvSpPr>
      <xdr:spPr>
        <a:xfrm>
          <a:off x="18389111" y="124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12136</xdr:rowOff>
    </xdr:from>
    <xdr:to>
      <xdr:col>116</xdr:col>
      <xdr:colOff>114300</xdr:colOff>
      <xdr:row>76</xdr:row>
      <xdr:rowOff>113736</xdr:rowOff>
    </xdr:to>
    <xdr:sp macro="" textlink="">
      <xdr:nvSpPr>
        <xdr:cNvPr id="871" name="楕円 870"/>
        <xdr:cNvSpPr/>
      </xdr:nvSpPr>
      <xdr:spPr>
        <a:xfrm>
          <a:off x="221107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162013</xdr:rowOff>
    </xdr:from>
    <xdr:ext cx="534377" cy="259045"/>
    <xdr:sp macro="" textlink="">
      <xdr:nvSpPr>
        <xdr:cNvPr id="872" name="繰出金該当値テキスト"/>
        <xdr:cNvSpPr txBox="1"/>
      </xdr:nvSpPr>
      <xdr:spPr>
        <a:xfrm>
          <a:off x="22212300" y="130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9987</xdr:rowOff>
    </xdr:from>
    <xdr:to>
      <xdr:col>112</xdr:col>
      <xdr:colOff>38100</xdr:colOff>
      <xdr:row>76</xdr:row>
      <xdr:rowOff>111587</xdr:rowOff>
    </xdr:to>
    <xdr:sp macro="" textlink="">
      <xdr:nvSpPr>
        <xdr:cNvPr id="873" name="楕円 872"/>
        <xdr:cNvSpPr/>
      </xdr:nvSpPr>
      <xdr:spPr>
        <a:xfrm>
          <a:off x="21272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102714</xdr:rowOff>
    </xdr:from>
    <xdr:ext cx="534377" cy="259045"/>
    <xdr:sp macro="" textlink="">
      <xdr:nvSpPr>
        <xdr:cNvPr id="874" name="テキスト ボックス 873"/>
        <xdr:cNvSpPr txBox="1"/>
      </xdr:nvSpPr>
      <xdr:spPr>
        <a:xfrm>
          <a:off x="21056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131008</xdr:rowOff>
    </xdr:from>
    <xdr:to>
      <xdr:col>107</xdr:col>
      <xdr:colOff>101600</xdr:colOff>
      <xdr:row>76</xdr:row>
      <xdr:rowOff>61159</xdr:rowOff>
    </xdr:to>
    <xdr:sp macro="" textlink="">
      <xdr:nvSpPr>
        <xdr:cNvPr id="875" name="楕円 874"/>
        <xdr:cNvSpPr/>
      </xdr:nvSpPr>
      <xdr:spPr>
        <a:xfrm>
          <a:off x="20383500" y="12989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52285</xdr:rowOff>
    </xdr:from>
    <xdr:ext cx="534377" cy="259045"/>
    <xdr:sp macro="" textlink="">
      <xdr:nvSpPr>
        <xdr:cNvPr id="876" name="テキスト ボックス 875"/>
        <xdr:cNvSpPr txBox="1"/>
      </xdr:nvSpPr>
      <xdr:spPr>
        <a:xfrm>
          <a:off x="20167111" y="130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142187</xdr:rowOff>
    </xdr:from>
    <xdr:to>
      <xdr:col>102</xdr:col>
      <xdr:colOff>165100</xdr:colOff>
      <xdr:row>76</xdr:row>
      <xdr:rowOff>72337</xdr:rowOff>
    </xdr:to>
    <xdr:sp macro="" textlink="">
      <xdr:nvSpPr>
        <xdr:cNvPr id="877" name="楕円 876"/>
        <xdr:cNvSpPr/>
      </xdr:nvSpPr>
      <xdr:spPr>
        <a:xfrm>
          <a:off x="19494500" y="130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63464</xdr:rowOff>
    </xdr:from>
    <xdr:ext cx="534377" cy="259045"/>
    <xdr:sp macro="" textlink="">
      <xdr:nvSpPr>
        <xdr:cNvPr id="878" name="テキスト ボックス 877"/>
        <xdr:cNvSpPr txBox="1"/>
      </xdr:nvSpPr>
      <xdr:spPr>
        <a:xfrm>
          <a:off x="19278111" y="130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47523</xdr:rowOff>
    </xdr:from>
    <xdr:to>
      <xdr:col>98</xdr:col>
      <xdr:colOff>38100</xdr:colOff>
      <xdr:row>76</xdr:row>
      <xdr:rowOff>149123</xdr:rowOff>
    </xdr:to>
    <xdr:sp macro="" textlink="">
      <xdr:nvSpPr>
        <xdr:cNvPr id="879" name="楕円 878"/>
        <xdr:cNvSpPr/>
      </xdr:nvSpPr>
      <xdr:spPr>
        <a:xfrm>
          <a:off x="18605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140250</xdr:rowOff>
    </xdr:from>
    <xdr:ext cx="534377" cy="259045"/>
    <xdr:sp macro="" textlink="">
      <xdr:nvSpPr>
        <xdr:cNvPr id="880" name="テキスト ボックス 879"/>
        <xdr:cNvSpPr txBox="1"/>
      </xdr:nvSpPr>
      <xdr:spPr>
        <a:xfrm>
          <a:off x="18389111" y="13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当町は人口が増え続けており、平成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年度国勢調査人口が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人を超えたことにより、平成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年度に市町村類型が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Ⅳ</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－２（人口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Ⅴ</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－２（人口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人以上）となっているため、人件費、物件費、補助費等、普通建設事業費、公債費、繰出金は、類似団体平均値が平成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年度に大きく下がっている。なお、平成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年度に公債費が大幅増となっているのは、臨時財政対策債の繰上償還を行ったためである。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当町は、人口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人あたりの職員数が類似団体内で非常に少ないため人件費が低く、年少人口比率が高いため児童福祉費を要因として扶助費が高い傾向が続いており、特に扶助費は年々増加し続けている。なお、平成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年度は消費税率の引上げに伴う臨時福祉給付金及び子育て世帯臨時特例給付金の皆増、平成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年度は子ども・子育て支援新制度による保育所運営委託料の増、平成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年度は年金臨時福祉給付金の皆増、平成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年度は町内幼稚園の認定こども園への移行に伴う施設型給付費の増などによるものである。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年度に普通建設事業費が増加しているのは、明治小学校の校舎増築、駒寄第３学童クラブの新築、私立幼稚園の園舎建替助成によるものであり、平成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年度には減少しているが、平成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年度以降は駒寄スマートＩＣの大型車対応、南下城山防災公園の整備のほか、駒寄小学校の体育館改築、吉岡中学校の校舎増築が予定されており、増加する見込みである。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平均よりも少なくなっているものの、施設・インフラ等の老朽化による増加が見込まれるため、公共施設等総合管理計画及び個別施設計画に基づき、基金を有効活用しながら維持補修費の平準化及び抑制に努める</a:t>
          </a: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74168</xdr:rowOff>
    </xdr:from>
    <xdr:to>
      <xdr:col>24</xdr:col>
      <xdr:colOff>63500</xdr:colOff>
      <xdr:row>33</xdr:row>
      <xdr:rowOff>106934</xdr:rowOff>
    </xdr:to>
    <xdr:cxnSp macro="">
      <xdr:nvCxnSpPr>
        <xdr:cNvPr id="61" name="直線コネクタ 60"/>
        <xdr:cNvCxnSpPr/>
      </xdr:nvCxnSpPr>
      <xdr:spPr>
        <a:xfrm>
          <a:off x="3797300" y="5732018"/>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159512</xdr:rowOff>
    </xdr:from>
    <xdr:to>
      <xdr:col>19</xdr:col>
      <xdr:colOff>177800</xdr:colOff>
      <xdr:row>33</xdr:row>
      <xdr:rowOff>74168</xdr:rowOff>
    </xdr:to>
    <xdr:cxnSp macro="">
      <xdr:nvCxnSpPr>
        <xdr:cNvPr id="64" name="直線コネクタ 63"/>
        <xdr:cNvCxnSpPr/>
      </xdr:nvCxnSpPr>
      <xdr:spPr>
        <a:xfrm>
          <a:off x="2908300" y="564591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140843</xdr:rowOff>
    </xdr:from>
    <xdr:to>
      <xdr:col>15</xdr:col>
      <xdr:colOff>50800</xdr:colOff>
      <xdr:row>32</xdr:row>
      <xdr:rowOff>159512</xdr:rowOff>
    </xdr:to>
    <xdr:cxnSp macro="">
      <xdr:nvCxnSpPr>
        <xdr:cNvPr id="67" name="直線コネクタ 66"/>
        <xdr:cNvCxnSpPr/>
      </xdr:nvCxnSpPr>
      <xdr:spPr>
        <a:xfrm>
          <a:off x="2019300" y="562724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24638</xdr:rowOff>
    </xdr:from>
    <xdr:to>
      <xdr:col>10</xdr:col>
      <xdr:colOff>114300</xdr:colOff>
      <xdr:row>32</xdr:row>
      <xdr:rowOff>140843</xdr:rowOff>
    </xdr:to>
    <xdr:cxnSp macro="">
      <xdr:nvCxnSpPr>
        <xdr:cNvPr id="70" name="直線コネクタ 69"/>
        <xdr:cNvCxnSpPr/>
      </xdr:nvCxnSpPr>
      <xdr:spPr>
        <a:xfrm>
          <a:off x="1130300" y="5511038"/>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24130</xdr:rowOff>
    </xdr:from>
    <xdr:to>
      <xdr:col>10</xdr:col>
      <xdr:colOff>165100</xdr:colOff>
      <xdr:row>30</xdr:row>
      <xdr:rowOff>125730</xdr:rowOff>
    </xdr:to>
    <xdr:sp macro="" textlink="">
      <xdr:nvSpPr>
        <xdr:cNvPr id="71" name="フローチャート: 判断 70"/>
        <xdr:cNvSpPr/>
      </xdr:nvSpPr>
      <xdr:spPr>
        <a:xfrm>
          <a:off x="1968500" y="51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142257</xdr:rowOff>
    </xdr:from>
    <xdr:ext cx="469744" cy="259045"/>
    <xdr:sp macro="" textlink="">
      <xdr:nvSpPr>
        <xdr:cNvPr id="72" name="テキスト ボックス 71"/>
        <xdr:cNvSpPr txBox="1"/>
      </xdr:nvSpPr>
      <xdr:spPr>
        <a:xfrm>
          <a:off x="1784428" y="49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43942</xdr:rowOff>
    </xdr:from>
    <xdr:to>
      <xdr:col>6</xdr:col>
      <xdr:colOff>38100</xdr:colOff>
      <xdr:row>30</xdr:row>
      <xdr:rowOff>145542</xdr:rowOff>
    </xdr:to>
    <xdr:sp macro="" textlink="">
      <xdr:nvSpPr>
        <xdr:cNvPr id="73" name="フローチャート: 判断 72"/>
        <xdr:cNvSpPr/>
      </xdr:nvSpPr>
      <xdr:spPr>
        <a:xfrm>
          <a:off x="1079500" y="51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162069</xdr:rowOff>
    </xdr:from>
    <xdr:ext cx="469744" cy="259045"/>
    <xdr:sp macro="" textlink="">
      <xdr:nvSpPr>
        <xdr:cNvPr id="74" name="テキスト ボックス 73"/>
        <xdr:cNvSpPr txBox="1"/>
      </xdr:nvSpPr>
      <xdr:spPr>
        <a:xfrm>
          <a:off x="895428" y="49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56134</xdr:rowOff>
    </xdr:from>
    <xdr:to>
      <xdr:col>24</xdr:col>
      <xdr:colOff>114300</xdr:colOff>
      <xdr:row>33</xdr:row>
      <xdr:rowOff>157734</xdr:rowOff>
    </xdr:to>
    <xdr:sp macro="" textlink="">
      <xdr:nvSpPr>
        <xdr:cNvPr id="80" name="楕円 79"/>
        <xdr:cNvSpPr/>
      </xdr:nvSpPr>
      <xdr:spPr>
        <a:xfrm>
          <a:off x="45847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79011</xdr:rowOff>
    </xdr:from>
    <xdr:ext cx="469744" cy="259045"/>
    <xdr:sp macro="" textlink="">
      <xdr:nvSpPr>
        <xdr:cNvPr id="81" name="議会費該当値テキスト"/>
        <xdr:cNvSpPr txBox="1"/>
      </xdr:nvSpPr>
      <xdr:spPr>
        <a:xfrm>
          <a:off x="4686300"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23368</xdr:rowOff>
    </xdr:from>
    <xdr:to>
      <xdr:col>20</xdr:col>
      <xdr:colOff>38100</xdr:colOff>
      <xdr:row>33</xdr:row>
      <xdr:rowOff>124968</xdr:rowOff>
    </xdr:to>
    <xdr:sp macro="" textlink="">
      <xdr:nvSpPr>
        <xdr:cNvPr id="82" name="楕円 81"/>
        <xdr:cNvSpPr/>
      </xdr:nvSpPr>
      <xdr:spPr>
        <a:xfrm>
          <a:off x="3746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141495</xdr:rowOff>
    </xdr:from>
    <xdr:ext cx="469744" cy="259045"/>
    <xdr:sp macro="" textlink="">
      <xdr:nvSpPr>
        <xdr:cNvPr id="83" name="テキスト ボックス 82"/>
        <xdr:cNvSpPr txBox="1"/>
      </xdr:nvSpPr>
      <xdr:spPr>
        <a:xfrm>
          <a:off x="3562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108712</xdr:rowOff>
    </xdr:from>
    <xdr:to>
      <xdr:col>15</xdr:col>
      <xdr:colOff>101600</xdr:colOff>
      <xdr:row>33</xdr:row>
      <xdr:rowOff>38862</xdr:rowOff>
    </xdr:to>
    <xdr:sp macro="" textlink="">
      <xdr:nvSpPr>
        <xdr:cNvPr id="84" name="楕円 83"/>
        <xdr:cNvSpPr/>
      </xdr:nvSpPr>
      <xdr:spPr>
        <a:xfrm>
          <a:off x="2857500" y="5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55389</xdr:rowOff>
    </xdr:from>
    <xdr:ext cx="469744" cy="259045"/>
    <xdr:sp macro="" textlink="">
      <xdr:nvSpPr>
        <xdr:cNvPr id="85" name="テキスト ボックス 84"/>
        <xdr:cNvSpPr txBox="1"/>
      </xdr:nvSpPr>
      <xdr:spPr>
        <a:xfrm>
          <a:off x="2673428" y="537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90043</xdr:rowOff>
    </xdr:from>
    <xdr:to>
      <xdr:col>10</xdr:col>
      <xdr:colOff>165100</xdr:colOff>
      <xdr:row>33</xdr:row>
      <xdr:rowOff>20193</xdr:rowOff>
    </xdr:to>
    <xdr:sp macro="" textlink="">
      <xdr:nvSpPr>
        <xdr:cNvPr id="86" name="楕円 85"/>
        <xdr:cNvSpPr/>
      </xdr:nvSpPr>
      <xdr:spPr>
        <a:xfrm>
          <a:off x="1968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11320</xdr:rowOff>
    </xdr:from>
    <xdr:ext cx="469744" cy="259045"/>
    <xdr:sp macro="" textlink="">
      <xdr:nvSpPr>
        <xdr:cNvPr id="87" name="テキスト ボックス 86"/>
        <xdr:cNvSpPr txBox="1"/>
      </xdr:nvSpPr>
      <xdr:spPr>
        <a:xfrm>
          <a:off x="1784428" y="56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145288</xdr:rowOff>
    </xdr:from>
    <xdr:to>
      <xdr:col>6</xdr:col>
      <xdr:colOff>38100</xdr:colOff>
      <xdr:row>32</xdr:row>
      <xdr:rowOff>75438</xdr:rowOff>
    </xdr:to>
    <xdr:sp macro="" textlink="">
      <xdr:nvSpPr>
        <xdr:cNvPr id="88" name="楕円 87"/>
        <xdr:cNvSpPr/>
      </xdr:nvSpPr>
      <xdr:spPr>
        <a:xfrm>
          <a:off x="1079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66565</xdr:rowOff>
    </xdr:from>
    <xdr:ext cx="469744" cy="259045"/>
    <xdr:sp macro="" textlink="">
      <xdr:nvSpPr>
        <xdr:cNvPr id="89" name="テキスト ボックス 88"/>
        <xdr:cNvSpPr txBox="1"/>
      </xdr:nvSpPr>
      <xdr:spPr>
        <a:xfrm>
          <a:off x="895428" y="555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139383</xdr:rowOff>
    </xdr:from>
    <xdr:to>
      <xdr:col>24</xdr:col>
      <xdr:colOff>63500</xdr:colOff>
      <xdr:row>58</xdr:row>
      <xdr:rowOff>141208</xdr:rowOff>
    </xdr:to>
    <xdr:cxnSp macro="">
      <xdr:nvCxnSpPr>
        <xdr:cNvPr id="120" name="直線コネクタ 119"/>
        <xdr:cNvCxnSpPr/>
      </xdr:nvCxnSpPr>
      <xdr:spPr>
        <a:xfrm>
          <a:off x="3797300" y="10083483"/>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133678</xdr:rowOff>
    </xdr:from>
    <xdr:to>
      <xdr:col>19</xdr:col>
      <xdr:colOff>177800</xdr:colOff>
      <xdr:row>58</xdr:row>
      <xdr:rowOff>139383</xdr:rowOff>
    </xdr:to>
    <xdr:cxnSp macro="">
      <xdr:nvCxnSpPr>
        <xdr:cNvPr id="123" name="直線コネクタ 122"/>
        <xdr:cNvCxnSpPr/>
      </xdr:nvCxnSpPr>
      <xdr:spPr>
        <a:xfrm>
          <a:off x="2908300" y="10077778"/>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122088</xdr:rowOff>
    </xdr:from>
    <xdr:to>
      <xdr:col>15</xdr:col>
      <xdr:colOff>50800</xdr:colOff>
      <xdr:row>58</xdr:row>
      <xdr:rowOff>133678</xdr:rowOff>
    </xdr:to>
    <xdr:cxnSp macro="">
      <xdr:nvCxnSpPr>
        <xdr:cNvPr id="126" name="直線コネクタ 125"/>
        <xdr:cNvCxnSpPr/>
      </xdr:nvCxnSpPr>
      <xdr:spPr>
        <a:xfrm>
          <a:off x="2019300" y="10066188"/>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104574</xdr:rowOff>
    </xdr:from>
    <xdr:to>
      <xdr:col>10</xdr:col>
      <xdr:colOff>114300</xdr:colOff>
      <xdr:row>58</xdr:row>
      <xdr:rowOff>122088</xdr:rowOff>
    </xdr:to>
    <xdr:cxnSp macro="">
      <xdr:nvCxnSpPr>
        <xdr:cNvPr id="129" name="直線コネクタ 128"/>
        <xdr:cNvCxnSpPr/>
      </xdr:nvCxnSpPr>
      <xdr:spPr>
        <a:xfrm>
          <a:off x="1130300" y="10048674"/>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1" name="テキスト ボックス 130"/>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3" name="テキスト ボックス 132"/>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90408</xdr:rowOff>
    </xdr:from>
    <xdr:to>
      <xdr:col>24</xdr:col>
      <xdr:colOff>114300</xdr:colOff>
      <xdr:row>59</xdr:row>
      <xdr:rowOff>20558</xdr:rowOff>
    </xdr:to>
    <xdr:sp macro="" textlink="">
      <xdr:nvSpPr>
        <xdr:cNvPr id="139" name="楕円 138"/>
        <xdr:cNvSpPr/>
      </xdr:nvSpPr>
      <xdr:spPr>
        <a:xfrm>
          <a:off x="4584700" y="10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88583</xdr:rowOff>
    </xdr:from>
    <xdr:to>
      <xdr:col>20</xdr:col>
      <xdr:colOff>38100</xdr:colOff>
      <xdr:row>59</xdr:row>
      <xdr:rowOff>18733</xdr:rowOff>
    </xdr:to>
    <xdr:sp macro="" textlink="">
      <xdr:nvSpPr>
        <xdr:cNvPr id="141" name="楕円 140"/>
        <xdr:cNvSpPr/>
      </xdr:nvSpPr>
      <xdr:spPr>
        <a:xfrm>
          <a:off x="3746500" y="100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9860</xdr:rowOff>
    </xdr:from>
    <xdr:ext cx="534377" cy="259045"/>
    <xdr:sp macro="" textlink="">
      <xdr:nvSpPr>
        <xdr:cNvPr id="142" name="テキスト ボックス 141"/>
        <xdr:cNvSpPr txBox="1"/>
      </xdr:nvSpPr>
      <xdr:spPr>
        <a:xfrm>
          <a:off x="3530111" y="10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82878</xdr:rowOff>
    </xdr:from>
    <xdr:to>
      <xdr:col>15</xdr:col>
      <xdr:colOff>101600</xdr:colOff>
      <xdr:row>59</xdr:row>
      <xdr:rowOff>13028</xdr:rowOff>
    </xdr:to>
    <xdr:sp macro="" textlink="">
      <xdr:nvSpPr>
        <xdr:cNvPr id="143" name="楕円 142"/>
        <xdr:cNvSpPr/>
      </xdr:nvSpPr>
      <xdr:spPr>
        <a:xfrm>
          <a:off x="2857500" y="1002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4155</xdr:rowOff>
    </xdr:from>
    <xdr:ext cx="534377" cy="259045"/>
    <xdr:sp macro="" textlink="">
      <xdr:nvSpPr>
        <xdr:cNvPr id="144" name="テキスト ボックス 143"/>
        <xdr:cNvSpPr txBox="1"/>
      </xdr:nvSpPr>
      <xdr:spPr>
        <a:xfrm>
          <a:off x="2641111" y="101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71288</xdr:rowOff>
    </xdr:from>
    <xdr:to>
      <xdr:col>10</xdr:col>
      <xdr:colOff>165100</xdr:colOff>
      <xdr:row>59</xdr:row>
      <xdr:rowOff>1438</xdr:rowOff>
    </xdr:to>
    <xdr:sp macro="" textlink="">
      <xdr:nvSpPr>
        <xdr:cNvPr id="145" name="楕円 144"/>
        <xdr:cNvSpPr/>
      </xdr:nvSpPr>
      <xdr:spPr>
        <a:xfrm>
          <a:off x="1968500" y="100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164015</xdr:rowOff>
    </xdr:from>
    <xdr:ext cx="534377" cy="259045"/>
    <xdr:sp macro="" textlink="">
      <xdr:nvSpPr>
        <xdr:cNvPr id="146" name="テキスト ボックス 145"/>
        <xdr:cNvSpPr txBox="1"/>
      </xdr:nvSpPr>
      <xdr:spPr>
        <a:xfrm>
          <a:off x="1752111" y="101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53774</xdr:rowOff>
    </xdr:from>
    <xdr:to>
      <xdr:col>6</xdr:col>
      <xdr:colOff>38100</xdr:colOff>
      <xdr:row>58</xdr:row>
      <xdr:rowOff>155374</xdr:rowOff>
    </xdr:to>
    <xdr:sp macro="" textlink="">
      <xdr:nvSpPr>
        <xdr:cNvPr id="147" name="楕円 146"/>
        <xdr:cNvSpPr/>
      </xdr:nvSpPr>
      <xdr:spPr>
        <a:xfrm>
          <a:off x="1079500" y="99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146501</xdr:rowOff>
    </xdr:from>
    <xdr:ext cx="534377" cy="259045"/>
    <xdr:sp macro="" textlink="">
      <xdr:nvSpPr>
        <xdr:cNvPr id="148" name="テキスト ボックス 147"/>
        <xdr:cNvSpPr txBox="1"/>
      </xdr:nvSpPr>
      <xdr:spPr>
        <a:xfrm>
          <a:off x="863111" y="100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45110</xdr:rowOff>
    </xdr:from>
    <xdr:to>
      <xdr:col>24</xdr:col>
      <xdr:colOff>63500</xdr:colOff>
      <xdr:row>76</xdr:row>
      <xdr:rowOff>136500</xdr:rowOff>
    </xdr:to>
    <xdr:cxnSp macro="">
      <xdr:nvCxnSpPr>
        <xdr:cNvPr id="178" name="直線コネクタ 177"/>
        <xdr:cNvCxnSpPr/>
      </xdr:nvCxnSpPr>
      <xdr:spPr>
        <a:xfrm>
          <a:off x="3797300" y="13075310"/>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45110</xdr:rowOff>
    </xdr:from>
    <xdr:to>
      <xdr:col>19</xdr:col>
      <xdr:colOff>177800</xdr:colOff>
      <xdr:row>76</xdr:row>
      <xdr:rowOff>98920</xdr:rowOff>
    </xdr:to>
    <xdr:cxnSp macro="">
      <xdr:nvCxnSpPr>
        <xdr:cNvPr id="181" name="直線コネクタ 180"/>
        <xdr:cNvCxnSpPr/>
      </xdr:nvCxnSpPr>
      <xdr:spPr>
        <a:xfrm flipV="1">
          <a:off x="2908300" y="13075310"/>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98920</xdr:rowOff>
    </xdr:from>
    <xdr:to>
      <xdr:col>15</xdr:col>
      <xdr:colOff>50800</xdr:colOff>
      <xdr:row>77</xdr:row>
      <xdr:rowOff>137058</xdr:rowOff>
    </xdr:to>
    <xdr:cxnSp macro="">
      <xdr:nvCxnSpPr>
        <xdr:cNvPr id="184" name="直線コネクタ 183"/>
        <xdr:cNvCxnSpPr/>
      </xdr:nvCxnSpPr>
      <xdr:spPr>
        <a:xfrm flipV="1">
          <a:off x="2019300" y="13129120"/>
          <a:ext cx="889000" cy="20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133641</xdr:rowOff>
    </xdr:from>
    <xdr:to>
      <xdr:col>10</xdr:col>
      <xdr:colOff>114300</xdr:colOff>
      <xdr:row>77</xdr:row>
      <xdr:rowOff>137058</xdr:rowOff>
    </xdr:to>
    <xdr:cxnSp macro="">
      <xdr:nvCxnSpPr>
        <xdr:cNvPr id="187" name="直線コネクタ 186"/>
        <xdr:cNvCxnSpPr/>
      </xdr:nvCxnSpPr>
      <xdr:spPr>
        <a:xfrm>
          <a:off x="1130300" y="13335291"/>
          <a:ext cx="8890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97193</xdr:rowOff>
    </xdr:from>
    <xdr:to>
      <xdr:col>10</xdr:col>
      <xdr:colOff>165100</xdr:colOff>
      <xdr:row>76</xdr:row>
      <xdr:rowOff>27344</xdr:rowOff>
    </xdr:to>
    <xdr:sp macro="" textlink="">
      <xdr:nvSpPr>
        <xdr:cNvPr id="188" name="フローチャート: 判断 187"/>
        <xdr:cNvSpPr/>
      </xdr:nvSpPr>
      <xdr:spPr>
        <a:xfrm>
          <a:off x="1968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43870</xdr:rowOff>
    </xdr:from>
    <xdr:ext cx="599010" cy="259045"/>
    <xdr:sp macro="" textlink="">
      <xdr:nvSpPr>
        <xdr:cNvPr id="189" name="テキスト ボックス 188"/>
        <xdr:cNvSpPr txBox="1"/>
      </xdr:nvSpPr>
      <xdr:spPr>
        <a:xfrm>
          <a:off x="1719795"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103594</xdr:rowOff>
    </xdr:from>
    <xdr:to>
      <xdr:col>6</xdr:col>
      <xdr:colOff>38100</xdr:colOff>
      <xdr:row>77</xdr:row>
      <xdr:rowOff>33744</xdr:rowOff>
    </xdr:to>
    <xdr:sp macro="" textlink="">
      <xdr:nvSpPr>
        <xdr:cNvPr id="190" name="フローチャート: 判断 189"/>
        <xdr:cNvSpPr/>
      </xdr:nvSpPr>
      <xdr:spPr>
        <a:xfrm>
          <a:off x="1079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50271</xdr:rowOff>
    </xdr:from>
    <xdr:ext cx="599010" cy="259045"/>
    <xdr:sp macro="" textlink="">
      <xdr:nvSpPr>
        <xdr:cNvPr id="191" name="テキスト ボックス 190"/>
        <xdr:cNvSpPr txBox="1"/>
      </xdr:nvSpPr>
      <xdr:spPr>
        <a:xfrm>
          <a:off x="830795"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85700</xdr:rowOff>
    </xdr:from>
    <xdr:to>
      <xdr:col>24</xdr:col>
      <xdr:colOff>114300</xdr:colOff>
      <xdr:row>77</xdr:row>
      <xdr:rowOff>15850</xdr:rowOff>
    </xdr:to>
    <xdr:sp macro="" textlink="">
      <xdr:nvSpPr>
        <xdr:cNvPr id="197" name="楕円 196"/>
        <xdr:cNvSpPr/>
      </xdr:nvSpPr>
      <xdr:spPr>
        <a:xfrm>
          <a:off x="45847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64127</xdr:rowOff>
    </xdr:from>
    <xdr:ext cx="599010" cy="259045"/>
    <xdr:sp macro="" textlink="">
      <xdr:nvSpPr>
        <xdr:cNvPr id="198" name="民生費該当値テキスト"/>
        <xdr:cNvSpPr txBox="1"/>
      </xdr:nvSpPr>
      <xdr:spPr>
        <a:xfrm>
          <a:off x="4686300" y="130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165760</xdr:rowOff>
    </xdr:from>
    <xdr:to>
      <xdr:col>20</xdr:col>
      <xdr:colOff>38100</xdr:colOff>
      <xdr:row>76</xdr:row>
      <xdr:rowOff>95910</xdr:rowOff>
    </xdr:to>
    <xdr:sp macro="" textlink="">
      <xdr:nvSpPr>
        <xdr:cNvPr id="199" name="楕円 198"/>
        <xdr:cNvSpPr/>
      </xdr:nvSpPr>
      <xdr:spPr>
        <a:xfrm>
          <a:off x="3746500" y="130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112437</xdr:rowOff>
    </xdr:from>
    <xdr:ext cx="599010" cy="259045"/>
    <xdr:sp macro="" textlink="">
      <xdr:nvSpPr>
        <xdr:cNvPr id="200" name="テキスト ボックス 199"/>
        <xdr:cNvSpPr txBox="1"/>
      </xdr:nvSpPr>
      <xdr:spPr>
        <a:xfrm>
          <a:off x="3497795" y="127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48120</xdr:rowOff>
    </xdr:from>
    <xdr:to>
      <xdr:col>15</xdr:col>
      <xdr:colOff>101600</xdr:colOff>
      <xdr:row>76</xdr:row>
      <xdr:rowOff>149720</xdr:rowOff>
    </xdr:to>
    <xdr:sp macro="" textlink="">
      <xdr:nvSpPr>
        <xdr:cNvPr id="201" name="楕円 200"/>
        <xdr:cNvSpPr/>
      </xdr:nvSpPr>
      <xdr:spPr>
        <a:xfrm>
          <a:off x="2857500" y="13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166247</xdr:rowOff>
    </xdr:from>
    <xdr:ext cx="599010" cy="259045"/>
    <xdr:sp macro="" textlink="">
      <xdr:nvSpPr>
        <xdr:cNvPr id="202" name="テキスト ボックス 201"/>
        <xdr:cNvSpPr txBox="1"/>
      </xdr:nvSpPr>
      <xdr:spPr>
        <a:xfrm>
          <a:off x="2608795" y="1285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86258</xdr:rowOff>
    </xdr:from>
    <xdr:to>
      <xdr:col>10</xdr:col>
      <xdr:colOff>165100</xdr:colOff>
      <xdr:row>78</xdr:row>
      <xdr:rowOff>16408</xdr:rowOff>
    </xdr:to>
    <xdr:sp macro="" textlink="">
      <xdr:nvSpPr>
        <xdr:cNvPr id="203" name="楕円 202"/>
        <xdr:cNvSpPr/>
      </xdr:nvSpPr>
      <xdr:spPr>
        <a:xfrm>
          <a:off x="1968500" y="132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7535</xdr:rowOff>
    </xdr:from>
    <xdr:ext cx="599010" cy="259045"/>
    <xdr:sp macro="" textlink="">
      <xdr:nvSpPr>
        <xdr:cNvPr id="204" name="テキスト ボックス 203"/>
        <xdr:cNvSpPr txBox="1"/>
      </xdr:nvSpPr>
      <xdr:spPr>
        <a:xfrm>
          <a:off x="1719795" y="133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82841</xdr:rowOff>
    </xdr:from>
    <xdr:to>
      <xdr:col>6</xdr:col>
      <xdr:colOff>38100</xdr:colOff>
      <xdr:row>78</xdr:row>
      <xdr:rowOff>12991</xdr:rowOff>
    </xdr:to>
    <xdr:sp macro="" textlink="">
      <xdr:nvSpPr>
        <xdr:cNvPr id="205" name="楕円 204"/>
        <xdr:cNvSpPr/>
      </xdr:nvSpPr>
      <xdr:spPr>
        <a:xfrm>
          <a:off x="1079500" y="132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4118</xdr:rowOff>
    </xdr:from>
    <xdr:ext cx="599010" cy="259045"/>
    <xdr:sp macro="" textlink="">
      <xdr:nvSpPr>
        <xdr:cNvPr id="206" name="テキスト ボックス 205"/>
        <xdr:cNvSpPr txBox="1"/>
      </xdr:nvSpPr>
      <xdr:spPr>
        <a:xfrm>
          <a:off x="830795" y="133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75674</xdr:rowOff>
    </xdr:from>
    <xdr:to>
      <xdr:col>24</xdr:col>
      <xdr:colOff>63500</xdr:colOff>
      <xdr:row>97</xdr:row>
      <xdr:rowOff>75817</xdr:rowOff>
    </xdr:to>
    <xdr:cxnSp macro="">
      <xdr:nvCxnSpPr>
        <xdr:cNvPr id="231" name="直線コネクタ 230"/>
        <xdr:cNvCxnSpPr/>
      </xdr:nvCxnSpPr>
      <xdr:spPr>
        <a:xfrm flipV="1">
          <a:off x="3797300" y="16706324"/>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75817</xdr:rowOff>
    </xdr:from>
    <xdr:to>
      <xdr:col>19</xdr:col>
      <xdr:colOff>177800</xdr:colOff>
      <xdr:row>97</xdr:row>
      <xdr:rowOff>76264</xdr:rowOff>
    </xdr:to>
    <xdr:cxnSp macro="">
      <xdr:nvCxnSpPr>
        <xdr:cNvPr id="234" name="直線コネクタ 233"/>
        <xdr:cNvCxnSpPr/>
      </xdr:nvCxnSpPr>
      <xdr:spPr>
        <a:xfrm flipV="1">
          <a:off x="2908300" y="16706467"/>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72103</xdr:rowOff>
    </xdr:from>
    <xdr:to>
      <xdr:col>15</xdr:col>
      <xdr:colOff>50800</xdr:colOff>
      <xdr:row>97</xdr:row>
      <xdr:rowOff>76264</xdr:rowOff>
    </xdr:to>
    <xdr:cxnSp macro="">
      <xdr:nvCxnSpPr>
        <xdr:cNvPr id="237" name="直線コネクタ 236"/>
        <xdr:cNvCxnSpPr/>
      </xdr:nvCxnSpPr>
      <xdr:spPr>
        <a:xfrm>
          <a:off x="2019300" y="16702753"/>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72103</xdr:rowOff>
    </xdr:from>
    <xdr:to>
      <xdr:col>10</xdr:col>
      <xdr:colOff>114300</xdr:colOff>
      <xdr:row>97</xdr:row>
      <xdr:rowOff>82007</xdr:rowOff>
    </xdr:to>
    <xdr:cxnSp macro="">
      <xdr:nvCxnSpPr>
        <xdr:cNvPr id="240" name="直線コネクタ 239"/>
        <xdr:cNvCxnSpPr/>
      </xdr:nvCxnSpPr>
      <xdr:spPr>
        <a:xfrm flipV="1">
          <a:off x="1130300" y="16702753"/>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1" name="フローチャート: 判断 240"/>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2" name="テキスト ボックス 241"/>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3" name="フローチャート: 判断 242"/>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4" name="テキスト ボックス 243"/>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24874</xdr:rowOff>
    </xdr:from>
    <xdr:to>
      <xdr:col>24</xdr:col>
      <xdr:colOff>114300</xdr:colOff>
      <xdr:row>97</xdr:row>
      <xdr:rowOff>126474</xdr:rowOff>
    </xdr:to>
    <xdr:sp macro="" textlink="">
      <xdr:nvSpPr>
        <xdr:cNvPr id="250" name="楕円 249"/>
        <xdr:cNvSpPr/>
      </xdr:nvSpPr>
      <xdr:spPr>
        <a:xfrm>
          <a:off x="4584700" y="1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111251</xdr:rowOff>
    </xdr:from>
    <xdr:ext cx="534377" cy="259045"/>
    <xdr:sp macro="" textlink="">
      <xdr:nvSpPr>
        <xdr:cNvPr id="251" name="衛生費該当値テキスト"/>
        <xdr:cNvSpPr txBox="1"/>
      </xdr:nvSpPr>
      <xdr:spPr>
        <a:xfrm>
          <a:off x="4686300"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25017</xdr:rowOff>
    </xdr:from>
    <xdr:to>
      <xdr:col>20</xdr:col>
      <xdr:colOff>38100</xdr:colOff>
      <xdr:row>97</xdr:row>
      <xdr:rowOff>126617</xdr:rowOff>
    </xdr:to>
    <xdr:sp macro="" textlink="">
      <xdr:nvSpPr>
        <xdr:cNvPr id="252" name="楕円 251"/>
        <xdr:cNvSpPr/>
      </xdr:nvSpPr>
      <xdr:spPr>
        <a:xfrm>
          <a:off x="3746500" y="166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117744</xdr:rowOff>
    </xdr:from>
    <xdr:ext cx="534377" cy="259045"/>
    <xdr:sp macro="" textlink="">
      <xdr:nvSpPr>
        <xdr:cNvPr id="253" name="テキスト ボックス 252"/>
        <xdr:cNvSpPr txBox="1"/>
      </xdr:nvSpPr>
      <xdr:spPr>
        <a:xfrm>
          <a:off x="3530111" y="1674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25464</xdr:rowOff>
    </xdr:from>
    <xdr:to>
      <xdr:col>15</xdr:col>
      <xdr:colOff>101600</xdr:colOff>
      <xdr:row>97</xdr:row>
      <xdr:rowOff>127064</xdr:rowOff>
    </xdr:to>
    <xdr:sp macro="" textlink="">
      <xdr:nvSpPr>
        <xdr:cNvPr id="254" name="楕円 253"/>
        <xdr:cNvSpPr/>
      </xdr:nvSpPr>
      <xdr:spPr>
        <a:xfrm>
          <a:off x="28575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118191</xdr:rowOff>
    </xdr:from>
    <xdr:ext cx="534377" cy="259045"/>
    <xdr:sp macro="" textlink="">
      <xdr:nvSpPr>
        <xdr:cNvPr id="255" name="テキスト ボックス 254"/>
        <xdr:cNvSpPr txBox="1"/>
      </xdr:nvSpPr>
      <xdr:spPr>
        <a:xfrm>
          <a:off x="2641111" y="16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21303</xdr:rowOff>
    </xdr:from>
    <xdr:to>
      <xdr:col>10</xdr:col>
      <xdr:colOff>165100</xdr:colOff>
      <xdr:row>97</xdr:row>
      <xdr:rowOff>122903</xdr:rowOff>
    </xdr:to>
    <xdr:sp macro="" textlink="">
      <xdr:nvSpPr>
        <xdr:cNvPr id="256" name="楕円 255"/>
        <xdr:cNvSpPr/>
      </xdr:nvSpPr>
      <xdr:spPr>
        <a:xfrm>
          <a:off x="1968500" y="166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114030</xdr:rowOff>
    </xdr:from>
    <xdr:ext cx="534377" cy="259045"/>
    <xdr:sp macro="" textlink="">
      <xdr:nvSpPr>
        <xdr:cNvPr id="257" name="テキスト ボックス 256"/>
        <xdr:cNvSpPr txBox="1"/>
      </xdr:nvSpPr>
      <xdr:spPr>
        <a:xfrm>
          <a:off x="1752111" y="167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31207</xdr:rowOff>
    </xdr:from>
    <xdr:to>
      <xdr:col>6</xdr:col>
      <xdr:colOff>38100</xdr:colOff>
      <xdr:row>97</xdr:row>
      <xdr:rowOff>132807</xdr:rowOff>
    </xdr:to>
    <xdr:sp macro="" textlink="">
      <xdr:nvSpPr>
        <xdr:cNvPr id="258" name="楕円 257"/>
        <xdr:cNvSpPr/>
      </xdr:nvSpPr>
      <xdr:spPr>
        <a:xfrm>
          <a:off x="1079500" y="166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123934</xdr:rowOff>
    </xdr:from>
    <xdr:ext cx="534377" cy="259045"/>
    <xdr:sp macro="" textlink="">
      <xdr:nvSpPr>
        <xdr:cNvPr id="259" name="テキスト ボックス 258"/>
        <xdr:cNvSpPr txBox="1"/>
      </xdr:nvSpPr>
      <xdr:spPr>
        <a:xfrm>
          <a:off x="863111" y="167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143510</xdr:rowOff>
    </xdr:from>
    <xdr:to>
      <xdr:col>55</xdr:col>
      <xdr:colOff>0</xdr:colOff>
      <xdr:row>37</xdr:row>
      <xdr:rowOff>36830</xdr:rowOff>
    </xdr:to>
    <xdr:cxnSp macro="">
      <xdr:nvCxnSpPr>
        <xdr:cNvPr id="288" name="直線コネクタ 287"/>
        <xdr:cNvCxnSpPr/>
      </xdr:nvCxnSpPr>
      <xdr:spPr>
        <a:xfrm>
          <a:off x="9639300" y="63157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143510</xdr:rowOff>
    </xdr:from>
    <xdr:to>
      <xdr:col>50</xdr:col>
      <xdr:colOff>114300</xdr:colOff>
      <xdr:row>36</xdr:row>
      <xdr:rowOff>156083</xdr:rowOff>
    </xdr:to>
    <xdr:cxnSp macro="">
      <xdr:nvCxnSpPr>
        <xdr:cNvPr id="291" name="直線コネクタ 290"/>
        <xdr:cNvCxnSpPr/>
      </xdr:nvCxnSpPr>
      <xdr:spPr>
        <a:xfrm flipV="1">
          <a:off x="8750300" y="63157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52070</xdr:rowOff>
    </xdr:from>
    <xdr:to>
      <xdr:col>45</xdr:col>
      <xdr:colOff>177800</xdr:colOff>
      <xdr:row>36</xdr:row>
      <xdr:rowOff>156083</xdr:rowOff>
    </xdr:to>
    <xdr:cxnSp macro="">
      <xdr:nvCxnSpPr>
        <xdr:cNvPr id="294" name="直線コネクタ 293"/>
        <xdr:cNvCxnSpPr/>
      </xdr:nvCxnSpPr>
      <xdr:spPr>
        <a:xfrm>
          <a:off x="7861300" y="5881370"/>
          <a:ext cx="889000" cy="4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52070</xdr:rowOff>
    </xdr:from>
    <xdr:to>
      <xdr:col>41</xdr:col>
      <xdr:colOff>50800</xdr:colOff>
      <xdr:row>36</xdr:row>
      <xdr:rowOff>8636</xdr:rowOff>
    </xdr:to>
    <xdr:cxnSp macro="">
      <xdr:nvCxnSpPr>
        <xdr:cNvPr id="297" name="直線コネクタ 296"/>
        <xdr:cNvCxnSpPr/>
      </xdr:nvCxnSpPr>
      <xdr:spPr>
        <a:xfrm flipV="1">
          <a:off x="6972300" y="5881370"/>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149860</xdr:rowOff>
    </xdr:from>
    <xdr:to>
      <xdr:col>41</xdr:col>
      <xdr:colOff>101600</xdr:colOff>
      <xdr:row>36</xdr:row>
      <xdr:rowOff>80010</xdr:rowOff>
    </xdr:to>
    <xdr:sp macro="" textlink="">
      <xdr:nvSpPr>
        <xdr:cNvPr id="298" name="フローチャート: 判断 297"/>
        <xdr:cNvSpPr/>
      </xdr:nvSpPr>
      <xdr:spPr>
        <a:xfrm>
          <a:off x="7810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71137</xdr:rowOff>
    </xdr:from>
    <xdr:ext cx="469744" cy="259045"/>
    <xdr:sp macro="" textlink="">
      <xdr:nvSpPr>
        <xdr:cNvPr id="299" name="テキスト ボックス 298"/>
        <xdr:cNvSpPr txBox="1"/>
      </xdr:nvSpPr>
      <xdr:spPr>
        <a:xfrm>
          <a:off x="7626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164338</xdr:rowOff>
    </xdr:from>
    <xdr:to>
      <xdr:col>36</xdr:col>
      <xdr:colOff>165100</xdr:colOff>
      <xdr:row>35</xdr:row>
      <xdr:rowOff>94488</xdr:rowOff>
    </xdr:to>
    <xdr:sp macro="" textlink="">
      <xdr:nvSpPr>
        <xdr:cNvPr id="300" name="フローチャート: 判断 299"/>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111015</xdr:rowOff>
    </xdr:from>
    <xdr:ext cx="469744" cy="259045"/>
    <xdr:sp macro="" textlink="">
      <xdr:nvSpPr>
        <xdr:cNvPr id="301" name="テキスト ボックス 300"/>
        <xdr:cNvSpPr txBox="1"/>
      </xdr:nvSpPr>
      <xdr:spPr>
        <a:xfrm>
          <a:off x="6737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157480</xdr:rowOff>
    </xdr:from>
    <xdr:to>
      <xdr:col>55</xdr:col>
      <xdr:colOff>50800</xdr:colOff>
      <xdr:row>37</xdr:row>
      <xdr:rowOff>87630</xdr:rowOff>
    </xdr:to>
    <xdr:sp macro="" textlink="">
      <xdr:nvSpPr>
        <xdr:cNvPr id="307" name="楕円 306"/>
        <xdr:cNvSpPr/>
      </xdr:nvSpPr>
      <xdr:spPr>
        <a:xfrm>
          <a:off x="10426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8907</xdr:rowOff>
    </xdr:from>
    <xdr:ext cx="378565" cy="259045"/>
    <xdr:sp macro="" textlink="">
      <xdr:nvSpPr>
        <xdr:cNvPr id="308" name="労働費該当値テキスト"/>
        <xdr:cNvSpPr txBox="1"/>
      </xdr:nvSpPr>
      <xdr:spPr>
        <a:xfrm>
          <a:off x="10528300"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92710</xdr:rowOff>
    </xdr:from>
    <xdr:to>
      <xdr:col>50</xdr:col>
      <xdr:colOff>165100</xdr:colOff>
      <xdr:row>37</xdr:row>
      <xdr:rowOff>22860</xdr:rowOff>
    </xdr:to>
    <xdr:sp macro="" textlink="">
      <xdr:nvSpPr>
        <xdr:cNvPr id="309" name="楕円 308"/>
        <xdr:cNvSpPr/>
      </xdr:nvSpPr>
      <xdr:spPr>
        <a:xfrm>
          <a:off x="958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39387</xdr:rowOff>
    </xdr:from>
    <xdr:ext cx="469744" cy="259045"/>
    <xdr:sp macro="" textlink="">
      <xdr:nvSpPr>
        <xdr:cNvPr id="310" name="テキスト ボックス 309"/>
        <xdr:cNvSpPr txBox="1"/>
      </xdr:nvSpPr>
      <xdr:spPr>
        <a:xfrm>
          <a:off x="9404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105283</xdr:rowOff>
    </xdr:from>
    <xdr:to>
      <xdr:col>46</xdr:col>
      <xdr:colOff>38100</xdr:colOff>
      <xdr:row>37</xdr:row>
      <xdr:rowOff>35433</xdr:rowOff>
    </xdr:to>
    <xdr:sp macro="" textlink="">
      <xdr:nvSpPr>
        <xdr:cNvPr id="311" name="楕円 310"/>
        <xdr:cNvSpPr/>
      </xdr:nvSpPr>
      <xdr:spPr>
        <a:xfrm>
          <a:off x="8699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51960</xdr:rowOff>
    </xdr:from>
    <xdr:ext cx="469744" cy="259045"/>
    <xdr:sp macro="" textlink="">
      <xdr:nvSpPr>
        <xdr:cNvPr id="312" name="テキスト ボックス 311"/>
        <xdr:cNvSpPr txBox="1"/>
      </xdr:nvSpPr>
      <xdr:spPr>
        <a:xfrm>
          <a:off x="8515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1270</xdr:rowOff>
    </xdr:from>
    <xdr:to>
      <xdr:col>41</xdr:col>
      <xdr:colOff>101600</xdr:colOff>
      <xdr:row>34</xdr:row>
      <xdr:rowOff>102870</xdr:rowOff>
    </xdr:to>
    <xdr:sp macro="" textlink="">
      <xdr:nvSpPr>
        <xdr:cNvPr id="313" name="楕円 312"/>
        <xdr:cNvSpPr/>
      </xdr:nvSpPr>
      <xdr:spPr>
        <a:xfrm>
          <a:off x="781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119397</xdr:rowOff>
    </xdr:from>
    <xdr:ext cx="469744" cy="259045"/>
    <xdr:sp macro="" textlink="">
      <xdr:nvSpPr>
        <xdr:cNvPr id="314" name="テキスト ボックス 313"/>
        <xdr:cNvSpPr txBox="1"/>
      </xdr:nvSpPr>
      <xdr:spPr>
        <a:xfrm>
          <a:off x="7626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129286</xdr:rowOff>
    </xdr:from>
    <xdr:to>
      <xdr:col>36</xdr:col>
      <xdr:colOff>165100</xdr:colOff>
      <xdr:row>36</xdr:row>
      <xdr:rowOff>59436</xdr:rowOff>
    </xdr:to>
    <xdr:sp macro="" textlink="">
      <xdr:nvSpPr>
        <xdr:cNvPr id="315" name="楕円 314"/>
        <xdr:cNvSpPr/>
      </xdr:nvSpPr>
      <xdr:spPr>
        <a:xfrm>
          <a:off x="6921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50563</xdr:rowOff>
    </xdr:from>
    <xdr:ext cx="469744" cy="259045"/>
    <xdr:sp macro="" textlink="">
      <xdr:nvSpPr>
        <xdr:cNvPr id="316" name="テキスト ボックス 315"/>
        <xdr:cNvSpPr txBox="1"/>
      </xdr:nvSpPr>
      <xdr:spPr>
        <a:xfrm>
          <a:off x="6737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62351</xdr:rowOff>
    </xdr:from>
    <xdr:to>
      <xdr:col>55</xdr:col>
      <xdr:colOff>0</xdr:colOff>
      <xdr:row>58</xdr:row>
      <xdr:rowOff>78827</xdr:rowOff>
    </xdr:to>
    <xdr:cxnSp macro="">
      <xdr:nvCxnSpPr>
        <xdr:cNvPr id="347" name="直線コネクタ 346"/>
        <xdr:cNvCxnSpPr/>
      </xdr:nvCxnSpPr>
      <xdr:spPr>
        <a:xfrm flipV="1">
          <a:off x="9639300" y="10006451"/>
          <a:ext cx="8382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139341</xdr:rowOff>
    </xdr:from>
    <xdr:to>
      <xdr:col>50</xdr:col>
      <xdr:colOff>114300</xdr:colOff>
      <xdr:row>58</xdr:row>
      <xdr:rowOff>78827</xdr:rowOff>
    </xdr:to>
    <xdr:cxnSp macro="">
      <xdr:nvCxnSpPr>
        <xdr:cNvPr id="350" name="直線コネクタ 349"/>
        <xdr:cNvCxnSpPr/>
      </xdr:nvCxnSpPr>
      <xdr:spPr>
        <a:xfrm>
          <a:off x="8750300" y="9911991"/>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139341</xdr:rowOff>
    </xdr:from>
    <xdr:to>
      <xdr:col>45</xdr:col>
      <xdr:colOff>177800</xdr:colOff>
      <xdr:row>58</xdr:row>
      <xdr:rowOff>31311</xdr:rowOff>
    </xdr:to>
    <xdr:cxnSp macro="">
      <xdr:nvCxnSpPr>
        <xdr:cNvPr id="353" name="直線コネクタ 352"/>
        <xdr:cNvCxnSpPr/>
      </xdr:nvCxnSpPr>
      <xdr:spPr>
        <a:xfrm flipV="1">
          <a:off x="7861300" y="9911991"/>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31311</xdr:rowOff>
    </xdr:from>
    <xdr:to>
      <xdr:col>41</xdr:col>
      <xdr:colOff>50800</xdr:colOff>
      <xdr:row>58</xdr:row>
      <xdr:rowOff>80590</xdr:rowOff>
    </xdr:to>
    <xdr:cxnSp macro="">
      <xdr:nvCxnSpPr>
        <xdr:cNvPr id="356" name="直線コネクタ 355"/>
        <xdr:cNvCxnSpPr/>
      </xdr:nvCxnSpPr>
      <xdr:spPr>
        <a:xfrm flipV="1">
          <a:off x="6972300" y="9975411"/>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14050</xdr:rowOff>
    </xdr:from>
    <xdr:to>
      <xdr:col>41</xdr:col>
      <xdr:colOff>101600</xdr:colOff>
      <xdr:row>57</xdr:row>
      <xdr:rowOff>115650</xdr:rowOff>
    </xdr:to>
    <xdr:sp macro="" textlink="">
      <xdr:nvSpPr>
        <xdr:cNvPr id="357" name="フローチャート: 判断 356"/>
        <xdr:cNvSpPr/>
      </xdr:nvSpPr>
      <xdr:spPr>
        <a:xfrm>
          <a:off x="7810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132177</xdr:rowOff>
    </xdr:from>
    <xdr:ext cx="534377" cy="259045"/>
    <xdr:sp macro="" textlink="">
      <xdr:nvSpPr>
        <xdr:cNvPr id="358" name="テキスト ボックス 357"/>
        <xdr:cNvSpPr txBox="1"/>
      </xdr:nvSpPr>
      <xdr:spPr>
        <a:xfrm>
          <a:off x="7594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21038</xdr:rowOff>
    </xdr:from>
    <xdr:to>
      <xdr:col>36</xdr:col>
      <xdr:colOff>165100</xdr:colOff>
      <xdr:row>57</xdr:row>
      <xdr:rowOff>122638</xdr:rowOff>
    </xdr:to>
    <xdr:sp macro="" textlink="">
      <xdr:nvSpPr>
        <xdr:cNvPr id="359" name="フローチャート: 判断 358"/>
        <xdr:cNvSpPr/>
      </xdr:nvSpPr>
      <xdr:spPr>
        <a:xfrm>
          <a:off x="6921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139165</xdr:rowOff>
    </xdr:from>
    <xdr:ext cx="534377" cy="259045"/>
    <xdr:sp macro="" textlink="">
      <xdr:nvSpPr>
        <xdr:cNvPr id="360" name="テキスト ボックス 359"/>
        <xdr:cNvSpPr txBox="1"/>
      </xdr:nvSpPr>
      <xdr:spPr>
        <a:xfrm>
          <a:off x="6705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11551</xdr:rowOff>
    </xdr:from>
    <xdr:to>
      <xdr:col>55</xdr:col>
      <xdr:colOff>50800</xdr:colOff>
      <xdr:row>58</xdr:row>
      <xdr:rowOff>113151</xdr:rowOff>
    </xdr:to>
    <xdr:sp macro="" textlink="">
      <xdr:nvSpPr>
        <xdr:cNvPr id="366" name="楕円 365"/>
        <xdr:cNvSpPr/>
      </xdr:nvSpPr>
      <xdr:spPr>
        <a:xfrm>
          <a:off x="10426700" y="9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34428</xdr:rowOff>
    </xdr:from>
    <xdr:ext cx="534377" cy="259045"/>
    <xdr:sp macro="" textlink="">
      <xdr:nvSpPr>
        <xdr:cNvPr id="367" name="農林水産業費該当値テキスト"/>
        <xdr:cNvSpPr txBox="1"/>
      </xdr:nvSpPr>
      <xdr:spPr>
        <a:xfrm>
          <a:off x="10528300" y="98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28027</xdr:rowOff>
    </xdr:from>
    <xdr:to>
      <xdr:col>50</xdr:col>
      <xdr:colOff>165100</xdr:colOff>
      <xdr:row>58</xdr:row>
      <xdr:rowOff>129627</xdr:rowOff>
    </xdr:to>
    <xdr:sp macro="" textlink="">
      <xdr:nvSpPr>
        <xdr:cNvPr id="368" name="楕円 367"/>
        <xdr:cNvSpPr/>
      </xdr:nvSpPr>
      <xdr:spPr>
        <a:xfrm>
          <a:off x="9588500" y="99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146154</xdr:rowOff>
    </xdr:from>
    <xdr:ext cx="534377" cy="259045"/>
    <xdr:sp macro="" textlink="">
      <xdr:nvSpPr>
        <xdr:cNvPr id="369" name="テキスト ボックス 368"/>
        <xdr:cNvSpPr txBox="1"/>
      </xdr:nvSpPr>
      <xdr:spPr>
        <a:xfrm>
          <a:off x="9372111" y="97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88541</xdr:rowOff>
    </xdr:from>
    <xdr:to>
      <xdr:col>46</xdr:col>
      <xdr:colOff>38100</xdr:colOff>
      <xdr:row>58</xdr:row>
      <xdr:rowOff>18691</xdr:rowOff>
    </xdr:to>
    <xdr:sp macro="" textlink="">
      <xdr:nvSpPr>
        <xdr:cNvPr id="370" name="楕円 369"/>
        <xdr:cNvSpPr/>
      </xdr:nvSpPr>
      <xdr:spPr>
        <a:xfrm>
          <a:off x="8699500" y="98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35218</xdr:rowOff>
    </xdr:from>
    <xdr:ext cx="534377" cy="259045"/>
    <xdr:sp macro="" textlink="">
      <xdr:nvSpPr>
        <xdr:cNvPr id="371" name="テキスト ボックス 370"/>
        <xdr:cNvSpPr txBox="1"/>
      </xdr:nvSpPr>
      <xdr:spPr>
        <a:xfrm>
          <a:off x="8483111" y="96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151961</xdr:rowOff>
    </xdr:from>
    <xdr:to>
      <xdr:col>41</xdr:col>
      <xdr:colOff>101600</xdr:colOff>
      <xdr:row>58</xdr:row>
      <xdr:rowOff>82111</xdr:rowOff>
    </xdr:to>
    <xdr:sp macro="" textlink="">
      <xdr:nvSpPr>
        <xdr:cNvPr id="372" name="楕円 371"/>
        <xdr:cNvSpPr/>
      </xdr:nvSpPr>
      <xdr:spPr>
        <a:xfrm>
          <a:off x="7810500" y="99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73238</xdr:rowOff>
    </xdr:from>
    <xdr:ext cx="534377" cy="259045"/>
    <xdr:sp macro="" textlink="">
      <xdr:nvSpPr>
        <xdr:cNvPr id="373" name="テキスト ボックス 372"/>
        <xdr:cNvSpPr txBox="1"/>
      </xdr:nvSpPr>
      <xdr:spPr>
        <a:xfrm>
          <a:off x="7594111" y="100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29790</xdr:rowOff>
    </xdr:from>
    <xdr:to>
      <xdr:col>36</xdr:col>
      <xdr:colOff>165100</xdr:colOff>
      <xdr:row>58</xdr:row>
      <xdr:rowOff>131390</xdr:rowOff>
    </xdr:to>
    <xdr:sp macro="" textlink="">
      <xdr:nvSpPr>
        <xdr:cNvPr id="374" name="楕円 373"/>
        <xdr:cNvSpPr/>
      </xdr:nvSpPr>
      <xdr:spPr>
        <a:xfrm>
          <a:off x="6921500" y="99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122517</xdr:rowOff>
    </xdr:from>
    <xdr:ext cx="534377" cy="259045"/>
    <xdr:sp macro="" textlink="">
      <xdr:nvSpPr>
        <xdr:cNvPr id="375" name="テキスト ボックス 374"/>
        <xdr:cNvSpPr txBox="1"/>
      </xdr:nvSpPr>
      <xdr:spPr>
        <a:xfrm>
          <a:off x="6705111" y="100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123203</xdr:rowOff>
    </xdr:from>
    <xdr:to>
      <xdr:col>55</xdr:col>
      <xdr:colOff>0</xdr:colOff>
      <xdr:row>78</xdr:row>
      <xdr:rowOff>161531</xdr:rowOff>
    </xdr:to>
    <xdr:cxnSp macro="">
      <xdr:nvCxnSpPr>
        <xdr:cNvPr id="404" name="直線コネクタ 403"/>
        <xdr:cNvCxnSpPr/>
      </xdr:nvCxnSpPr>
      <xdr:spPr>
        <a:xfrm flipV="1">
          <a:off x="9639300" y="13496303"/>
          <a:ext cx="8382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114745</xdr:rowOff>
    </xdr:from>
    <xdr:to>
      <xdr:col>50</xdr:col>
      <xdr:colOff>114300</xdr:colOff>
      <xdr:row>78</xdr:row>
      <xdr:rowOff>161531</xdr:rowOff>
    </xdr:to>
    <xdr:cxnSp macro="">
      <xdr:nvCxnSpPr>
        <xdr:cNvPr id="407" name="直線コネクタ 406"/>
        <xdr:cNvCxnSpPr/>
      </xdr:nvCxnSpPr>
      <xdr:spPr>
        <a:xfrm>
          <a:off x="8750300" y="13487845"/>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114745</xdr:rowOff>
    </xdr:from>
    <xdr:to>
      <xdr:col>45</xdr:col>
      <xdr:colOff>177800</xdr:colOff>
      <xdr:row>78</xdr:row>
      <xdr:rowOff>162179</xdr:rowOff>
    </xdr:to>
    <xdr:cxnSp macro="">
      <xdr:nvCxnSpPr>
        <xdr:cNvPr id="410" name="直線コネクタ 409"/>
        <xdr:cNvCxnSpPr/>
      </xdr:nvCxnSpPr>
      <xdr:spPr>
        <a:xfrm flipV="1">
          <a:off x="7861300" y="1348784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162179</xdr:rowOff>
    </xdr:from>
    <xdr:to>
      <xdr:col>41</xdr:col>
      <xdr:colOff>50800</xdr:colOff>
      <xdr:row>79</xdr:row>
      <xdr:rowOff>9437</xdr:rowOff>
    </xdr:to>
    <xdr:cxnSp macro="">
      <xdr:nvCxnSpPr>
        <xdr:cNvPr id="413" name="直線コネクタ 412"/>
        <xdr:cNvCxnSpPr/>
      </xdr:nvCxnSpPr>
      <xdr:spPr>
        <a:xfrm flipV="1">
          <a:off x="6972300" y="13535279"/>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4" name="フローチャート: 判断 413"/>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5" name="テキスト ボックス 414"/>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6" name="フローチャート: 判断 415"/>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7" name="テキスト ボックス 416"/>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72403</xdr:rowOff>
    </xdr:from>
    <xdr:to>
      <xdr:col>55</xdr:col>
      <xdr:colOff>50800</xdr:colOff>
      <xdr:row>79</xdr:row>
      <xdr:rowOff>2553</xdr:rowOff>
    </xdr:to>
    <xdr:sp macro="" textlink="">
      <xdr:nvSpPr>
        <xdr:cNvPr id="423" name="楕円 422"/>
        <xdr:cNvSpPr/>
      </xdr:nvSpPr>
      <xdr:spPr>
        <a:xfrm>
          <a:off x="104267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158780</xdr:rowOff>
    </xdr:from>
    <xdr:ext cx="469744" cy="259045"/>
    <xdr:sp macro="" textlink="">
      <xdr:nvSpPr>
        <xdr:cNvPr id="424" name="商工費該当値テキスト"/>
        <xdr:cNvSpPr txBox="1"/>
      </xdr:nvSpPr>
      <xdr:spPr>
        <a:xfrm>
          <a:off x="10528300" y="1336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110731</xdr:rowOff>
    </xdr:from>
    <xdr:to>
      <xdr:col>50</xdr:col>
      <xdr:colOff>165100</xdr:colOff>
      <xdr:row>79</xdr:row>
      <xdr:rowOff>40881</xdr:rowOff>
    </xdr:to>
    <xdr:sp macro="" textlink="">
      <xdr:nvSpPr>
        <xdr:cNvPr id="425" name="楕円 424"/>
        <xdr:cNvSpPr/>
      </xdr:nvSpPr>
      <xdr:spPr>
        <a:xfrm>
          <a:off x="9588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32008</xdr:rowOff>
    </xdr:from>
    <xdr:ext cx="469744" cy="259045"/>
    <xdr:sp macro="" textlink="">
      <xdr:nvSpPr>
        <xdr:cNvPr id="426" name="テキスト ボックス 425"/>
        <xdr:cNvSpPr txBox="1"/>
      </xdr:nvSpPr>
      <xdr:spPr>
        <a:xfrm>
          <a:off x="9404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63945</xdr:rowOff>
    </xdr:from>
    <xdr:to>
      <xdr:col>46</xdr:col>
      <xdr:colOff>38100</xdr:colOff>
      <xdr:row>78</xdr:row>
      <xdr:rowOff>165545</xdr:rowOff>
    </xdr:to>
    <xdr:sp macro="" textlink="">
      <xdr:nvSpPr>
        <xdr:cNvPr id="427" name="楕円 426"/>
        <xdr:cNvSpPr/>
      </xdr:nvSpPr>
      <xdr:spPr>
        <a:xfrm>
          <a:off x="8699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156672</xdr:rowOff>
    </xdr:from>
    <xdr:ext cx="469744" cy="259045"/>
    <xdr:sp macro="" textlink="">
      <xdr:nvSpPr>
        <xdr:cNvPr id="428" name="テキスト ボックス 427"/>
        <xdr:cNvSpPr txBox="1"/>
      </xdr:nvSpPr>
      <xdr:spPr>
        <a:xfrm>
          <a:off x="8515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111379</xdr:rowOff>
    </xdr:from>
    <xdr:to>
      <xdr:col>41</xdr:col>
      <xdr:colOff>101600</xdr:colOff>
      <xdr:row>79</xdr:row>
      <xdr:rowOff>41529</xdr:rowOff>
    </xdr:to>
    <xdr:sp macro="" textlink="">
      <xdr:nvSpPr>
        <xdr:cNvPr id="429" name="楕円 428"/>
        <xdr:cNvSpPr/>
      </xdr:nvSpPr>
      <xdr:spPr>
        <a:xfrm>
          <a:off x="7810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32656</xdr:rowOff>
    </xdr:from>
    <xdr:ext cx="469744" cy="259045"/>
    <xdr:sp macro="" textlink="">
      <xdr:nvSpPr>
        <xdr:cNvPr id="430" name="テキスト ボックス 429"/>
        <xdr:cNvSpPr txBox="1"/>
      </xdr:nvSpPr>
      <xdr:spPr>
        <a:xfrm>
          <a:off x="7626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130087</xdr:rowOff>
    </xdr:from>
    <xdr:to>
      <xdr:col>36</xdr:col>
      <xdr:colOff>165100</xdr:colOff>
      <xdr:row>79</xdr:row>
      <xdr:rowOff>60237</xdr:rowOff>
    </xdr:to>
    <xdr:sp macro="" textlink="">
      <xdr:nvSpPr>
        <xdr:cNvPr id="431" name="楕円 430"/>
        <xdr:cNvSpPr/>
      </xdr:nvSpPr>
      <xdr:spPr>
        <a:xfrm>
          <a:off x="6921500" y="13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51364</xdr:rowOff>
    </xdr:from>
    <xdr:ext cx="378565" cy="259045"/>
    <xdr:sp macro="" textlink="">
      <xdr:nvSpPr>
        <xdr:cNvPr id="432" name="テキスト ボックス 431"/>
        <xdr:cNvSpPr txBox="1"/>
      </xdr:nvSpPr>
      <xdr:spPr>
        <a:xfrm>
          <a:off x="6783017" y="13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60858</xdr:rowOff>
    </xdr:from>
    <xdr:to>
      <xdr:col>55</xdr:col>
      <xdr:colOff>0</xdr:colOff>
      <xdr:row>96</xdr:row>
      <xdr:rowOff>100837</xdr:rowOff>
    </xdr:to>
    <xdr:cxnSp macro="">
      <xdr:nvCxnSpPr>
        <xdr:cNvPr id="461" name="直線コネクタ 460"/>
        <xdr:cNvCxnSpPr/>
      </xdr:nvCxnSpPr>
      <xdr:spPr>
        <a:xfrm flipV="1">
          <a:off x="9639300" y="16520058"/>
          <a:ext cx="8382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100837</xdr:rowOff>
    </xdr:from>
    <xdr:to>
      <xdr:col>50</xdr:col>
      <xdr:colOff>114300</xdr:colOff>
      <xdr:row>97</xdr:row>
      <xdr:rowOff>28435</xdr:rowOff>
    </xdr:to>
    <xdr:cxnSp macro="">
      <xdr:nvCxnSpPr>
        <xdr:cNvPr id="464" name="直線コネクタ 463"/>
        <xdr:cNvCxnSpPr/>
      </xdr:nvCxnSpPr>
      <xdr:spPr>
        <a:xfrm flipV="1">
          <a:off x="8750300" y="16560037"/>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154102</xdr:rowOff>
    </xdr:from>
    <xdr:to>
      <xdr:col>45</xdr:col>
      <xdr:colOff>177800</xdr:colOff>
      <xdr:row>97</xdr:row>
      <xdr:rowOff>28435</xdr:rowOff>
    </xdr:to>
    <xdr:cxnSp macro="">
      <xdr:nvCxnSpPr>
        <xdr:cNvPr id="467" name="直線コネクタ 466"/>
        <xdr:cNvCxnSpPr/>
      </xdr:nvCxnSpPr>
      <xdr:spPr>
        <a:xfrm>
          <a:off x="7861300" y="16613302"/>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154102</xdr:rowOff>
    </xdr:from>
    <xdr:to>
      <xdr:col>41</xdr:col>
      <xdr:colOff>50800</xdr:colOff>
      <xdr:row>97</xdr:row>
      <xdr:rowOff>7874</xdr:rowOff>
    </xdr:to>
    <xdr:cxnSp macro="">
      <xdr:nvCxnSpPr>
        <xdr:cNvPr id="470" name="直線コネクタ 469"/>
        <xdr:cNvCxnSpPr/>
      </xdr:nvCxnSpPr>
      <xdr:spPr>
        <a:xfrm flipV="1">
          <a:off x="6972300" y="16613302"/>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75171</xdr:rowOff>
    </xdr:from>
    <xdr:to>
      <xdr:col>41</xdr:col>
      <xdr:colOff>101600</xdr:colOff>
      <xdr:row>95</xdr:row>
      <xdr:rowOff>5321</xdr:rowOff>
    </xdr:to>
    <xdr:sp macro="" textlink="">
      <xdr:nvSpPr>
        <xdr:cNvPr id="471" name="フローチャート: 判断 470"/>
        <xdr:cNvSpPr/>
      </xdr:nvSpPr>
      <xdr:spPr>
        <a:xfrm>
          <a:off x="7810500" y="16191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21848</xdr:rowOff>
    </xdr:from>
    <xdr:ext cx="534377" cy="259045"/>
    <xdr:sp macro="" textlink="">
      <xdr:nvSpPr>
        <xdr:cNvPr id="472" name="テキスト ボックス 471"/>
        <xdr:cNvSpPr txBox="1"/>
      </xdr:nvSpPr>
      <xdr:spPr>
        <a:xfrm>
          <a:off x="7594111" y="159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4394</xdr:rowOff>
    </xdr:from>
    <xdr:to>
      <xdr:col>36</xdr:col>
      <xdr:colOff>165100</xdr:colOff>
      <xdr:row>95</xdr:row>
      <xdr:rowOff>105994</xdr:rowOff>
    </xdr:to>
    <xdr:sp macro="" textlink="">
      <xdr:nvSpPr>
        <xdr:cNvPr id="473" name="フローチャート: 判断 472"/>
        <xdr:cNvSpPr/>
      </xdr:nvSpPr>
      <xdr:spPr>
        <a:xfrm>
          <a:off x="6921500" y="162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122521</xdr:rowOff>
    </xdr:from>
    <xdr:ext cx="534377" cy="259045"/>
    <xdr:sp macro="" textlink="">
      <xdr:nvSpPr>
        <xdr:cNvPr id="474" name="テキスト ボックス 473"/>
        <xdr:cNvSpPr txBox="1"/>
      </xdr:nvSpPr>
      <xdr:spPr>
        <a:xfrm>
          <a:off x="6705111" y="160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10058</xdr:rowOff>
    </xdr:from>
    <xdr:to>
      <xdr:col>55</xdr:col>
      <xdr:colOff>50800</xdr:colOff>
      <xdr:row>96</xdr:row>
      <xdr:rowOff>111658</xdr:rowOff>
    </xdr:to>
    <xdr:sp macro="" textlink="">
      <xdr:nvSpPr>
        <xdr:cNvPr id="480" name="楕円 479"/>
        <xdr:cNvSpPr/>
      </xdr:nvSpPr>
      <xdr:spPr>
        <a:xfrm>
          <a:off x="10426700" y="16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159935</xdr:rowOff>
    </xdr:from>
    <xdr:ext cx="534377" cy="259045"/>
    <xdr:sp macro="" textlink="">
      <xdr:nvSpPr>
        <xdr:cNvPr id="481" name="土木費該当値テキスト"/>
        <xdr:cNvSpPr txBox="1"/>
      </xdr:nvSpPr>
      <xdr:spPr>
        <a:xfrm>
          <a:off x="10528300"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50037</xdr:rowOff>
    </xdr:from>
    <xdr:to>
      <xdr:col>50</xdr:col>
      <xdr:colOff>165100</xdr:colOff>
      <xdr:row>96</xdr:row>
      <xdr:rowOff>151637</xdr:rowOff>
    </xdr:to>
    <xdr:sp macro="" textlink="">
      <xdr:nvSpPr>
        <xdr:cNvPr id="482" name="楕円 481"/>
        <xdr:cNvSpPr/>
      </xdr:nvSpPr>
      <xdr:spPr>
        <a:xfrm>
          <a:off x="9588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142764</xdr:rowOff>
    </xdr:from>
    <xdr:ext cx="534377" cy="259045"/>
    <xdr:sp macro="" textlink="">
      <xdr:nvSpPr>
        <xdr:cNvPr id="483" name="テキスト ボックス 482"/>
        <xdr:cNvSpPr txBox="1"/>
      </xdr:nvSpPr>
      <xdr:spPr>
        <a:xfrm>
          <a:off x="9372111" y="166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149085</xdr:rowOff>
    </xdr:from>
    <xdr:to>
      <xdr:col>46</xdr:col>
      <xdr:colOff>38100</xdr:colOff>
      <xdr:row>97</xdr:row>
      <xdr:rowOff>79235</xdr:rowOff>
    </xdr:to>
    <xdr:sp macro="" textlink="">
      <xdr:nvSpPr>
        <xdr:cNvPr id="484" name="楕円 483"/>
        <xdr:cNvSpPr/>
      </xdr:nvSpPr>
      <xdr:spPr>
        <a:xfrm>
          <a:off x="8699500" y="166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70362</xdr:rowOff>
    </xdr:from>
    <xdr:ext cx="534377" cy="259045"/>
    <xdr:sp macro="" textlink="">
      <xdr:nvSpPr>
        <xdr:cNvPr id="485" name="テキスト ボックス 484"/>
        <xdr:cNvSpPr txBox="1"/>
      </xdr:nvSpPr>
      <xdr:spPr>
        <a:xfrm>
          <a:off x="8483111" y="167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103302</xdr:rowOff>
    </xdr:from>
    <xdr:to>
      <xdr:col>41</xdr:col>
      <xdr:colOff>101600</xdr:colOff>
      <xdr:row>97</xdr:row>
      <xdr:rowOff>33452</xdr:rowOff>
    </xdr:to>
    <xdr:sp macro="" textlink="">
      <xdr:nvSpPr>
        <xdr:cNvPr id="486" name="楕円 485"/>
        <xdr:cNvSpPr/>
      </xdr:nvSpPr>
      <xdr:spPr>
        <a:xfrm>
          <a:off x="7810500" y="165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24579</xdr:rowOff>
    </xdr:from>
    <xdr:ext cx="534377" cy="259045"/>
    <xdr:sp macro="" textlink="">
      <xdr:nvSpPr>
        <xdr:cNvPr id="487" name="テキスト ボックス 486"/>
        <xdr:cNvSpPr txBox="1"/>
      </xdr:nvSpPr>
      <xdr:spPr>
        <a:xfrm>
          <a:off x="7594111" y="166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128524</xdr:rowOff>
    </xdr:from>
    <xdr:to>
      <xdr:col>36</xdr:col>
      <xdr:colOff>165100</xdr:colOff>
      <xdr:row>97</xdr:row>
      <xdr:rowOff>58674</xdr:rowOff>
    </xdr:to>
    <xdr:sp macro="" textlink="">
      <xdr:nvSpPr>
        <xdr:cNvPr id="488" name="楕円 487"/>
        <xdr:cNvSpPr/>
      </xdr:nvSpPr>
      <xdr:spPr>
        <a:xfrm>
          <a:off x="6921500" y="16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49801</xdr:rowOff>
    </xdr:from>
    <xdr:ext cx="534377" cy="259045"/>
    <xdr:sp macro="" textlink="">
      <xdr:nvSpPr>
        <xdr:cNvPr id="489" name="テキスト ボックス 488"/>
        <xdr:cNvSpPr txBox="1"/>
      </xdr:nvSpPr>
      <xdr:spPr>
        <a:xfrm>
          <a:off x="6705111" y="166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163899</xdr:rowOff>
    </xdr:from>
    <xdr:to>
      <xdr:col>85</xdr:col>
      <xdr:colOff>127000</xdr:colOff>
      <xdr:row>38</xdr:row>
      <xdr:rowOff>98715</xdr:rowOff>
    </xdr:to>
    <xdr:cxnSp macro="">
      <xdr:nvCxnSpPr>
        <xdr:cNvPr id="521" name="直線コネクタ 520"/>
        <xdr:cNvCxnSpPr/>
      </xdr:nvCxnSpPr>
      <xdr:spPr>
        <a:xfrm flipV="1">
          <a:off x="15481300" y="6507549"/>
          <a:ext cx="838200" cy="10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98715</xdr:rowOff>
    </xdr:from>
    <xdr:to>
      <xdr:col>81</xdr:col>
      <xdr:colOff>50800</xdr:colOff>
      <xdr:row>38</xdr:row>
      <xdr:rowOff>139080</xdr:rowOff>
    </xdr:to>
    <xdr:cxnSp macro="">
      <xdr:nvCxnSpPr>
        <xdr:cNvPr id="524" name="直線コネクタ 523"/>
        <xdr:cNvCxnSpPr/>
      </xdr:nvCxnSpPr>
      <xdr:spPr>
        <a:xfrm flipV="1">
          <a:off x="14592300" y="6613815"/>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139080</xdr:rowOff>
    </xdr:from>
    <xdr:to>
      <xdr:col>76</xdr:col>
      <xdr:colOff>114300</xdr:colOff>
      <xdr:row>38</xdr:row>
      <xdr:rowOff>142639</xdr:rowOff>
    </xdr:to>
    <xdr:cxnSp macro="">
      <xdr:nvCxnSpPr>
        <xdr:cNvPr id="527" name="直線コネクタ 526"/>
        <xdr:cNvCxnSpPr/>
      </xdr:nvCxnSpPr>
      <xdr:spPr>
        <a:xfrm flipV="1">
          <a:off x="13703300" y="6654180"/>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142639</xdr:rowOff>
    </xdr:from>
    <xdr:to>
      <xdr:col>71</xdr:col>
      <xdr:colOff>177800</xdr:colOff>
      <xdr:row>38</xdr:row>
      <xdr:rowOff>142868</xdr:rowOff>
    </xdr:to>
    <xdr:cxnSp macro="">
      <xdr:nvCxnSpPr>
        <xdr:cNvPr id="530" name="直線コネクタ 529"/>
        <xdr:cNvCxnSpPr/>
      </xdr:nvCxnSpPr>
      <xdr:spPr>
        <a:xfrm flipV="1">
          <a:off x="12814300" y="66577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112185</xdr:rowOff>
    </xdr:from>
    <xdr:to>
      <xdr:col>72</xdr:col>
      <xdr:colOff>38100</xdr:colOff>
      <xdr:row>37</xdr:row>
      <xdr:rowOff>42335</xdr:rowOff>
    </xdr:to>
    <xdr:sp macro="" textlink="">
      <xdr:nvSpPr>
        <xdr:cNvPr id="531" name="フローチャート: 判断 530"/>
        <xdr:cNvSpPr/>
      </xdr:nvSpPr>
      <xdr:spPr>
        <a:xfrm>
          <a:off x="13652500" y="62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58862</xdr:rowOff>
    </xdr:from>
    <xdr:ext cx="534377" cy="259045"/>
    <xdr:sp macro="" textlink="">
      <xdr:nvSpPr>
        <xdr:cNvPr id="532" name="テキスト ボックス 531"/>
        <xdr:cNvSpPr txBox="1"/>
      </xdr:nvSpPr>
      <xdr:spPr>
        <a:xfrm>
          <a:off x="13436111" y="60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145429</xdr:rowOff>
    </xdr:from>
    <xdr:to>
      <xdr:col>67</xdr:col>
      <xdr:colOff>101600</xdr:colOff>
      <xdr:row>37</xdr:row>
      <xdr:rowOff>75579</xdr:rowOff>
    </xdr:to>
    <xdr:sp macro="" textlink="">
      <xdr:nvSpPr>
        <xdr:cNvPr id="533" name="フローチャート: 判断 532"/>
        <xdr:cNvSpPr/>
      </xdr:nvSpPr>
      <xdr:spPr>
        <a:xfrm>
          <a:off x="12763500" y="63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92106</xdr:rowOff>
    </xdr:from>
    <xdr:ext cx="534377" cy="259045"/>
    <xdr:sp macro="" textlink="">
      <xdr:nvSpPr>
        <xdr:cNvPr id="534" name="テキスト ボックス 533"/>
        <xdr:cNvSpPr txBox="1"/>
      </xdr:nvSpPr>
      <xdr:spPr>
        <a:xfrm>
          <a:off x="12547111" y="60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113099</xdr:rowOff>
    </xdr:from>
    <xdr:to>
      <xdr:col>85</xdr:col>
      <xdr:colOff>177800</xdr:colOff>
      <xdr:row>38</xdr:row>
      <xdr:rowOff>43249</xdr:rowOff>
    </xdr:to>
    <xdr:sp macro="" textlink="">
      <xdr:nvSpPr>
        <xdr:cNvPr id="540" name="楕円 539"/>
        <xdr:cNvSpPr/>
      </xdr:nvSpPr>
      <xdr:spPr>
        <a:xfrm>
          <a:off x="162687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135976</xdr:rowOff>
    </xdr:from>
    <xdr:ext cx="534377" cy="259045"/>
    <xdr:sp macro="" textlink="">
      <xdr:nvSpPr>
        <xdr:cNvPr id="541" name="消防費該当値テキスト"/>
        <xdr:cNvSpPr txBox="1"/>
      </xdr:nvSpPr>
      <xdr:spPr>
        <a:xfrm>
          <a:off x="16370300" y="63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47915</xdr:rowOff>
    </xdr:from>
    <xdr:to>
      <xdr:col>81</xdr:col>
      <xdr:colOff>101600</xdr:colOff>
      <xdr:row>38</xdr:row>
      <xdr:rowOff>149515</xdr:rowOff>
    </xdr:to>
    <xdr:sp macro="" textlink="">
      <xdr:nvSpPr>
        <xdr:cNvPr id="542" name="楕円 541"/>
        <xdr:cNvSpPr/>
      </xdr:nvSpPr>
      <xdr:spPr>
        <a:xfrm>
          <a:off x="154305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140642</xdr:rowOff>
    </xdr:from>
    <xdr:ext cx="534377" cy="259045"/>
    <xdr:sp macro="" textlink="">
      <xdr:nvSpPr>
        <xdr:cNvPr id="543" name="テキスト ボックス 542"/>
        <xdr:cNvSpPr txBox="1"/>
      </xdr:nvSpPr>
      <xdr:spPr>
        <a:xfrm>
          <a:off x="15214111" y="6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88280</xdr:rowOff>
    </xdr:from>
    <xdr:to>
      <xdr:col>76</xdr:col>
      <xdr:colOff>165100</xdr:colOff>
      <xdr:row>39</xdr:row>
      <xdr:rowOff>18430</xdr:rowOff>
    </xdr:to>
    <xdr:sp macro="" textlink="">
      <xdr:nvSpPr>
        <xdr:cNvPr id="544" name="楕円 543"/>
        <xdr:cNvSpPr/>
      </xdr:nvSpPr>
      <xdr:spPr>
        <a:xfrm>
          <a:off x="14541500" y="66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9557</xdr:rowOff>
    </xdr:from>
    <xdr:ext cx="534377" cy="259045"/>
    <xdr:sp macro="" textlink="">
      <xdr:nvSpPr>
        <xdr:cNvPr id="545" name="テキスト ボックス 544"/>
        <xdr:cNvSpPr txBox="1"/>
      </xdr:nvSpPr>
      <xdr:spPr>
        <a:xfrm>
          <a:off x="14325111" y="66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91839</xdr:rowOff>
    </xdr:from>
    <xdr:to>
      <xdr:col>72</xdr:col>
      <xdr:colOff>38100</xdr:colOff>
      <xdr:row>39</xdr:row>
      <xdr:rowOff>21989</xdr:rowOff>
    </xdr:to>
    <xdr:sp macro="" textlink="">
      <xdr:nvSpPr>
        <xdr:cNvPr id="546" name="楕円 545"/>
        <xdr:cNvSpPr/>
      </xdr:nvSpPr>
      <xdr:spPr>
        <a:xfrm>
          <a:off x="13652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13116</xdr:rowOff>
    </xdr:from>
    <xdr:ext cx="534377" cy="259045"/>
    <xdr:sp macro="" textlink="">
      <xdr:nvSpPr>
        <xdr:cNvPr id="547" name="テキスト ボックス 546"/>
        <xdr:cNvSpPr txBox="1"/>
      </xdr:nvSpPr>
      <xdr:spPr>
        <a:xfrm>
          <a:off x="13436111" y="66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92068</xdr:rowOff>
    </xdr:from>
    <xdr:to>
      <xdr:col>67</xdr:col>
      <xdr:colOff>101600</xdr:colOff>
      <xdr:row>39</xdr:row>
      <xdr:rowOff>22218</xdr:rowOff>
    </xdr:to>
    <xdr:sp macro="" textlink="">
      <xdr:nvSpPr>
        <xdr:cNvPr id="548" name="楕円 547"/>
        <xdr:cNvSpPr/>
      </xdr:nvSpPr>
      <xdr:spPr>
        <a:xfrm>
          <a:off x="12763500" y="66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13345</xdr:rowOff>
    </xdr:from>
    <xdr:ext cx="534377" cy="259045"/>
    <xdr:sp macro="" textlink="">
      <xdr:nvSpPr>
        <xdr:cNvPr id="549" name="テキスト ボックス 548"/>
        <xdr:cNvSpPr txBox="1"/>
      </xdr:nvSpPr>
      <xdr:spPr>
        <a:xfrm>
          <a:off x="12547111" y="66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4630</xdr:rowOff>
    </xdr:from>
    <xdr:to>
      <xdr:col>85</xdr:col>
      <xdr:colOff>127000</xdr:colOff>
      <xdr:row>58</xdr:row>
      <xdr:rowOff>5952</xdr:rowOff>
    </xdr:to>
    <xdr:cxnSp macro="">
      <xdr:nvCxnSpPr>
        <xdr:cNvPr id="581" name="直線コネクタ 580"/>
        <xdr:cNvCxnSpPr/>
      </xdr:nvCxnSpPr>
      <xdr:spPr>
        <a:xfrm>
          <a:off x="15481300" y="9605830"/>
          <a:ext cx="838200" cy="3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4630</xdr:rowOff>
    </xdr:from>
    <xdr:to>
      <xdr:col>81</xdr:col>
      <xdr:colOff>50800</xdr:colOff>
      <xdr:row>57</xdr:row>
      <xdr:rowOff>53355</xdr:rowOff>
    </xdr:to>
    <xdr:cxnSp macro="">
      <xdr:nvCxnSpPr>
        <xdr:cNvPr id="584" name="直線コネクタ 583"/>
        <xdr:cNvCxnSpPr/>
      </xdr:nvCxnSpPr>
      <xdr:spPr>
        <a:xfrm flipV="1">
          <a:off x="14592300" y="9605830"/>
          <a:ext cx="889000" cy="22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53355</xdr:rowOff>
    </xdr:from>
    <xdr:to>
      <xdr:col>76</xdr:col>
      <xdr:colOff>114300</xdr:colOff>
      <xdr:row>58</xdr:row>
      <xdr:rowOff>103124</xdr:rowOff>
    </xdr:to>
    <xdr:cxnSp macro="">
      <xdr:nvCxnSpPr>
        <xdr:cNvPr id="587" name="直線コネクタ 586"/>
        <xdr:cNvCxnSpPr/>
      </xdr:nvCxnSpPr>
      <xdr:spPr>
        <a:xfrm flipV="1">
          <a:off x="13703300" y="9826005"/>
          <a:ext cx="889000" cy="2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19277</xdr:rowOff>
    </xdr:from>
    <xdr:to>
      <xdr:col>71</xdr:col>
      <xdr:colOff>177800</xdr:colOff>
      <xdr:row>58</xdr:row>
      <xdr:rowOff>103124</xdr:rowOff>
    </xdr:to>
    <xdr:cxnSp macro="">
      <xdr:nvCxnSpPr>
        <xdr:cNvPr id="590" name="直線コネクタ 589"/>
        <xdr:cNvCxnSpPr/>
      </xdr:nvCxnSpPr>
      <xdr:spPr>
        <a:xfrm>
          <a:off x="12814300" y="9791927"/>
          <a:ext cx="889000" cy="2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1" name="フローチャート: 判断 590"/>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2" name="テキスト ボックス 591"/>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3" name="フローチャート: 判断 592"/>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4" name="テキスト ボックス 593"/>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126602</xdr:rowOff>
    </xdr:from>
    <xdr:to>
      <xdr:col>85</xdr:col>
      <xdr:colOff>177800</xdr:colOff>
      <xdr:row>58</xdr:row>
      <xdr:rowOff>56752</xdr:rowOff>
    </xdr:to>
    <xdr:sp macro="" textlink="">
      <xdr:nvSpPr>
        <xdr:cNvPr id="600" name="楕円 599"/>
        <xdr:cNvSpPr/>
      </xdr:nvSpPr>
      <xdr:spPr>
        <a:xfrm>
          <a:off x="16268700" y="98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105029</xdr:rowOff>
    </xdr:from>
    <xdr:ext cx="534377" cy="259045"/>
    <xdr:sp macro="" textlink="">
      <xdr:nvSpPr>
        <xdr:cNvPr id="601" name="教育費該当値テキスト"/>
        <xdr:cNvSpPr txBox="1"/>
      </xdr:nvSpPr>
      <xdr:spPr>
        <a:xfrm>
          <a:off x="16370300" y="98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125280</xdr:rowOff>
    </xdr:from>
    <xdr:to>
      <xdr:col>81</xdr:col>
      <xdr:colOff>101600</xdr:colOff>
      <xdr:row>56</xdr:row>
      <xdr:rowOff>55430</xdr:rowOff>
    </xdr:to>
    <xdr:sp macro="" textlink="">
      <xdr:nvSpPr>
        <xdr:cNvPr id="602" name="楕円 601"/>
        <xdr:cNvSpPr/>
      </xdr:nvSpPr>
      <xdr:spPr>
        <a:xfrm>
          <a:off x="15430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71957</xdr:rowOff>
    </xdr:from>
    <xdr:ext cx="534377" cy="259045"/>
    <xdr:sp macro="" textlink="">
      <xdr:nvSpPr>
        <xdr:cNvPr id="603" name="テキスト ボックス 602"/>
        <xdr:cNvSpPr txBox="1"/>
      </xdr:nvSpPr>
      <xdr:spPr>
        <a:xfrm>
          <a:off x="15214111" y="93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2555</xdr:rowOff>
    </xdr:from>
    <xdr:to>
      <xdr:col>76</xdr:col>
      <xdr:colOff>165100</xdr:colOff>
      <xdr:row>57</xdr:row>
      <xdr:rowOff>104155</xdr:rowOff>
    </xdr:to>
    <xdr:sp macro="" textlink="">
      <xdr:nvSpPr>
        <xdr:cNvPr id="604" name="楕円 603"/>
        <xdr:cNvSpPr/>
      </xdr:nvSpPr>
      <xdr:spPr>
        <a:xfrm>
          <a:off x="14541500" y="97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95282</xdr:rowOff>
    </xdr:from>
    <xdr:ext cx="534377" cy="259045"/>
    <xdr:sp macro="" textlink="">
      <xdr:nvSpPr>
        <xdr:cNvPr id="605" name="テキスト ボックス 604"/>
        <xdr:cNvSpPr txBox="1"/>
      </xdr:nvSpPr>
      <xdr:spPr>
        <a:xfrm>
          <a:off x="14325111" y="98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52324</xdr:rowOff>
    </xdr:from>
    <xdr:to>
      <xdr:col>72</xdr:col>
      <xdr:colOff>38100</xdr:colOff>
      <xdr:row>58</xdr:row>
      <xdr:rowOff>153924</xdr:rowOff>
    </xdr:to>
    <xdr:sp macro="" textlink="">
      <xdr:nvSpPr>
        <xdr:cNvPr id="606" name="楕円 605"/>
        <xdr:cNvSpPr/>
      </xdr:nvSpPr>
      <xdr:spPr>
        <a:xfrm>
          <a:off x="13652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145051</xdr:rowOff>
    </xdr:from>
    <xdr:ext cx="534377" cy="259045"/>
    <xdr:sp macro="" textlink="">
      <xdr:nvSpPr>
        <xdr:cNvPr id="607" name="テキスト ボックス 606"/>
        <xdr:cNvSpPr txBox="1"/>
      </xdr:nvSpPr>
      <xdr:spPr>
        <a:xfrm>
          <a:off x="13436111" y="100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139927</xdr:rowOff>
    </xdr:from>
    <xdr:to>
      <xdr:col>67</xdr:col>
      <xdr:colOff>101600</xdr:colOff>
      <xdr:row>57</xdr:row>
      <xdr:rowOff>70077</xdr:rowOff>
    </xdr:to>
    <xdr:sp macro="" textlink="">
      <xdr:nvSpPr>
        <xdr:cNvPr id="608" name="楕円 607"/>
        <xdr:cNvSpPr/>
      </xdr:nvSpPr>
      <xdr:spPr>
        <a:xfrm>
          <a:off x="12763500" y="97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61204</xdr:rowOff>
    </xdr:from>
    <xdr:ext cx="534377" cy="259045"/>
    <xdr:sp macro="" textlink="">
      <xdr:nvSpPr>
        <xdr:cNvPr id="609" name="テキスト ボックス 608"/>
        <xdr:cNvSpPr txBox="1"/>
      </xdr:nvSpPr>
      <xdr:spPr>
        <a:xfrm>
          <a:off x="12547111" y="98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56621</xdr:rowOff>
    </xdr:from>
    <xdr:to>
      <xdr:col>72</xdr:col>
      <xdr:colOff>38100</xdr:colOff>
      <xdr:row>78</xdr:row>
      <xdr:rowOff>158221</xdr:rowOff>
    </xdr:to>
    <xdr:sp macro="" textlink="">
      <xdr:nvSpPr>
        <xdr:cNvPr id="646" name="フローチャート: 判断 645"/>
        <xdr:cNvSpPr/>
      </xdr:nvSpPr>
      <xdr:spPr>
        <a:xfrm>
          <a:off x="13652500" y="134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3298</xdr:rowOff>
    </xdr:from>
    <xdr:ext cx="469744" cy="259045"/>
    <xdr:sp macro="" textlink="">
      <xdr:nvSpPr>
        <xdr:cNvPr id="647" name="テキスト ボックス 646"/>
        <xdr:cNvSpPr txBox="1"/>
      </xdr:nvSpPr>
      <xdr:spPr>
        <a:xfrm>
          <a:off x="13468428" y="1320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58331</xdr:rowOff>
    </xdr:from>
    <xdr:to>
      <xdr:col>67</xdr:col>
      <xdr:colOff>101600</xdr:colOff>
      <xdr:row>78</xdr:row>
      <xdr:rowOff>159931</xdr:rowOff>
    </xdr:to>
    <xdr:sp macro="" textlink="">
      <xdr:nvSpPr>
        <xdr:cNvPr id="648" name="フローチャート: 判断 647"/>
        <xdr:cNvSpPr/>
      </xdr:nvSpPr>
      <xdr:spPr>
        <a:xfrm>
          <a:off x="12763500" y="1343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5008</xdr:rowOff>
    </xdr:from>
    <xdr:ext cx="469744" cy="259045"/>
    <xdr:sp macro="" textlink="">
      <xdr:nvSpPr>
        <xdr:cNvPr id="649" name="テキスト ボックス 648"/>
        <xdr:cNvSpPr txBox="1"/>
      </xdr:nvSpPr>
      <xdr:spPr>
        <a:xfrm>
          <a:off x="12579428" y="132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24192</xdr:rowOff>
    </xdr:from>
    <xdr:to>
      <xdr:col>85</xdr:col>
      <xdr:colOff>127000</xdr:colOff>
      <xdr:row>97</xdr:row>
      <xdr:rowOff>172</xdr:rowOff>
    </xdr:to>
    <xdr:cxnSp macro="">
      <xdr:nvCxnSpPr>
        <xdr:cNvPr id="695" name="直線コネクタ 694"/>
        <xdr:cNvCxnSpPr/>
      </xdr:nvCxnSpPr>
      <xdr:spPr>
        <a:xfrm flipV="1">
          <a:off x="15481300" y="16311942"/>
          <a:ext cx="838200" cy="3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172</xdr:rowOff>
    </xdr:from>
    <xdr:to>
      <xdr:col>81</xdr:col>
      <xdr:colOff>50800</xdr:colOff>
      <xdr:row>97</xdr:row>
      <xdr:rowOff>3863</xdr:rowOff>
    </xdr:to>
    <xdr:cxnSp macro="">
      <xdr:nvCxnSpPr>
        <xdr:cNvPr id="698" name="直線コネクタ 697"/>
        <xdr:cNvCxnSpPr/>
      </xdr:nvCxnSpPr>
      <xdr:spPr>
        <a:xfrm flipV="1">
          <a:off x="14592300" y="1663082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2752</xdr:rowOff>
    </xdr:from>
    <xdr:to>
      <xdr:col>76</xdr:col>
      <xdr:colOff>114300</xdr:colOff>
      <xdr:row>97</xdr:row>
      <xdr:rowOff>3863</xdr:rowOff>
    </xdr:to>
    <xdr:cxnSp macro="">
      <xdr:nvCxnSpPr>
        <xdr:cNvPr id="701" name="直線コネクタ 700"/>
        <xdr:cNvCxnSpPr/>
      </xdr:nvCxnSpPr>
      <xdr:spPr>
        <a:xfrm>
          <a:off x="13703300" y="1663340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2752</xdr:rowOff>
    </xdr:from>
    <xdr:to>
      <xdr:col>71</xdr:col>
      <xdr:colOff>177800</xdr:colOff>
      <xdr:row>97</xdr:row>
      <xdr:rowOff>32356</xdr:rowOff>
    </xdr:to>
    <xdr:cxnSp macro="">
      <xdr:nvCxnSpPr>
        <xdr:cNvPr id="704" name="直線コネクタ 703"/>
        <xdr:cNvCxnSpPr/>
      </xdr:nvCxnSpPr>
      <xdr:spPr>
        <a:xfrm flipV="1">
          <a:off x="12814300" y="1663340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12091</xdr:rowOff>
    </xdr:from>
    <xdr:to>
      <xdr:col>72</xdr:col>
      <xdr:colOff>38100</xdr:colOff>
      <xdr:row>94</xdr:row>
      <xdr:rowOff>113691</xdr:rowOff>
    </xdr:to>
    <xdr:sp macro="" textlink="">
      <xdr:nvSpPr>
        <xdr:cNvPr id="705" name="フローチャート: 判断 704"/>
        <xdr:cNvSpPr/>
      </xdr:nvSpPr>
      <xdr:spPr>
        <a:xfrm>
          <a:off x="13652500" y="1612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130218</xdr:rowOff>
    </xdr:from>
    <xdr:ext cx="534377" cy="259045"/>
    <xdr:sp macro="" textlink="">
      <xdr:nvSpPr>
        <xdr:cNvPr id="706" name="テキスト ボックス 705"/>
        <xdr:cNvSpPr txBox="1"/>
      </xdr:nvSpPr>
      <xdr:spPr>
        <a:xfrm>
          <a:off x="13436111" y="1590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147258</xdr:rowOff>
    </xdr:from>
    <xdr:to>
      <xdr:col>67</xdr:col>
      <xdr:colOff>101600</xdr:colOff>
      <xdr:row>94</xdr:row>
      <xdr:rowOff>77408</xdr:rowOff>
    </xdr:to>
    <xdr:sp macro="" textlink="">
      <xdr:nvSpPr>
        <xdr:cNvPr id="707" name="フローチャート: 判断 706"/>
        <xdr:cNvSpPr/>
      </xdr:nvSpPr>
      <xdr:spPr>
        <a:xfrm>
          <a:off x="12763500" y="1609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93935</xdr:rowOff>
    </xdr:from>
    <xdr:ext cx="534377" cy="259045"/>
    <xdr:sp macro="" textlink="">
      <xdr:nvSpPr>
        <xdr:cNvPr id="708" name="テキスト ボックス 707"/>
        <xdr:cNvSpPr txBox="1"/>
      </xdr:nvSpPr>
      <xdr:spPr>
        <a:xfrm>
          <a:off x="12547111" y="1586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144842</xdr:rowOff>
    </xdr:from>
    <xdr:to>
      <xdr:col>85</xdr:col>
      <xdr:colOff>177800</xdr:colOff>
      <xdr:row>95</xdr:row>
      <xdr:rowOff>74992</xdr:rowOff>
    </xdr:to>
    <xdr:sp macro="" textlink="">
      <xdr:nvSpPr>
        <xdr:cNvPr id="714" name="楕円 713"/>
        <xdr:cNvSpPr/>
      </xdr:nvSpPr>
      <xdr:spPr>
        <a:xfrm>
          <a:off x="16268700" y="162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167719</xdr:rowOff>
    </xdr:from>
    <xdr:ext cx="534377" cy="259045"/>
    <xdr:sp macro="" textlink="">
      <xdr:nvSpPr>
        <xdr:cNvPr id="715" name="公債費該当値テキスト"/>
        <xdr:cNvSpPr txBox="1"/>
      </xdr:nvSpPr>
      <xdr:spPr>
        <a:xfrm>
          <a:off x="16370300"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120822</xdr:rowOff>
    </xdr:from>
    <xdr:to>
      <xdr:col>81</xdr:col>
      <xdr:colOff>101600</xdr:colOff>
      <xdr:row>97</xdr:row>
      <xdr:rowOff>50972</xdr:rowOff>
    </xdr:to>
    <xdr:sp macro="" textlink="">
      <xdr:nvSpPr>
        <xdr:cNvPr id="716" name="楕円 715"/>
        <xdr:cNvSpPr/>
      </xdr:nvSpPr>
      <xdr:spPr>
        <a:xfrm>
          <a:off x="15430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42099</xdr:rowOff>
    </xdr:from>
    <xdr:ext cx="534377" cy="259045"/>
    <xdr:sp macro="" textlink="">
      <xdr:nvSpPr>
        <xdr:cNvPr id="717" name="テキスト ボックス 716"/>
        <xdr:cNvSpPr txBox="1"/>
      </xdr:nvSpPr>
      <xdr:spPr>
        <a:xfrm>
          <a:off x="15214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124513</xdr:rowOff>
    </xdr:from>
    <xdr:to>
      <xdr:col>76</xdr:col>
      <xdr:colOff>165100</xdr:colOff>
      <xdr:row>97</xdr:row>
      <xdr:rowOff>54663</xdr:rowOff>
    </xdr:to>
    <xdr:sp macro="" textlink="">
      <xdr:nvSpPr>
        <xdr:cNvPr id="718" name="楕円 717"/>
        <xdr:cNvSpPr/>
      </xdr:nvSpPr>
      <xdr:spPr>
        <a:xfrm>
          <a:off x="14541500" y="165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45790</xdr:rowOff>
    </xdr:from>
    <xdr:ext cx="534377" cy="259045"/>
    <xdr:sp macro="" textlink="">
      <xdr:nvSpPr>
        <xdr:cNvPr id="719" name="テキスト ボックス 718"/>
        <xdr:cNvSpPr txBox="1"/>
      </xdr:nvSpPr>
      <xdr:spPr>
        <a:xfrm>
          <a:off x="14325111" y="166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123402</xdr:rowOff>
    </xdr:from>
    <xdr:to>
      <xdr:col>72</xdr:col>
      <xdr:colOff>38100</xdr:colOff>
      <xdr:row>97</xdr:row>
      <xdr:rowOff>53552</xdr:rowOff>
    </xdr:to>
    <xdr:sp macro="" textlink="">
      <xdr:nvSpPr>
        <xdr:cNvPr id="720" name="楕円 719"/>
        <xdr:cNvSpPr/>
      </xdr:nvSpPr>
      <xdr:spPr>
        <a:xfrm>
          <a:off x="13652500" y="165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44679</xdr:rowOff>
    </xdr:from>
    <xdr:ext cx="534377" cy="259045"/>
    <xdr:sp macro="" textlink="">
      <xdr:nvSpPr>
        <xdr:cNvPr id="721" name="テキスト ボックス 720"/>
        <xdr:cNvSpPr txBox="1"/>
      </xdr:nvSpPr>
      <xdr:spPr>
        <a:xfrm>
          <a:off x="13436111" y="166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153006</xdr:rowOff>
    </xdr:from>
    <xdr:to>
      <xdr:col>67</xdr:col>
      <xdr:colOff>101600</xdr:colOff>
      <xdr:row>97</xdr:row>
      <xdr:rowOff>83156</xdr:rowOff>
    </xdr:to>
    <xdr:sp macro="" textlink="">
      <xdr:nvSpPr>
        <xdr:cNvPr id="722" name="楕円 721"/>
        <xdr:cNvSpPr/>
      </xdr:nvSpPr>
      <xdr:spPr>
        <a:xfrm>
          <a:off x="12763500" y="166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74283</xdr:rowOff>
    </xdr:from>
    <xdr:ext cx="534377" cy="259045"/>
    <xdr:sp macro="" textlink="">
      <xdr:nvSpPr>
        <xdr:cNvPr id="723" name="テキスト ボックス 722"/>
        <xdr:cNvSpPr txBox="1"/>
      </xdr:nvSpPr>
      <xdr:spPr>
        <a:xfrm>
          <a:off x="12547111"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64" name="フローチャート: 判断 763"/>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65" name="テキスト ボックス 764"/>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66" name="フローチャート: 判断 765"/>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7" name="テキスト ボックス 766"/>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当町は人口が増え続けており、平成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年度国勢調査人口が</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人を超えたことにより、平成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年度に市町村類型が</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Ⅳ</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－２（人口</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15,000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人）から</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Ⅴ</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－２（人口</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20,000</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人以上）となっているため、全体的に類似団体平均値が平成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年度に大きく下がっている。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民生費は、年少人口の増を背景とした児童福祉費の増により増加傾向にあり、平成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年度は子ども・子育て支援新制度の施行、私立保育所の施設整備助成により、平成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年度は年金臨時福祉給付金、私立幼稚園の園舎建替助成、駒寄第３学童クラブの新築により、前年度から大幅増となっている。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年度及び平成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年度の労働費は県の緊急雇用基金事業による起業支援型人材育成支援事業を実施したため、平成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年度の商工費は国の経済対策によるプレミアム商品券発行事業を実施したため、平成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年度の公債費は臨時財政対策債の繰上償還を実施したため、平成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年度の消防費は防災無線のデジタル化により増加しているものである。また、農林水産業費が平成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年度及び平成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年度にかけて増加しているのは、平成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月の大雪により被害を受けたビニールハウス等の農業用施設の撤去・再建を助成する被災者向け経営体育成支援事業によるものである。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なお、教育費は児童・生徒数の増加に伴う学校施設の整備やスポーツ施設の改修等により、各年度で決算額に差が出ている。平成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年度は明治小学校の耐震改修、平成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年度は八幡山グラウンドの拡張用地買収・吉岡中学校南校舎の防音改造・駒寄小学校の新校舎建築、平成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年度は社会体育館の全面改修・八幡山グラウンドの拡張用地買収、平成</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年度は明治小学校の校舎増築・私立幼稚園の園舎建替助成によるものである。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年度以降は取崩しをせず、決算剰余金を積み立ててきたが、平成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年度は駒寄スマートＩＣの大型車対応や文化財センターの新築事業、役場西駐車場の拡張、地域福祉交流拠点施設の整備事業などにより取崩しを行ったため、残高が減少している。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今後も、駒寄スマートＩＣの大型車対応のほか、人口増を背景とした駒寄小学校体育館の改築、吉岡中学校校舎の増築が予定されており、財政調整基金の取り崩しを予定している。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そのため、実質収支額は、今後も平成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年度並みの金額で推移する予定である。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今後も、実質公債費比率の悪化等の状況も踏まえ、基金を有効に活用しながら健全な財政運営に努める。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一般会計は、まちづくり交付金事業の完了した平成</a:t>
          </a:r>
          <a:r>
            <a:rPr kumimoji="1" lang="en-US" altLang="ja-JP"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年度以降、大型建設事業が少なく、黒字額が大きくなっていたが、南下城山防災公園整備事業、八幡山グラウンド拡張事業、駒寄スマートＩＣの大型車対応などの大型建設事業により、平成</a:t>
          </a:r>
          <a:r>
            <a:rPr kumimoji="1" lang="en-US" altLang="ja-JP"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年度以降は黒字額が減少傾向にある。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今後も、これらの大型事業が継続され、児童数の増により扶助費が増大するだけでなく、平成</a:t>
          </a:r>
          <a:r>
            <a:rPr kumimoji="1" lang="en-US" altLang="ja-JP"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年度以降は駒寄小学校体育館の改築、吉岡中学校の校舎増築等の建設事業が予定されている。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町税等の徴収努力や受益者負担の見直しなどによる自主財源の確保、事務事業の見直しなどによる歳出削減のほか、実質公債費比率が悪化している状況も踏まえ、国県補助金や基金の有効活用、交付税措置のある有利な起債の選定などにより歳出増に対応し、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も赤字額は出ていないが、一般会計からの繰出金は増加しているため、各特別会計についても独立採算の原則に立ち、一般会計同様に自主財源の確保や歳出削減に努め、一般会計からの赤字補てん的な繰出金を抑制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は、合併特例債や過疎債などの交付税措置のある起債の発行団体ではないため、県内市町村の比較では算入公債費等が非常に少なくなっているほか、臨時財政対策債を交付税の理論償還値よりも短い償還年限で償還しているため、実質公債費比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年度に減債基金を活用し臨時財政対策債を繰上償還しており、平成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年度の一般会計の元利償還金は前年度比</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8,316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千円の減となり、分子は減少する見込みである。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今後も、国県補助金や基金の有効活用による起債の抑制、交付税措置のある有利な起債の選定により、実質公債費比率の抑制に努める。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地方債現在高は、まちづくり交付金事業債や臨時地方道整備事業債等の大型町債の償還により減少しており、公営企業等繰入見込額は、公共下水道事業の大規模整備が概ね完了していることや、農業集落排水事業の炭化処理施設整備事業債の償還が本格化したことにより減少し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充当可能財源等は、合併特例債や過疎債などの交付税措置のある起債の発行団体ではないため、県内市町村より基準財政需要額算入見込額が非常に少なくなっている。</a:t>
          </a:r>
          <a:endPar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年度は、減債基金を取り崩して臨時財政対策債を繰上償還したため、地方債現在高及び充当可能基金が減少したほか、公営企業債等繰入見込額の減などにより、将来負担額を充当可能財源等が上回った。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駒寄スマートＩＣの大型車対応のほか、人口増を背景とした駒寄小学校の体育館改築、吉岡中学校の校舎増築に伴う基金の取崩しによる充当可能財源等の減や町債の借入れにより、分子の増加が見込まれている。</a:t>
          </a:r>
          <a:endPar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今後も、国県補助金や基金の有効活用による起債の抑制、交付税措置のある有利な起債の選定により、将来負担比率の抑制に努める。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・財源不足による財政調整基金の取崩しや、臨時財政対策債の繰上償還に伴う減債基金の取崩しなどにより、基金全体としては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654,442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・基金の使途の明確化を図るため、現在策定中の個別施設計画や中長期的な事業計画を勘案し、財政調整基金を取り崩して個々の特定目的基金へ積み立てることも検討していく。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・渇水対策施設維持管理基金：渇水対策施設の維持管理財源の取崩し△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8,525</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千円、基金を運用する預金の利子等の運用益の積立て＋</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・教育文化振興基金：文化財センター新築事業財源の取崩し△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17,000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千円、吉岡中学校吹奏楽器修繕財源の取崩し△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千円、図書館図書購入財源の取崩し△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千円、図書館図書購入費に対する寄附金の積立て＋</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、基金を運用する預金の利子等の運用益の積立て＋</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・地域福祉基金：福祉車両購入財源の取崩し△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、基金を運用する預金の利子等の運用益の積立て＋</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たが、近年は低金利の影響を受け、原資を取り崩して維持管理に充てている。今後も、減少していく見込みであ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・教育文化振興基金及び地域福祉基金：ここ数年は、財源不足を財政調整基金で賄っている状態であり、積立ての予定はなく、現状の基金規模を維持していく予定である。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駒寄スマートＩＣの大型車対応や文化財センターの新築事業、役場西駐車場の拡張、地域福祉交流拠点施設の整備事業などに</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伴う財源不足による取崩し　△</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240,000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・地方財政法第７条の規定による決算剰余金の積立て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8,181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・基金を運用する預金の利子等の運用益の積立て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・国庫補助金等が年度末に交付されるまでの間に歳計現金が不足した際に基金から繰替運用するための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億円（過去の実績等を踏まえた額）に、災害への備え等のため、一般的に適正規模と言われている標準財政規模の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百万円）を加えた金額を標準規模とし、中長期的な事業計画を踏まえ、積立て・取崩しを行う。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・臨時財政対策債の繰上償還のための取崩し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416,520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・基金取崩しに伴う国債売却による評価益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・基金を運用する預金の利子等の運用益の積立て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・町債の償還ピークは平成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年度であり、当面の間は公債費の大幅増はないほか、満期一括償還の町債はないため、現状の基金規模を維持していく。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当町は、通勤・通学等のアクセスに便利な立地等の状況により、特に子育て世代の人口増が続いている。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現状として、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の新増築のほか、交通インフラの整備に伴い、有形固定資産が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比較的新しく、減価償却率は類似団体よりも低くなっている。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今後も児童・生徒数の増加に伴う学校校舎・体育館の増改築等による施設の更新、駒寄スマート</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の大型車対応化事業などによる交通網の発達が見込まれるが、比率の上昇が想定されるため、公共施設等総合管理計画に基づき、適正な維持管理に努めたい。</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7"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6" name="楕円 85"/>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7" name="有形固定資産減価償却率該当値テキスト"/>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88" name="楕円 87"/>
        <xdr:cNvSpPr/>
      </xdr:nvSpPr>
      <xdr:spPr>
        <a:xfrm>
          <a:off x="4000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95341</xdr:rowOff>
    </xdr:to>
    <xdr:cxnSp macro="">
      <xdr:nvCxnSpPr>
        <xdr:cNvPr id="89" name="直線コネクタ 88"/>
        <xdr:cNvCxnSpPr/>
      </xdr:nvCxnSpPr>
      <xdr:spPr>
        <a:xfrm flipV="1">
          <a:off x="4051300" y="631933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90" name="楕円 89"/>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32</xdr:row>
      <xdr:rowOff>95341</xdr:rowOff>
    </xdr:to>
    <xdr:cxnSp macro="">
      <xdr:nvCxnSpPr>
        <xdr:cNvPr id="91" name="直線コネクタ 90"/>
        <xdr:cNvCxnSpPr/>
      </xdr:nvCxnSpPr>
      <xdr:spPr>
        <a:xfrm>
          <a:off x="3289300" y="634709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2"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3"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94" name="n_1mainValue有形固定資産減価償却率"/>
        <xdr:cNvSpPr txBox="1"/>
      </xdr:nvSpPr>
      <xdr:spPr>
        <a:xfrm>
          <a:off x="38360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95" name="n_2mainValue有形固定資産減価償却率"/>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債務償還可能年数は、類似団体を下回っており、主な要因としては、平成２９年度において繰上償還を実施し、地方債残高を４１６，５２０千円減少させたことが考えられる。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また、現状として将来負担額は減少傾向にあるため、今後も適正な債務の把握及び償還を行い、償還可能年数の減少に努めていきたい。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6" name="テキスト ボックス 11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8" name="テキスト ボックス 11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4" name="直線コネクタ 123"/>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7"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8" name="直線コネクタ 127"/>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9"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0" name="フローチャート: 判断 129"/>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119592</xdr:rowOff>
    </xdr:from>
    <xdr:to>
      <xdr:col>76</xdr:col>
      <xdr:colOff>73025</xdr:colOff>
      <xdr:row>33</xdr:row>
      <xdr:rowOff>49742</xdr:rowOff>
    </xdr:to>
    <xdr:sp macro="" textlink="">
      <xdr:nvSpPr>
        <xdr:cNvPr id="136" name="楕円 135"/>
        <xdr:cNvSpPr/>
      </xdr:nvSpPr>
      <xdr:spPr>
        <a:xfrm>
          <a:off x="14744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98019</xdr:rowOff>
    </xdr:from>
    <xdr:ext cx="340478" cy="259045"/>
    <xdr:sp macro="" textlink="">
      <xdr:nvSpPr>
        <xdr:cNvPr id="137" name="債務償還可能年数該当値テキスト"/>
        <xdr:cNvSpPr txBox="1"/>
      </xdr:nvSpPr>
      <xdr:spPr>
        <a:xfrm>
          <a:off x="14846300" y="6355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149225</xdr:rowOff>
    </xdr:from>
    <xdr:to>
      <xdr:col>24</xdr:col>
      <xdr:colOff>114300</xdr:colOff>
      <xdr:row>41</xdr:row>
      <xdr:rowOff>79375</xdr:rowOff>
    </xdr:to>
    <xdr:sp macro="" textlink="">
      <xdr:nvSpPr>
        <xdr:cNvPr id="70" name="楕円 69"/>
        <xdr:cNvSpPr/>
      </xdr:nvSpPr>
      <xdr:spPr>
        <a:xfrm>
          <a:off x="4584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64152</xdr:rowOff>
    </xdr:from>
    <xdr:ext cx="405111" cy="259045"/>
    <xdr:sp macro="" textlink="">
      <xdr:nvSpPr>
        <xdr:cNvPr id="71" name="【道路】&#10;有形固定資産減価償却率該当値テキスト"/>
        <xdr:cNvSpPr txBox="1"/>
      </xdr:nvSpPr>
      <xdr:spPr>
        <a:xfrm>
          <a:off x="4673600" y="692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10160</xdr:rowOff>
    </xdr:from>
    <xdr:to>
      <xdr:col>20</xdr:col>
      <xdr:colOff>38100</xdr:colOff>
      <xdr:row>41</xdr:row>
      <xdr:rowOff>111760</xdr:rowOff>
    </xdr:to>
    <xdr:sp macro="" textlink="">
      <xdr:nvSpPr>
        <xdr:cNvPr id="72" name="楕円 71"/>
        <xdr:cNvSpPr/>
      </xdr:nvSpPr>
      <xdr:spPr>
        <a:xfrm>
          <a:off x="3746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28575</xdr:rowOff>
    </xdr:from>
    <xdr:to>
      <xdr:col>24</xdr:col>
      <xdr:colOff>63500</xdr:colOff>
      <xdr:row>41</xdr:row>
      <xdr:rowOff>60960</xdr:rowOff>
    </xdr:to>
    <xdr:cxnSp macro="">
      <xdr:nvCxnSpPr>
        <xdr:cNvPr id="73" name="直線コネクタ 72"/>
        <xdr:cNvCxnSpPr/>
      </xdr:nvCxnSpPr>
      <xdr:spPr>
        <a:xfrm flipV="1">
          <a:off x="3797300" y="70580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4" name="楕円 73"/>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60960</xdr:rowOff>
    </xdr:to>
    <xdr:cxnSp macro="">
      <xdr:nvCxnSpPr>
        <xdr:cNvPr id="75" name="直線コネクタ 74"/>
        <xdr:cNvCxnSpPr/>
      </xdr:nvCxnSpPr>
      <xdr:spPr>
        <a:xfrm>
          <a:off x="2908300" y="7048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102887</xdr:rowOff>
    </xdr:from>
    <xdr:ext cx="405111" cy="259045"/>
    <xdr:sp macro="" textlink="">
      <xdr:nvSpPr>
        <xdr:cNvPr id="78" name="n_1mainValue【道路】&#10;有形固定資産減価償却率"/>
        <xdr:cNvSpPr txBox="1"/>
      </xdr:nvSpPr>
      <xdr:spPr>
        <a:xfrm>
          <a:off x="3582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79" name="n_2mainValue【道路】&#10;有形固定資産減価償却率"/>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92014</xdr:rowOff>
    </xdr:from>
    <xdr:to>
      <xdr:col>55</xdr:col>
      <xdr:colOff>50800</xdr:colOff>
      <xdr:row>38</xdr:row>
      <xdr:rowOff>22165</xdr:rowOff>
    </xdr:to>
    <xdr:sp macro="" textlink="">
      <xdr:nvSpPr>
        <xdr:cNvPr id="115" name="楕円 114"/>
        <xdr:cNvSpPr/>
      </xdr:nvSpPr>
      <xdr:spPr>
        <a:xfrm>
          <a:off x="10426700" y="6435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114891</xdr:rowOff>
    </xdr:from>
    <xdr:ext cx="534377" cy="259045"/>
    <xdr:sp macro="" textlink="">
      <xdr:nvSpPr>
        <xdr:cNvPr id="116" name="【道路】&#10;一人当たり延長該当値テキスト"/>
        <xdr:cNvSpPr txBox="1"/>
      </xdr:nvSpPr>
      <xdr:spPr>
        <a:xfrm>
          <a:off x="10515600" y="62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85522</xdr:rowOff>
    </xdr:from>
    <xdr:to>
      <xdr:col>50</xdr:col>
      <xdr:colOff>165100</xdr:colOff>
      <xdr:row>38</xdr:row>
      <xdr:rowOff>15672</xdr:rowOff>
    </xdr:to>
    <xdr:sp macro="" textlink="">
      <xdr:nvSpPr>
        <xdr:cNvPr id="117" name="楕円 116"/>
        <xdr:cNvSpPr/>
      </xdr:nvSpPr>
      <xdr:spPr>
        <a:xfrm>
          <a:off x="9588500" y="64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136322</xdr:rowOff>
    </xdr:from>
    <xdr:to>
      <xdr:col>55</xdr:col>
      <xdr:colOff>0</xdr:colOff>
      <xdr:row>37</xdr:row>
      <xdr:rowOff>142814</xdr:rowOff>
    </xdr:to>
    <xdr:cxnSp macro="">
      <xdr:nvCxnSpPr>
        <xdr:cNvPr id="118" name="直線コネクタ 117"/>
        <xdr:cNvCxnSpPr/>
      </xdr:nvCxnSpPr>
      <xdr:spPr>
        <a:xfrm>
          <a:off x="9639300" y="6479972"/>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87808</xdr:rowOff>
    </xdr:from>
    <xdr:to>
      <xdr:col>46</xdr:col>
      <xdr:colOff>38100</xdr:colOff>
      <xdr:row>38</xdr:row>
      <xdr:rowOff>17958</xdr:rowOff>
    </xdr:to>
    <xdr:sp macro="" textlink="">
      <xdr:nvSpPr>
        <xdr:cNvPr id="119" name="楕円 118"/>
        <xdr:cNvSpPr/>
      </xdr:nvSpPr>
      <xdr:spPr>
        <a:xfrm>
          <a:off x="8699500" y="64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136322</xdr:rowOff>
    </xdr:from>
    <xdr:to>
      <xdr:col>50</xdr:col>
      <xdr:colOff>114300</xdr:colOff>
      <xdr:row>37</xdr:row>
      <xdr:rowOff>138608</xdr:rowOff>
    </xdr:to>
    <xdr:cxnSp macro="">
      <xdr:nvCxnSpPr>
        <xdr:cNvPr id="120" name="直線コネクタ 119"/>
        <xdr:cNvCxnSpPr/>
      </xdr:nvCxnSpPr>
      <xdr:spPr>
        <a:xfrm flipV="1">
          <a:off x="8750300" y="64799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32199</xdr:rowOff>
    </xdr:from>
    <xdr:ext cx="534377" cy="259045"/>
    <xdr:sp macro="" textlink="">
      <xdr:nvSpPr>
        <xdr:cNvPr id="123" name="n_1mainValue【道路】&#10;一人当たり延長"/>
        <xdr:cNvSpPr txBox="1"/>
      </xdr:nvSpPr>
      <xdr:spPr>
        <a:xfrm>
          <a:off x="9359411" y="62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34485</xdr:rowOff>
    </xdr:from>
    <xdr:ext cx="534377" cy="259045"/>
    <xdr:sp macro="" textlink="">
      <xdr:nvSpPr>
        <xdr:cNvPr id="124" name="n_2mainValue【道路】&#10;一人当たり延長"/>
        <xdr:cNvSpPr txBox="1"/>
      </xdr:nvSpPr>
      <xdr:spPr>
        <a:xfrm>
          <a:off x="8483111" y="6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64" name="楕円 163"/>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65"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39007</xdr:rowOff>
    </xdr:from>
    <xdr:to>
      <xdr:col>20</xdr:col>
      <xdr:colOff>38100</xdr:colOff>
      <xdr:row>58</xdr:row>
      <xdr:rowOff>140607</xdr:rowOff>
    </xdr:to>
    <xdr:sp macro="" textlink="">
      <xdr:nvSpPr>
        <xdr:cNvPr id="166" name="楕円 165"/>
        <xdr:cNvSpPr/>
      </xdr:nvSpPr>
      <xdr:spPr>
        <a:xfrm>
          <a:off x="3746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127363</xdr:rowOff>
    </xdr:to>
    <xdr:cxnSp macro="">
      <xdr:nvCxnSpPr>
        <xdr:cNvPr id="167" name="直線コネクタ 166"/>
        <xdr:cNvCxnSpPr/>
      </xdr:nvCxnSpPr>
      <xdr:spPr>
        <a:xfrm>
          <a:off x="3797300" y="100339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68" name="楕円 167"/>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111034</xdr:rowOff>
    </xdr:to>
    <xdr:cxnSp macro="">
      <xdr:nvCxnSpPr>
        <xdr:cNvPr id="169" name="直線コネクタ 168"/>
        <xdr:cNvCxnSpPr/>
      </xdr:nvCxnSpPr>
      <xdr:spPr>
        <a:xfrm flipV="1">
          <a:off x="2908300" y="100339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157134</xdr:rowOff>
    </xdr:from>
    <xdr:ext cx="405111" cy="259045"/>
    <xdr:sp macro="" textlink="">
      <xdr:nvSpPr>
        <xdr:cNvPr id="172" name="n_1mainValue【橋りょう・トンネル】&#10;有形固定資産減価償却率"/>
        <xdr:cNvSpPr txBox="1"/>
      </xdr:nvSpPr>
      <xdr:spPr>
        <a:xfrm>
          <a:off x="3582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73" name="n_2mainValue【橋りょう・トンネル】&#10;有形固定資産減価償却率"/>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160547</xdr:rowOff>
    </xdr:from>
    <xdr:to>
      <xdr:col>55</xdr:col>
      <xdr:colOff>50800</xdr:colOff>
      <xdr:row>64</xdr:row>
      <xdr:rowOff>90697</xdr:rowOff>
    </xdr:to>
    <xdr:sp macro="" textlink="">
      <xdr:nvSpPr>
        <xdr:cNvPr id="211" name="楕円 210"/>
        <xdr:cNvSpPr/>
      </xdr:nvSpPr>
      <xdr:spPr>
        <a:xfrm>
          <a:off x="10426700" y="109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75474</xdr:rowOff>
    </xdr:from>
    <xdr:ext cx="534377" cy="259045"/>
    <xdr:sp macro="" textlink="">
      <xdr:nvSpPr>
        <xdr:cNvPr id="212" name="【橋りょう・トンネル】&#10;一人当たり有形固定資産（償却資産）額該当値テキスト"/>
        <xdr:cNvSpPr txBox="1"/>
      </xdr:nvSpPr>
      <xdr:spPr>
        <a:xfrm>
          <a:off x="10515600" y="1087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162154</xdr:rowOff>
    </xdr:from>
    <xdr:to>
      <xdr:col>50</xdr:col>
      <xdr:colOff>165100</xdr:colOff>
      <xdr:row>64</xdr:row>
      <xdr:rowOff>92304</xdr:rowOff>
    </xdr:to>
    <xdr:sp macro="" textlink="">
      <xdr:nvSpPr>
        <xdr:cNvPr id="213" name="楕円 212"/>
        <xdr:cNvSpPr/>
      </xdr:nvSpPr>
      <xdr:spPr>
        <a:xfrm>
          <a:off x="9588500" y="109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39897</xdr:rowOff>
    </xdr:from>
    <xdr:to>
      <xdr:col>55</xdr:col>
      <xdr:colOff>0</xdr:colOff>
      <xdr:row>64</xdr:row>
      <xdr:rowOff>41504</xdr:rowOff>
    </xdr:to>
    <xdr:cxnSp macro="">
      <xdr:nvCxnSpPr>
        <xdr:cNvPr id="214" name="直線コネクタ 213"/>
        <xdr:cNvCxnSpPr/>
      </xdr:nvCxnSpPr>
      <xdr:spPr>
        <a:xfrm flipV="1">
          <a:off x="9639300" y="11012697"/>
          <a:ext cx="8382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161746</xdr:rowOff>
    </xdr:from>
    <xdr:to>
      <xdr:col>46</xdr:col>
      <xdr:colOff>38100</xdr:colOff>
      <xdr:row>64</xdr:row>
      <xdr:rowOff>91896</xdr:rowOff>
    </xdr:to>
    <xdr:sp macro="" textlink="">
      <xdr:nvSpPr>
        <xdr:cNvPr id="215" name="楕円 214"/>
        <xdr:cNvSpPr/>
      </xdr:nvSpPr>
      <xdr:spPr>
        <a:xfrm>
          <a:off x="8699500" y="109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41096</xdr:rowOff>
    </xdr:from>
    <xdr:to>
      <xdr:col>50</xdr:col>
      <xdr:colOff>114300</xdr:colOff>
      <xdr:row>64</xdr:row>
      <xdr:rowOff>41504</xdr:rowOff>
    </xdr:to>
    <xdr:cxnSp macro="">
      <xdr:nvCxnSpPr>
        <xdr:cNvPr id="216" name="直線コネクタ 215"/>
        <xdr:cNvCxnSpPr/>
      </xdr:nvCxnSpPr>
      <xdr:spPr>
        <a:xfrm>
          <a:off x="8750300" y="1101389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83431</xdr:rowOff>
    </xdr:from>
    <xdr:ext cx="534377" cy="259045"/>
    <xdr:sp macro="" textlink="">
      <xdr:nvSpPr>
        <xdr:cNvPr id="219" name="n_1mainValue【橋りょう・トンネル】&#10;一人当たり有形固定資産（償却資産）額"/>
        <xdr:cNvSpPr txBox="1"/>
      </xdr:nvSpPr>
      <xdr:spPr>
        <a:xfrm>
          <a:off x="9359411" y="110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83023</xdr:rowOff>
    </xdr:from>
    <xdr:ext cx="534377" cy="259045"/>
    <xdr:sp macro="" textlink="">
      <xdr:nvSpPr>
        <xdr:cNvPr id="220" name="n_2mainValue【橋りょう・トンネル】&#10;一人当たり有形固定資産（償却資産）額"/>
        <xdr:cNvSpPr txBox="1"/>
      </xdr:nvSpPr>
      <xdr:spPr>
        <a:xfrm>
          <a:off x="8483111" y="110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259" name="楕円 258"/>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260" name="【公営住宅】&#10;有形固定資産減価償却率該当値テキスト"/>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61" name="楕円 260"/>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5714</xdr:rowOff>
    </xdr:from>
    <xdr:to>
      <xdr:col>24</xdr:col>
      <xdr:colOff>63500</xdr:colOff>
      <xdr:row>81</xdr:row>
      <xdr:rowOff>45720</xdr:rowOff>
    </xdr:to>
    <xdr:cxnSp macro="">
      <xdr:nvCxnSpPr>
        <xdr:cNvPr id="262" name="直線コネクタ 261"/>
        <xdr:cNvCxnSpPr/>
      </xdr:nvCxnSpPr>
      <xdr:spPr>
        <a:xfrm flipV="1">
          <a:off x="3797300" y="138931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63" name="楕円 262"/>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74295</xdr:rowOff>
    </xdr:to>
    <xdr:cxnSp macro="">
      <xdr:nvCxnSpPr>
        <xdr:cNvPr id="264" name="直線コネクタ 263"/>
        <xdr:cNvCxnSpPr/>
      </xdr:nvCxnSpPr>
      <xdr:spPr>
        <a:xfrm flipV="1">
          <a:off x="2908300" y="13933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67"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68" name="n_2mainValue【公営住宅】&#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64371</xdr:rowOff>
    </xdr:from>
    <xdr:to>
      <xdr:col>55</xdr:col>
      <xdr:colOff>50800</xdr:colOff>
      <xdr:row>86</xdr:row>
      <xdr:rowOff>165971</xdr:rowOff>
    </xdr:to>
    <xdr:sp macro="" textlink="">
      <xdr:nvSpPr>
        <xdr:cNvPr id="308" name="楕円 307"/>
        <xdr:cNvSpPr/>
      </xdr:nvSpPr>
      <xdr:spPr>
        <a:xfrm>
          <a:off x="10426700" y="14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150748</xdr:rowOff>
    </xdr:from>
    <xdr:ext cx="469744" cy="259045"/>
    <xdr:sp macro="" textlink="">
      <xdr:nvSpPr>
        <xdr:cNvPr id="309" name="【公営住宅】&#10;一人当たり面積該当値テキスト"/>
        <xdr:cNvSpPr txBox="1"/>
      </xdr:nvSpPr>
      <xdr:spPr>
        <a:xfrm>
          <a:off x="10515600" y="147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63717</xdr:rowOff>
    </xdr:from>
    <xdr:to>
      <xdr:col>50</xdr:col>
      <xdr:colOff>165100</xdr:colOff>
      <xdr:row>86</xdr:row>
      <xdr:rowOff>165317</xdr:rowOff>
    </xdr:to>
    <xdr:sp macro="" textlink="">
      <xdr:nvSpPr>
        <xdr:cNvPr id="310" name="楕円 309"/>
        <xdr:cNvSpPr/>
      </xdr:nvSpPr>
      <xdr:spPr>
        <a:xfrm>
          <a:off x="9588500" y="14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114517</xdr:rowOff>
    </xdr:from>
    <xdr:to>
      <xdr:col>55</xdr:col>
      <xdr:colOff>0</xdr:colOff>
      <xdr:row>86</xdr:row>
      <xdr:rowOff>115171</xdr:rowOff>
    </xdr:to>
    <xdr:cxnSp macro="">
      <xdr:nvCxnSpPr>
        <xdr:cNvPr id="311" name="直線コネクタ 310"/>
        <xdr:cNvCxnSpPr/>
      </xdr:nvCxnSpPr>
      <xdr:spPr>
        <a:xfrm>
          <a:off x="9639300" y="14859217"/>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63064</xdr:rowOff>
    </xdr:from>
    <xdr:to>
      <xdr:col>46</xdr:col>
      <xdr:colOff>38100</xdr:colOff>
      <xdr:row>86</xdr:row>
      <xdr:rowOff>164664</xdr:rowOff>
    </xdr:to>
    <xdr:sp macro="" textlink="">
      <xdr:nvSpPr>
        <xdr:cNvPr id="312" name="楕円 311"/>
        <xdr:cNvSpPr/>
      </xdr:nvSpPr>
      <xdr:spPr>
        <a:xfrm>
          <a:off x="8699500" y="148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113864</xdr:rowOff>
    </xdr:from>
    <xdr:to>
      <xdr:col>50</xdr:col>
      <xdr:colOff>114300</xdr:colOff>
      <xdr:row>86</xdr:row>
      <xdr:rowOff>114517</xdr:rowOff>
    </xdr:to>
    <xdr:cxnSp macro="">
      <xdr:nvCxnSpPr>
        <xdr:cNvPr id="313" name="直線コネクタ 312"/>
        <xdr:cNvCxnSpPr/>
      </xdr:nvCxnSpPr>
      <xdr:spPr>
        <a:xfrm>
          <a:off x="8750300" y="148585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156444</xdr:rowOff>
    </xdr:from>
    <xdr:ext cx="469744" cy="259045"/>
    <xdr:sp macro="" textlink="">
      <xdr:nvSpPr>
        <xdr:cNvPr id="316" name="n_1mainValue【公営住宅】&#10;一人当たり面積"/>
        <xdr:cNvSpPr txBox="1"/>
      </xdr:nvSpPr>
      <xdr:spPr>
        <a:xfrm>
          <a:off x="93917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155791</xdr:rowOff>
    </xdr:from>
    <xdr:ext cx="469744" cy="259045"/>
    <xdr:sp macro="" textlink="">
      <xdr:nvSpPr>
        <xdr:cNvPr id="317" name="n_2mainValue【公営住宅】&#10;一人当たり面積"/>
        <xdr:cNvSpPr txBox="1"/>
      </xdr:nvSpPr>
      <xdr:spPr>
        <a:xfrm>
          <a:off x="8515427" y="149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74" name="直線コネクタ 37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7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76" name="直線コネクタ 37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7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78" name="直線コネクタ 37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37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80" name="フローチャート: 判断 37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81" name="フローチャート: 判断 38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82" name="フローチャート: 判断 38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388" name="楕円 387"/>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389"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390" name="楕円 389"/>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40005</xdr:rowOff>
    </xdr:to>
    <xdr:cxnSp macro="">
      <xdr:nvCxnSpPr>
        <xdr:cNvPr id="391" name="直線コネクタ 390"/>
        <xdr:cNvCxnSpPr/>
      </xdr:nvCxnSpPr>
      <xdr:spPr>
        <a:xfrm flipV="1">
          <a:off x="15481300" y="10458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392" name="楕円 391"/>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40005</xdr:rowOff>
    </xdr:to>
    <xdr:cxnSp macro="">
      <xdr:nvCxnSpPr>
        <xdr:cNvPr id="393" name="直線コネクタ 392"/>
        <xdr:cNvCxnSpPr/>
      </xdr:nvCxnSpPr>
      <xdr:spPr>
        <a:xfrm>
          <a:off x="14592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39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9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396"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397" name="n_2mainValue【学校施設】&#10;有形固定資産減価償却率"/>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9" name="直線コネクタ 4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0" name="テキスト ボックス 4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1" name="直線コネクタ 4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2" name="テキスト ボックス 4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3" name="直線コネクタ 4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4" name="テキスト ボックス 4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5" name="直線コネクタ 4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6" name="テキスト ボックス 4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20" name="直線コネクタ 41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2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22" name="直線コネクタ 42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2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24" name="直線コネクタ 42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2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26" name="フローチャート: 判断 42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27" name="フローチャート: 判断 42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28" name="フローチャート: 判断 42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130708</xdr:rowOff>
    </xdr:from>
    <xdr:to>
      <xdr:col>116</xdr:col>
      <xdr:colOff>114300</xdr:colOff>
      <xdr:row>64</xdr:row>
      <xdr:rowOff>60858</xdr:rowOff>
    </xdr:to>
    <xdr:sp macro="" textlink="">
      <xdr:nvSpPr>
        <xdr:cNvPr id="434" name="楕円 433"/>
        <xdr:cNvSpPr/>
      </xdr:nvSpPr>
      <xdr:spPr>
        <a:xfrm>
          <a:off x="22110700" y="10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45635</xdr:rowOff>
    </xdr:from>
    <xdr:ext cx="469744" cy="259045"/>
    <xdr:sp macro="" textlink="">
      <xdr:nvSpPr>
        <xdr:cNvPr id="435" name="【学校施設】&#10;一人当たり面積該当値テキスト"/>
        <xdr:cNvSpPr txBox="1"/>
      </xdr:nvSpPr>
      <xdr:spPr>
        <a:xfrm>
          <a:off x="22199600" y="1084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122479</xdr:rowOff>
    </xdr:from>
    <xdr:to>
      <xdr:col>112</xdr:col>
      <xdr:colOff>38100</xdr:colOff>
      <xdr:row>64</xdr:row>
      <xdr:rowOff>52629</xdr:rowOff>
    </xdr:to>
    <xdr:sp macro="" textlink="">
      <xdr:nvSpPr>
        <xdr:cNvPr id="436" name="楕円 435"/>
        <xdr:cNvSpPr/>
      </xdr:nvSpPr>
      <xdr:spPr>
        <a:xfrm>
          <a:off x="21272500" y="109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1829</xdr:rowOff>
    </xdr:from>
    <xdr:to>
      <xdr:col>116</xdr:col>
      <xdr:colOff>63500</xdr:colOff>
      <xdr:row>64</xdr:row>
      <xdr:rowOff>10058</xdr:rowOff>
    </xdr:to>
    <xdr:cxnSp macro="">
      <xdr:nvCxnSpPr>
        <xdr:cNvPr id="437" name="直線コネクタ 436"/>
        <xdr:cNvCxnSpPr/>
      </xdr:nvCxnSpPr>
      <xdr:spPr>
        <a:xfrm>
          <a:off x="21323300" y="1097462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150825</xdr:rowOff>
    </xdr:from>
    <xdr:to>
      <xdr:col>107</xdr:col>
      <xdr:colOff>101600</xdr:colOff>
      <xdr:row>64</xdr:row>
      <xdr:rowOff>80975</xdr:rowOff>
    </xdr:to>
    <xdr:sp macro="" textlink="">
      <xdr:nvSpPr>
        <xdr:cNvPr id="438" name="楕円 437"/>
        <xdr:cNvSpPr/>
      </xdr:nvSpPr>
      <xdr:spPr>
        <a:xfrm>
          <a:off x="20383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1829</xdr:rowOff>
    </xdr:from>
    <xdr:to>
      <xdr:col>111</xdr:col>
      <xdr:colOff>177800</xdr:colOff>
      <xdr:row>64</xdr:row>
      <xdr:rowOff>30175</xdr:rowOff>
    </xdr:to>
    <xdr:cxnSp macro="">
      <xdr:nvCxnSpPr>
        <xdr:cNvPr id="439" name="直線コネクタ 438"/>
        <xdr:cNvCxnSpPr/>
      </xdr:nvCxnSpPr>
      <xdr:spPr>
        <a:xfrm flipV="1">
          <a:off x="20434300" y="1097462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4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4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43756</xdr:rowOff>
    </xdr:from>
    <xdr:ext cx="469744" cy="259045"/>
    <xdr:sp macro="" textlink="">
      <xdr:nvSpPr>
        <xdr:cNvPr id="442" name="n_1mainValue【学校施設】&#10;一人当たり面積"/>
        <xdr:cNvSpPr txBox="1"/>
      </xdr:nvSpPr>
      <xdr:spPr>
        <a:xfrm>
          <a:off x="21075727" y="1101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72102</xdr:rowOff>
    </xdr:from>
    <xdr:ext cx="469744" cy="259045"/>
    <xdr:sp macro="" textlink="">
      <xdr:nvSpPr>
        <xdr:cNvPr id="443" name="n_2mainValue【学校施設】&#10;一人当たり面積"/>
        <xdr:cNvSpPr txBox="1"/>
      </xdr:nvSpPr>
      <xdr:spPr>
        <a:xfrm>
          <a:off x="20199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7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75" name="フローチャート: 判断 47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6" name="フローチャート: 判断 47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77" name="フローチャート: 判断 47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483" name="楕円 482"/>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484" name="【児童館】&#10;有形固定資産減価償却率該当値テキスト"/>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485" name="楕円 484"/>
        <xdr:cNvSpPr/>
      </xdr:nvSpPr>
      <xdr:spPr>
        <a:xfrm>
          <a:off x="15430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81</xdr:row>
      <xdr:rowOff>544</xdr:rowOff>
    </xdr:to>
    <xdr:cxnSp macro="">
      <xdr:nvCxnSpPr>
        <xdr:cNvPr id="486" name="直線コネクタ 485"/>
        <xdr:cNvCxnSpPr/>
      </xdr:nvCxnSpPr>
      <xdr:spPr>
        <a:xfrm flipV="1">
          <a:off x="15481300" y="138504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121194</xdr:rowOff>
    </xdr:from>
    <xdr:to>
      <xdr:col>76</xdr:col>
      <xdr:colOff>165100</xdr:colOff>
      <xdr:row>78</xdr:row>
      <xdr:rowOff>51344</xdr:rowOff>
    </xdr:to>
    <xdr:sp macro="" textlink="">
      <xdr:nvSpPr>
        <xdr:cNvPr id="487" name="楕円 486"/>
        <xdr:cNvSpPr/>
      </xdr:nvSpPr>
      <xdr:spPr>
        <a:xfrm>
          <a:off x="14541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xdr:rowOff>
    </xdr:from>
    <xdr:to>
      <xdr:col>81</xdr:col>
      <xdr:colOff>50800</xdr:colOff>
      <xdr:row>81</xdr:row>
      <xdr:rowOff>544</xdr:rowOff>
    </xdr:to>
    <xdr:cxnSp macro="">
      <xdr:nvCxnSpPr>
        <xdr:cNvPr id="488" name="直線コネクタ 487"/>
        <xdr:cNvCxnSpPr/>
      </xdr:nvCxnSpPr>
      <xdr:spPr>
        <a:xfrm>
          <a:off x="14592300" y="13373644"/>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8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49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491" name="n_1mainValue【児童館】&#10;有形固定資産減価償却率"/>
        <xdr:cNvSpPr txBox="1"/>
      </xdr:nvSpPr>
      <xdr:spPr>
        <a:xfrm>
          <a:off x="15266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67871</xdr:rowOff>
    </xdr:from>
    <xdr:ext cx="405111" cy="259045"/>
    <xdr:sp macro="" textlink="">
      <xdr:nvSpPr>
        <xdr:cNvPr id="492" name="n_2mainValue【児童館】&#10;有形固定資産減価償却率"/>
        <xdr:cNvSpPr txBox="1"/>
      </xdr:nvSpPr>
      <xdr:spPr>
        <a:xfrm>
          <a:off x="1438974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3" name="直線コネクタ 5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4" name="テキスト ボックス 5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5" name="直線コネクタ 5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6" name="テキスト ボックス 5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7" name="直線コネクタ 5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8" name="テキスト ボックス 5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9" name="直線コネクタ 5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0" name="テキスト ボックス 5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1" name="直線コネクタ 5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2" name="テキスト ボックス 5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16" name="直線コネクタ 51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8" name="直線コネクタ 51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1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20" name="直線コネクタ 51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22" name="フローチャート: 判断 52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23" name="フローチャート: 判断 52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24" name="フローチャート: 判断 52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30" name="楕円 529"/>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31"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532" name="楕円 531"/>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133350</xdr:rowOff>
    </xdr:to>
    <xdr:cxnSp macro="">
      <xdr:nvCxnSpPr>
        <xdr:cNvPr id="533" name="直線コネクタ 532"/>
        <xdr:cNvCxnSpPr/>
      </xdr:nvCxnSpPr>
      <xdr:spPr>
        <a:xfrm>
          <a:off x="21323300" y="1469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534" name="楕円 533"/>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535" name="直線コネクタ 534"/>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36"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3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538" name="n_1mainValue【児童館】&#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539" name="n_2main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562" name="直線コネクタ 56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56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564" name="直線コネクタ 56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56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568" name="フローチャート: 判断 56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569" name="フローチャート: 判断 56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70" name="フローチャート: 判断 56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576" name="楕円 575"/>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577" name="【公民館】&#10;有形固定資産減価償却率該当値テキスト"/>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578" name="楕円 577"/>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579" name="直線コネクタ 578"/>
        <xdr:cNvCxnSpPr/>
      </xdr:nvCxnSpPr>
      <xdr:spPr>
        <a:xfrm flipV="1">
          <a:off x="15481300" y="1850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580" name="楕円 579"/>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76200</xdr:rowOff>
    </xdr:to>
    <xdr:cxnSp macro="">
      <xdr:nvCxnSpPr>
        <xdr:cNvPr id="581" name="直線コネクタ 580"/>
        <xdr:cNvCxnSpPr/>
      </xdr:nvCxnSpPr>
      <xdr:spPr>
        <a:xfrm flipV="1">
          <a:off x="14592300" y="1854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58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58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584" name="n_1mainValue【公民館】&#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585"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07" name="直線コネクタ 60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0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09" name="直線コネクタ 60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1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11" name="直線コネクタ 61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12"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13" name="フローチャート: 判断 61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14" name="フローチャート: 判断 61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15" name="フローチャート: 判断 61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52832</xdr:rowOff>
    </xdr:from>
    <xdr:to>
      <xdr:col>116</xdr:col>
      <xdr:colOff>114300</xdr:colOff>
      <xdr:row>107</xdr:row>
      <xdr:rowOff>154432</xdr:rowOff>
    </xdr:to>
    <xdr:sp macro="" textlink="">
      <xdr:nvSpPr>
        <xdr:cNvPr id="621" name="楕円 620"/>
        <xdr:cNvSpPr/>
      </xdr:nvSpPr>
      <xdr:spPr>
        <a:xfrm>
          <a:off x="22110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139209</xdr:rowOff>
    </xdr:from>
    <xdr:ext cx="469744" cy="259045"/>
    <xdr:sp macro="" textlink="">
      <xdr:nvSpPr>
        <xdr:cNvPr id="622" name="【公民館】&#10;一人当たり面積該当値テキスト"/>
        <xdr:cNvSpPr txBox="1"/>
      </xdr:nvSpPr>
      <xdr:spPr>
        <a:xfrm>
          <a:off x="22199600" y="183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52832</xdr:rowOff>
    </xdr:from>
    <xdr:to>
      <xdr:col>112</xdr:col>
      <xdr:colOff>38100</xdr:colOff>
      <xdr:row>107</xdr:row>
      <xdr:rowOff>154432</xdr:rowOff>
    </xdr:to>
    <xdr:sp macro="" textlink="">
      <xdr:nvSpPr>
        <xdr:cNvPr id="623" name="楕円 622"/>
        <xdr:cNvSpPr/>
      </xdr:nvSpPr>
      <xdr:spPr>
        <a:xfrm>
          <a:off x="2127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103632</xdr:rowOff>
    </xdr:from>
    <xdr:to>
      <xdr:col>116</xdr:col>
      <xdr:colOff>63500</xdr:colOff>
      <xdr:row>107</xdr:row>
      <xdr:rowOff>103632</xdr:rowOff>
    </xdr:to>
    <xdr:cxnSp macro="">
      <xdr:nvCxnSpPr>
        <xdr:cNvPr id="624" name="直線コネクタ 623"/>
        <xdr:cNvCxnSpPr/>
      </xdr:nvCxnSpPr>
      <xdr:spPr>
        <a:xfrm>
          <a:off x="21323300" y="1844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625" name="楕円 624"/>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103632</xdr:rowOff>
    </xdr:to>
    <xdr:cxnSp macro="">
      <xdr:nvCxnSpPr>
        <xdr:cNvPr id="626" name="直線コネクタ 625"/>
        <xdr:cNvCxnSpPr/>
      </xdr:nvCxnSpPr>
      <xdr:spPr>
        <a:xfrm>
          <a:off x="20434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27"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2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145559</xdr:rowOff>
    </xdr:from>
    <xdr:ext cx="469744" cy="259045"/>
    <xdr:sp macro="" textlink="">
      <xdr:nvSpPr>
        <xdr:cNvPr id="629" name="n_1mainValue【公民館】&#10;一人当たり面積"/>
        <xdr:cNvSpPr txBox="1"/>
      </xdr:nvSpPr>
      <xdr:spPr>
        <a:xfrm>
          <a:off x="21075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630"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類似団体と比較すると、減価償却率については、橋梁・トンネル、公営住宅、児童館が高く、道路、学校施設、公民館が低くなっている。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公営住宅については、老朽化が著しい下野田町営住宅の解体を予定している。また、児童館については、平成２７年度に耐震改修も含めた大規模改修を実施している。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学校施設の比率が低くなっている点については、人口増に伴う教育関連施設の改築等に伴うものであるが、一人当たり面積の数値が低い点を踏まえると、今後もさらなる改築等による充実した教育施設の整備が必要になってくると考えられる。また、道路の減価償却率が低い点及び一人当たり延長の数値がつ高い点については、当町を横切る関越自動車道の側道が町道となっていることやバイパスの開通に伴う県道の町道移管等が要因に挙げられる。今後も学校施設や交通網の整備が予定されているが、老朽化による維持補修費用の増加も見込まれ、学校施設や道路以外のインフラの老朽化に伴う改修等の必要性も生じる可能性があるため、安全かつ充実した公共サービスを提供する上でも適正なインフラ管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21,195
21,054
20.46
7,409,859
7,314,432
25,439
4,259,185
4,350,651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8" name="楕円 67"/>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71137</xdr:rowOff>
    </xdr:from>
    <xdr:ext cx="405111" cy="259045"/>
    <xdr:sp macro="" textlink="">
      <xdr:nvSpPr>
        <xdr:cNvPr id="69" name="【図書館】&#10;有形固定資産減価償却率該当値テキスト"/>
        <xdr:cNvSpPr txBox="1"/>
      </xdr:nvSpPr>
      <xdr:spPr>
        <a:xfrm>
          <a:off x="4673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0" name="楕円 69"/>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144780</xdr:rowOff>
    </xdr:to>
    <xdr:cxnSp macro="">
      <xdr:nvCxnSpPr>
        <xdr:cNvPr id="71" name="直線コネクタ 70"/>
        <xdr:cNvCxnSpPr/>
      </xdr:nvCxnSpPr>
      <xdr:spPr>
        <a:xfrm flipV="1">
          <a:off x="3797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155702</xdr:rowOff>
    </xdr:from>
    <xdr:to>
      <xdr:col>15</xdr:col>
      <xdr:colOff>101600</xdr:colOff>
      <xdr:row>39</xdr:row>
      <xdr:rowOff>85852</xdr:rowOff>
    </xdr:to>
    <xdr:sp macro="" textlink="">
      <xdr:nvSpPr>
        <xdr:cNvPr id="72" name="楕円 71"/>
        <xdr:cNvSpPr/>
      </xdr:nvSpPr>
      <xdr:spPr>
        <a:xfrm>
          <a:off x="2857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35052</xdr:rowOff>
    </xdr:to>
    <xdr:cxnSp macro="">
      <xdr:nvCxnSpPr>
        <xdr:cNvPr id="73" name="直線コネクタ 72"/>
        <xdr:cNvCxnSpPr/>
      </xdr:nvCxnSpPr>
      <xdr:spPr>
        <a:xfrm flipV="1">
          <a:off x="2908300" y="66598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6" name="n_1main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76979</xdr:rowOff>
    </xdr:from>
    <xdr:ext cx="405111" cy="259045"/>
    <xdr:sp macro="" textlink="">
      <xdr:nvSpPr>
        <xdr:cNvPr id="77" name="n_2mainValue【図書館】&#10;有形固定資産減価償却率"/>
        <xdr:cNvSpPr txBox="1"/>
      </xdr:nvSpPr>
      <xdr:spPr>
        <a:xfrm>
          <a:off x="2705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13" name="楕円 112"/>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14" name="【図書館】&#10;一人当たり面積該当値テキスト"/>
        <xdr:cNvSpPr txBox="1"/>
      </xdr:nvSpPr>
      <xdr:spPr>
        <a:xfrm>
          <a:off x="10515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15" name="楕円 114"/>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16" name="直線コネクタ 115"/>
        <xdr:cNvCxnSpPr/>
      </xdr:nvCxnSpPr>
      <xdr:spPr>
        <a:xfrm>
          <a:off x="9639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17" name="楕円 116"/>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18" name="直線コネクタ 117"/>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21" name="n_1mainValue【図書館】&#10;一人当たり面積"/>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22" name="n_2mainValue【図書館】&#10;一人当たり面積"/>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62" name="楕円 161"/>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63" name="【体育館・プー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64" name="楕円 163"/>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13063</xdr:rowOff>
    </xdr:to>
    <xdr:cxnSp macro="">
      <xdr:nvCxnSpPr>
        <xdr:cNvPr id="165" name="直線コネクタ 164"/>
        <xdr:cNvCxnSpPr/>
      </xdr:nvCxnSpPr>
      <xdr:spPr>
        <a:xfrm flipV="1">
          <a:off x="3797300" y="101041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45538</xdr:rowOff>
    </xdr:from>
    <xdr:to>
      <xdr:col>15</xdr:col>
      <xdr:colOff>101600</xdr:colOff>
      <xdr:row>57</xdr:row>
      <xdr:rowOff>147138</xdr:rowOff>
    </xdr:to>
    <xdr:sp macro="" textlink="">
      <xdr:nvSpPr>
        <xdr:cNvPr id="166" name="楕円 165"/>
        <xdr:cNvSpPr/>
      </xdr:nvSpPr>
      <xdr:spPr>
        <a:xfrm>
          <a:off x="2857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96338</xdr:rowOff>
    </xdr:from>
    <xdr:to>
      <xdr:col>19</xdr:col>
      <xdr:colOff>177800</xdr:colOff>
      <xdr:row>59</xdr:row>
      <xdr:rowOff>13063</xdr:rowOff>
    </xdr:to>
    <xdr:cxnSp macro="">
      <xdr:nvCxnSpPr>
        <xdr:cNvPr id="167" name="直線コネクタ 166"/>
        <xdr:cNvCxnSpPr/>
      </xdr:nvCxnSpPr>
      <xdr:spPr>
        <a:xfrm>
          <a:off x="2908300" y="9868988"/>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170" name="n_1mainValue【体育館・プー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163665</xdr:rowOff>
    </xdr:from>
    <xdr:ext cx="405111" cy="259045"/>
    <xdr:sp macro="" textlink="">
      <xdr:nvSpPr>
        <xdr:cNvPr id="171" name="n_2mainValue【体育館・プール】&#10;有形固定資産減価償却率"/>
        <xdr:cNvSpPr txBox="1"/>
      </xdr:nvSpPr>
      <xdr:spPr>
        <a:xfrm>
          <a:off x="2705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09" name="楕円 208"/>
        <xdr:cNvSpPr/>
      </xdr:nvSpPr>
      <xdr:spPr>
        <a:xfrm>
          <a:off x="10426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10" name="【体育館・プール】&#10;一人当たり面積該当値テキスト"/>
        <xdr:cNvSpPr txBox="1"/>
      </xdr:nvSpPr>
      <xdr:spPr>
        <a:xfrm>
          <a:off x="10515600"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11" name="楕円 210"/>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26670</xdr:rowOff>
    </xdr:to>
    <xdr:cxnSp macro="">
      <xdr:nvCxnSpPr>
        <xdr:cNvPr id="212" name="直線コネクタ 211"/>
        <xdr:cNvCxnSpPr/>
      </xdr:nvCxnSpPr>
      <xdr:spPr>
        <a:xfrm>
          <a:off x="9639300" y="10309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139700</xdr:rowOff>
    </xdr:from>
    <xdr:to>
      <xdr:col>46</xdr:col>
      <xdr:colOff>38100</xdr:colOff>
      <xdr:row>58</xdr:row>
      <xdr:rowOff>69850</xdr:rowOff>
    </xdr:to>
    <xdr:sp macro="" textlink="">
      <xdr:nvSpPr>
        <xdr:cNvPr id="213" name="楕円 212"/>
        <xdr:cNvSpPr/>
      </xdr:nvSpPr>
      <xdr:spPr>
        <a:xfrm>
          <a:off x="869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19050</xdr:rowOff>
    </xdr:from>
    <xdr:to>
      <xdr:col>50</xdr:col>
      <xdr:colOff>114300</xdr:colOff>
      <xdr:row>60</xdr:row>
      <xdr:rowOff>22860</xdr:rowOff>
    </xdr:to>
    <xdr:cxnSp macro="">
      <xdr:nvCxnSpPr>
        <xdr:cNvPr id="214" name="直線コネクタ 213"/>
        <xdr:cNvCxnSpPr/>
      </xdr:nvCxnSpPr>
      <xdr:spPr>
        <a:xfrm>
          <a:off x="8750300" y="996315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90187</xdr:rowOff>
    </xdr:from>
    <xdr:ext cx="469744" cy="259045"/>
    <xdr:sp macro="" textlink="">
      <xdr:nvSpPr>
        <xdr:cNvPr id="217" name="n_1mainValue【体育館・プール】&#10;一人当たり面積"/>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86377</xdr:rowOff>
    </xdr:from>
    <xdr:ext cx="469744" cy="259045"/>
    <xdr:sp macro="" textlink="">
      <xdr:nvSpPr>
        <xdr:cNvPr id="218" name="n_2mainValue【体育館・プール】&#10;一人当たり面積"/>
        <xdr:cNvSpPr txBox="1"/>
      </xdr:nvSpPr>
      <xdr:spPr>
        <a:xfrm>
          <a:off x="8515427" y="968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6" name="【福祉施設】&#10;有形固定資産減価償却率平均値テキスト"/>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83313</xdr:rowOff>
    </xdr:from>
    <xdr:to>
      <xdr:col>24</xdr:col>
      <xdr:colOff>114300</xdr:colOff>
      <xdr:row>86</xdr:row>
      <xdr:rowOff>13463</xdr:rowOff>
    </xdr:to>
    <xdr:sp macro="" textlink="">
      <xdr:nvSpPr>
        <xdr:cNvPr id="255" name="楕円 254"/>
        <xdr:cNvSpPr/>
      </xdr:nvSpPr>
      <xdr:spPr>
        <a:xfrm>
          <a:off x="4584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61740</xdr:rowOff>
    </xdr:from>
    <xdr:ext cx="405111" cy="259045"/>
    <xdr:sp macro="" textlink="">
      <xdr:nvSpPr>
        <xdr:cNvPr id="256" name="【福祉施設】&#10;有形固定資産減価償却率該当値テキスト"/>
        <xdr:cNvSpPr txBox="1"/>
      </xdr:nvSpPr>
      <xdr:spPr>
        <a:xfrm>
          <a:off x="4673600"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57" name="楕円 256"/>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134113</xdr:rowOff>
    </xdr:from>
    <xdr:to>
      <xdr:col>24</xdr:col>
      <xdr:colOff>63500</xdr:colOff>
      <xdr:row>86</xdr:row>
      <xdr:rowOff>15239</xdr:rowOff>
    </xdr:to>
    <xdr:cxnSp macro="">
      <xdr:nvCxnSpPr>
        <xdr:cNvPr id="258" name="直線コネクタ 257"/>
        <xdr:cNvCxnSpPr/>
      </xdr:nvCxnSpPr>
      <xdr:spPr>
        <a:xfrm flipV="1">
          <a:off x="3797300" y="1470736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106172</xdr:rowOff>
    </xdr:from>
    <xdr:to>
      <xdr:col>15</xdr:col>
      <xdr:colOff>101600</xdr:colOff>
      <xdr:row>85</xdr:row>
      <xdr:rowOff>36322</xdr:rowOff>
    </xdr:to>
    <xdr:sp macro="" textlink="">
      <xdr:nvSpPr>
        <xdr:cNvPr id="259" name="楕円 258"/>
        <xdr:cNvSpPr/>
      </xdr:nvSpPr>
      <xdr:spPr>
        <a:xfrm>
          <a:off x="2857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156972</xdr:rowOff>
    </xdr:from>
    <xdr:to>
      <xdr:col>19</xdr:col>
      <xdr:colOff>177800</xdr:colOff>
      <xdr:row>86</xdr:row>
      <xdr:rowOff>15239</xdr:rowOff>
    </xdr:to>
    <xdr:cxnSp macro="">
      <xdr:nvCxnSpPr>
        <xdr:cNvPr id="260" name="直線コネクタ 259"/>
        <xdr:cNvCxnSpPr/>
      </xdr:nvCxnSpPr>
      <xdr:spPr>
        <a:xfrm>
          <a:off x="2908300" y="145587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61"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2"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263" name="n_1mainValue【福祉施設】&#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27449</xdr:rowOff>
    </xdr:from>
    <xdr:ext cx="405111" cy="259045"/>
    <xdr:sp macro="" textlink="">
      <xdr:nvSpPr>
        <xdr:cNvPr id="264" name="n_2mainValue【福祉施設】&#10;有形固定資産減価償却率"/>
        <xdr:cNvSpPr txBox="1"/>
      </xdr:nvSpPr>
      <xdr:spPr>
        <a:xfrm>
          <a:off x="2705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0" name="楕円 299"/>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01" name="【福祉施設】&#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302" name="楕円 301"/>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26670</xdr:rowOff>
    </xdr:to>
    <xdr:cxnSp macro="">
      <xdr:nvCxnSpPr>
        <xdr:cNvPr id="303" name="直線コネクタ 302"/>
        <xdr:cNvCxnSpPr/>
      </xdr:nvCxnSpPr>
      <xdr:spPr>
        <a:xfrm>
          <a:off x="9639300" y="14252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97028</xdr:rowOff>
    </xdr:from>
    <xdr:to>
      <xdr:col>46</xdr:col>
      <xdr:colOff>38100</xdr:colOff>
      <xdr:row>83</xdr:row>
      <xdr:rowOff>27178</xdr:rowOff>
    </xdr:to>
    <xdr:sp macro="" textlink="">
      <xdr:nvSpPr>
        <xdr:cNvPr id="304" name="楕円 303"/>
        <xdr:cNvSpPr/>
      </xdr:nvSpPr>
      <xdr:spPr>
        <a:xfrm>
          <a:off x="869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147828</xdr:rowOff>
    </xdr:from>
    <xdr:to>
      <xdr:col>50</xdr:col>
      <xdr:colOff>114300</xdr:colOff>
      <xdr:row>83</xdr:row>
      <xdr:rowOff>22098</xdr:rowOff>
    </xdr:to>
    <xdr:cxnSp macro="">
      <xdr:nvCxnSpPr>
        <xdr:cNvPr id="305" name="直線コネクタ 304"/>
        <xdr:cNvCxnSpPr/>
      </xdr:nvCxnSpPr>
      <xdr:spPr>
        <a:xfrm>
          <a:off x="8750300" y="14206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6"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7"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89425</xdr:rowOff>
    </xdr:from>
    <xdr:ext cx="469744" cy="259045"/>
    <xdr:sp macro="" textlink="">
      <xdr:nvSpPr>
        <xdr:cNvPr id="308" name="n_1mainValue【福祉施設】&#10;一人当たり面積"/>
        <xdr:cNvSpPr txBox="1"/>
      </xdr:nvSpPr>
      <xdr:spPr>
        <a:xfrm>
          <a:off x="9391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43705</xdr:rowOff>
    </xdr:from>
    <xdr:ext cx="469744" cy="259045"/>
    <xdr:sp macro="" textlink="">
      <xdr:nvSpPr>
        <xdr:cNvPr id="309" name="n_2mainValue【福祉施設】&#10;一人当たり面積"/>
        <xdr:cNvSpPr txBox="1"/>
      </xdr:nvSpPr>
      <xdr:spPr>
        <a:xfrm>
          <a:off x="8515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9"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12064</xdr:rowOff>
    </xdr:from>
    <xdr:to>
      <xdr:col>24</xdr:col>
      <xdr:colOff>114300</xdr:colOff>
      <xdr:row>106</xdr:row>
      <xdr:rowOff>113664</xdr:rowOff>
    </xdr:to>
    <xdr:sp macro="" textlink="">
      <xdr:nvSpPr>
        <xdr:cNvPr id="348" name="楕円 347"/>
        <xdr:cNvSpPr/>
      </xdr:nvSpPr>
      <xdr:spPr>
        <a:xfrm>
          <a:off x="4584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161941</xdr:rowOff>
    </xdr:from>
    <xdr:ext cx="405111" cy="259045"/>
    <xdr:sp macro="" textlink="">
      <xdr:nvSpPr>
        <xdr:cNvPr id="349" name="【市民会館】&#10;有形固定資産減価償却率該当値テキスト"/>
        <xdr:cNvSpPr txBox="1"/>
      </xdr:nvSpPr>
      <xdr:spPr>
        <a:xfrm>
          <a:off x="4673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350" name="楕円 349"/>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62864</xdr:rowOff>
    </xdr:from>
    <xdr:to>
      <xdr:col>24</xdr:col>
      <xdr:colOff>63500</xdr:colOff>
      <xdr:row>106</xdr:row>
      <xdr:rowOff>80011</xdr:rowOff>
    </xdr:to>
    <xdr:cxnSp macro="">
      <xdr:nvCxnSpPr>
        <xdr:cNvPr id="351" name="直線コネクタ 350"/>
        <xdr:cNvCxnSpPr/>
      </xdr:nvCxnSpPr>
      <xdr:spPr>
        <a:xfrm flipV="1">
          <a:off x="3797300" y="182365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352" name="楕円 351"/>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80011</xdr:rowOff>
    </xdr:from>
    <xdr:to>
      <xdr:col>19</xdr:col>
      <xdr:colOff>177800</xdr:colOff>
      <xdr:row>106</xdr:row>
      <xdr:rowOff>121920</xdr:rowOff>
    </xdr:to>
    <xdr:cxnSp macro="">
      <xdr:nvCxnSpPr>
        <xdr:cNvPr id="353" name="直線コネクタ 352"/>
        <xdr:cNvCxnSpPr/>
      </xdr:nvCxnSpPr>
      <xdr:spPr>
        <a:xfrm flipV="1">
          <a:off x="2908300" y="18253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5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5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macro="" textlink="">
      <xdr:nvSpPr>
        <xdr:cNvPr id="356" name="n_1mainValue【市民会館】&#10;有形固定資産減価償却率"/>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357" name="n_2mainValue【市民会館】&#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8" name="【市民会館】&#10;一人当たり面積平均値テキスト"/>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97" name="楕円 396"/>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398" name="【市民会館】&#10;一人当たり面積該当値テキスト"/>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399" name="楕円 398"/>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00" name="直線コネクタ 399"/>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01" name="楕円 400"/>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110489</xdr:rowOff>
    </xdr:to>
    <xdr:cxnSp macro="">
      <xdr:nvCxnSpPr>
        <xdr:cNvPr id="402" name="直線コネクタ 401"/>
        <xdr:cNvCxnSpPr/>
      </xdr:nvCxnSpPr>
      <xdr:spPr>
        <a:xfrm>
          <a:off x="8750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403"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0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05"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06"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445" name="楕円 444"/>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446" name="【一般廃棄物処理施設】&#10;有形固定資産減価償却率該当値テキスト"/>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47" name="楕円 446"/>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121920</xdr:rowOff>
    </xdr:to>
    <xdr:cxnSp macro="">
      <xdr:nvCxnSpPr>
        <xdr:cNvPr id="448" name="直線コネクタ 447"/>
        <xdr:cNvCxnSpPr/>
      </xdr:nvCxnSpPr>
      <xdr:spPr>
        <a:xfrm flipV="1">
          <a:off x="15481300" y="6094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49" name="楕円 448"/>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160020</xdr:rowOff>
    </xdr:to>
    <xdr:cxnSp macro="">
      <xdr:nvCxnSpPr>
        <xdr:cNvPr id="450" name="直線コネクタ 449"/>
        <xdr:cNvCxnSpPr/>
      </xdr:nvCxnSpPr>
      <xdr:spPr>
        <a:xfrm flipV="1">
          <a:off x="14592300" y="612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53" name="n_1mainValue【一般廃棄物処理施設】&#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54" name="n_2mainValue【一般廃棄物処理施設】&#10;有形固定資産減価償却率"/>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1"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32345</xdr:rowOff>
    </xdr:from>
    <xdr:to>
      <xdr:col>116</xdr:col>
      <xdr:colOff>114300</xdr:colOff>
      <xdr:row>38</xdr:row>
      <xdr:rowOff>133945</xdr:rowOff>
    </xdr:to>
    <xdr:sp macro="" textlink="">
      <xdr:nvSpPr>
        <xdr:cNvPr id="490" name="楕円 489"/>
        <xdr:cNvSpPr/>
      </xdr:nvSpPr>
      <xdr:spPr>
        <a:xfrm>
          <a:off x="22110700" y="65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55222</xdr:rowOff>
    </xdr:from>
    <xdr:ext cx="599010" cy="259045"/>
    <xdr:sp macro="" textlink="">
      <xdr:nvSpPr>
        <xdr:cNvPr id="491" name="【一般廃棄物処理施設】&#10;一人当たり有形固定資産（償却資産）額該当値テキスト"/>
        <xdr:cNvSpPr txBox="1"/>
      </xdr:nvSpPr>
      <xdr:spPr>
        <a:xfrm>
          <a:off x="22199600" y="63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34846</xdr:rowOff>
    </xdr:from>
    <xdr:to>
      <xdr:col>112</xdr:col>
      <xdr:colOff>38100</xdr:colOff>
      <xdr:row>38</xdr:row>
      <xdr:rowOff>136446</xdr:rowOff>
    </xdr:to>
    <xdr:sp macro="" textlink="">
      <xdr:nvSpPr>
        <xdr:cNvPr id="492" name="楕円 491"/>
        <xdr:cNvSpPr/>
      </xdr:nvSpPr>
      <xdr:spPr>
        <a:xfrm>
          <a:off x="21272500" y="654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83145</xdr:rowOff>
    </xdr:from>
    <xdr:to>
      <xdr:col>116</xdr:col>
      <xdr:colOff>63500</xdr:colOff>
      <xdr:row>38</xdr:row>
      <xdr:rowOff>85646</xdr:rowOff>
    </xdr:to>
    <xdr:cxnSp macro="">
      <xdr:nvCxnSpPr>
        <xdr:cNvPr id="493" name="直線コネクタ 492"/>
        <xdr:cNvCxnSpPr/>
      </xdr:nvCxnSpPr>
      <xdr:spPr>
        <a:xfrm flipV="1">
          <a:off x="21323300" y="659824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34279</xdr:rowOff>
    </xdr:from>
    <xdr:to>
      <xdr:col>107</xdr:col>
      <xdr:colOff>101600</xdr:colOff>
      <xdr:row>38</xdr:row>
      <xdr:rowOff>135879</xdr:rowOff>
    </xdr:to>
    <xdr:sp macro="" textlink="">
      <xdr:nvSpPr>
        <xdr:cNvPr id="494" name="楕円 493"/>
        <xdr:cNvSpPr/>
      </xdr:nvSpPr>
      <xdr:spPr>
        <a:xfrm>
          <a:off x="20383500" y="654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85079</xdr:rowOff>
    </xdr:from>
    <xdr:to>
      <xdr:col>111</xdr:col>
      <xdr:colOff>177800</xdr:colOff>
      <xdr:row>38</xdr:row>
      <xdr:rowOff>85646</xdr:rowOff>
    </xdr:to>
    <xdr:cxnSp macro="">
      <xdr:nvCxnSpPr>
        <xdr:cNvPr id="495" name="直線コネクタ 494"/>
        <xdr:cNvCxnSpPr/>
      </xdr:nvCxnSpPr>
      <xdr:spPr>
        <a:xfrm>
          <a:off x="20434300" y="6600179"/>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152973</xdr:rowOff>
    </xdr:from>
    <xdr:ext cx="599010" cy="259045"/>
    <xdr:sp macro="" textlink="">
      <xdr:nvSpPr>
        <xdr:cNvPr id="498" name="n_1mainValue【一般廃棄物処理施設】&#10;一人当たり有形固定資産（償却資産）額"/>
        <xdr:cNvSpPr txBox="1"/>
      </xdr:nvSpPr>
      <xdr:spPr>
        <a:xfrm>
          <a:off x="21011095" y="632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152406</xdr:rowOff>
    </xdr:from>
    <xdr:ext cx="599010" cy="259045"/>
    <xdr:sp macro="" textlink="">
      <xdr:nvSpPr>
        <xdr:cNvPr id="499" name="n_2mainValue【一般廃棄物処理施設】&#10;一人当たり有形固定資産（償却資産）額"/>
        <xdr:cNvSpPr txBox="1"/>
      </xdr:nvSpPr>
      <xdr:spPr>
        <a:xfrm>
          <a:off x="20134795" y="63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529"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xdr:rowOff>
    </xdr:from>
    <xdr:to>
      <xdr:col>85</xdr:col>
      <xdr:colOff>177800</xdr:colOff>
      <xdr:row>63</xdr:row>
      <xdr:rowOff>111760</xdr:rowOff>
    </xdr:to>
    <xdr:sp macro="" textlink="">
      <xdr:nvSpPr>
        <xdr:cNvPr id="538" name="楕円 537"/>
        <xdr:cNvSpPr/>
      </xdr:nvSpPr>
      <xdr:spPr>
        <a:xfrm>
          <a:off x="16268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96537</xdr:rowOff>
    </xdr:from>
    <xdr:ext cx="405111" cy="259045"/>
    <xdr:sp macro="" textlink="">
      <xdr:nvSpPr>
        <xdr:cNvPr id="539" name="【保健センター・保健所】&#10;有形固定資産減価償却率該当値テキスト"/>
        <xdr:cNvSpPr txBox="1"/>
      </xdr:nvSpPr>
      <xdr:spPr>
        <a:xfrm>
          <a:off x="16357600" y="1072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48260</xdr:rowOff>
    </xdr:from>
    <xdr:to>
      <xdr:col>81</xdr:col>
      <xdr:colOff>101600</xdr:colOff>
      <xdr:row>63</xdr:row>
      <xdr:rowOff>149860</xdr:rowOff>
    </xdr:to>
    <xdr:sp macro="" textlink="">
      <xdr:nvSpPr>
        <xdr:cNvPr id="540" name="楕円 539"/>
        <xdr:cNvSpPr/>
      </xdr:nvSpPr>
      <xdr:spPr>
        <a:xfrm>
          <a:off x="1543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60960</xdr:rowOff>
    </xdr:from>
    <xdr:to>
      <xdr:col>85</xdr:col>
      <xdr:colOff>127000</xdr:colOff>
      <xdr:row>63</xdr:row>
      <xdr:rowOff>99060</xdr:rowOff>
    </xdr:to>
    <xdr:cxnSp macro="">
      <xdr:nvCxnSpPr>
        <xdr:cNvPr id="541" name="直線コネクタ 540"/>
        <xdr:cNvCxnSpPr/>
      </xdr:nvCxnSpPr>
      <xdr:spPr>
        <a:xfrm flipV="1">
          <a:off x="15481300" y="10862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82550</xdr:rowOff>
    </xdr:from>
    <xdr:to>
      <xdr:col>76</xdr:col>
      <xdr:colOff>165100</xdr:colOff>
      <xdr:row>64</xdr:row>
      <xdr:rowOff>12700</xdr:rowOff>
    </xdr:to>
    <xdr:sp macro="" textlink="">
      <xdr:nvSpPr>
        <xdr:cNvPr id="542" name="楕円 541"/>
        <xdr:cNvSpPr/>
      </xdr:nvSpPr>
      <xdr:spPr>
        <a:xfrm>
          <a:off x="1454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99060</xdr:rowOff>
    </xdr:from>
    <xdr:to>
      <xdr:col>81</xdr:col>
      <xdr:colOff>50800</xdr:colOff>
      <xdr:row>63</xdr:row>
      <xdr:rowOff>133350</xdr:rowOff>
    </xdr:to>
    <xdr:cxnSp macro="">
      <xdr:nvCxnSpPr>
        <xdr:cNvPr id="543" name="直線コネクタ 542"/>
        <xdr:cNvCxnSpPr/>
      </xdr:nvCxnSpPr>
      <xdr:spPr>
        <a:xfrm flipV="1">
          <a:off x="14592300" y="10900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544"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545"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140987</xdr:rowOff>
    </xdr:from>
    <xdr:ext cx="405111" cy="259045"/>
    <xdr:sp macro="" textlink="">
      <xdr:nvSpPr>
        <xdr:cNvPr id="546" name="n_1mainValue【保健センター・保健所】&#10;有形固定資産減価償却率"/>
        <xdr:cNvSpPr txBox="1"/>
      </xdr:nvSpPr>
      <xdr:spPr>
        <a:xfrm>
          <a:off x="152660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3827</xdr:rowOff>
    </xdr:from>
    <xdr:ext cx="405111" cy="259045"/>
    <xdr:sp macro="" textlink="">
      <xdr:nvSpPr>
        <xdr:cNvPr id="547" name="n_2mainValue【保健センター・保健所】&#10;有形固定資産減価償却率"/>
        <xdr:cNvSpPr txBox="1"/>
      </xdr:nvSpPr>
      <xdr:spPr>
        <a:xfrm>
          <a:off x="14389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8" name="直線コネクタ 5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9" name="テキスト ボックス 5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0" name="直線コネクタ 5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1" name="テキスト ボックス 5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2" name="直線コネクタ 5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3" name="テキスト ボックス 5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4" name="直線コネクタ 5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5" name="テキスト ボックス 5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6" name="直線コネクタ 5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7" name="テキスト ボックス 5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8" name="直線コネクタ 5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9" name="テキスト ボックス 5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0" name="直線コネクタ 5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1" name="テキスト ボックス 5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73" name="直線コネクタ 572"/>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7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75" name="直線コネクタ 57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6"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7" name="直線コネクタ 576"/>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78"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9" name="フローチャート: 判断 578"/>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0" name="フローチャート: 判断 579"/>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81" name="フローチャート: 判断 58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87" name="楕円 586"/>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33763</xdr:rowOff>
    </xdr:from>
    <xdr:ext cx="469744" cy="259045"/>
    <xdr:sp macro="" textlink="">
      <xdr:nvSpPr>
        <xdr:cNvPr id="588" name="【保健センター・保健所】&#10;一人当たり面積該当値テキスト"/>
        <xdr:cNvSpPr txBox="1"/>
      </xdr:nvSpPr>
      <xdr:spPr>
        <a:xfrm>
          <a:off x="22199600" y="10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89" name="楕円 588"/>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590" name="直線コネクタ 589"/>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94524</xdr:rowOff>
    </xdr:from>
    <xdr:to>
      <xdr:col>107</xdr:col>
      <xdr:colOff>101600</xdr:colOff>
      <xdr:row>64</xdr:row>
      <xdr:rowOff>24674</xdr:rowOff>
    </xdr:to>
    <xdr:sp macro="" textlink="">
      <xdr:nvSpPr>
        <xdr:cNvPr id="591" name="楕円 590"/>
        <xdr:cNvSpPr/>
      </xdr:nvSpPr>
      <xdr:spPr>
        <a:xfrm>
          <a:off x="2038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145324</xdr:rowOff>
    </xdr:from>
    <xdr:to>
      <xdr:col>111</xdr:col>
      <xdr:colOff>177800</xdr:colOff>
      <xdr:row>63</xdr:row>
      <xdr:rowOff>148590</xdr:rowOff>
    </xdr:to>
    <xdr:cxnSp macro="">
      <xdr:nvCxnSpPr>
        <xdr:cNvPr id="592" name="直線コネクタ 591"/>
        <xdr:cNvCxnSpPr/>
      </xdr:nvCxnSpPr>
      <xdr:spPr>
        <a:xfrm>
          <a:off x="20434300" y="1094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93"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9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95"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15801</xdr:rowOff>
    </xdr:from>
    <xdr:ext cx="469744" cy="259045"/>
    <xdr:sp macro="" textlink="">
      <xdr:nvSpPr>
        <xdr:cNvPr id="596" name="n_2mainValue【保健センター・保健所】&#10;一人当たり面積"/>
        <xdr:cNvSpPr txBox="1"/>
      </xdr:nvSpPr>
      <xdr:spPr>
        <a:xfrm>
          <a:off x="20199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8" name="テキスト ボックス 6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8" name="テキスト ボックス 6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22" name="直線コネクタ 621"/>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23"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24" name="直線コネクタ 623"/>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5"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6" name="直線コネクタ 625"/>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27"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28" name="フローチャート: 判断 627"/>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29" name="フローチャート: 判断 62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30" name="フローチャート: 判断 62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36" name="楕円 635"/>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637" name="【消防施設】&#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137523</xdr:rowOff>
    </xdr:from>
    <xdr:to>
      <xdr:col>81</xdr:col>
      <xdr:colOff>101600</xdr:colOff>
      <xdr:row>82</xdr:row>
      <xdr:rowOff>67673</xdr:rowOff>
    </xdr:to>
    <xdr:sp macro="" textlink="">
      <xdr:nvSpPr>
        <xdr:cNvPr id="638" name="楕円 637"/>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16873</xdr:rowOff>
    </xdr:to>
    <xdr:cxnSp macro="">
      <xdr:nvCxnSpPr>
        <xdr:cNvPr id="639" name="直線コネクタ 638"/>
        <xdr:cNvCxnSpPr/>
      </xdr:nvCxnSpPr>
      <xdr:spPr>
        <a:xfrm flipV="1">
          <a:off x="15481300" y="140676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640" name="楕円 639"/>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16873</xdr:rowOff>
    </xdr:from>
    <xdr:to>
      <xdr:col>81</xdr:col>
      <xdr:colOff>50800</xdr:colOff>
      <xdr:row>82</xdr:row>
      <xdr:rowOff>57694</xdr:rowOff>
    </xdr:to>
    <xdr:cxnSp macro="">
      <xdr:nvCxnSpPr>
        <xdr:cNvPr id="641" name="直線コネクタ 640"/>
        <xdr:cNvCxnSpPr/>
      </xdr:nvCxnSpPr>
      <xdr:spPr>
        <a:xfrm flipV="1">
          <a:off x="14592300" y="140757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42"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43"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84200</xdr:rowOff>
    </xdr:from>
    <xdr:ext cx="405111" cy="259045"/>
    <xdr:sp macro="" textlink="">
      <xdr:nvSpPr>
        <xdr:cNvPr id="644" name="n_1mainValue【消防施設】&#10;有形固定資産減価償却率"/>
        <xdr:cNvSpPr txBox="1"/>
      </xdr:nvSpPr>
      <xdr:spPr>
        <a:xfrm>
          <a:off x="15266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45" name="n_2mainValue【消防施設】&#10;有形固定資産減価償却率"/>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67" name="直線コネクタ 666"/>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68"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69" name="直線コネクタ 668"/>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0"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71" name="直線コネクタ 67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72"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73" name="フローチャート: 判断 672"/>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74" name="フローチャート: 判断 673"/>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75" name="フローチャート: 判断 67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681" name="楕円 680"/>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682" name="【消防施設】&#10;一人当たり面積該当値テキスト"/>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83" name="楕円 682"/>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684" name="直線コネクタ 683"/>
        <xdr:cNvCxnSpPr/>
      </xdr:nvCxnSpPr>
      <xdr:spPr>
        <a:xfrm>
          <a:off x="21323300" y="1454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26163</xdr:rowOff>
    </xdr:from>
    <xdr:to>
      <xdr:col>107</xdr:col>
      <xdr:colOff>101600</xdr:colOff>
      <xdr:row>81</xdr:row>
      <xdr:rowOff>127763</xdr:rowOff>
    </xdr:to>
    <xdr:sp macro="" textlink="">
      <xdr:nvSpPr>
        <xdr:cNvPr id="685" name="楕円 684"/>
        <xdr:cNvSpPr/>
      </xdr:nvSpPr>
      <xdr:spPr>
        <a:xfrm>
          <a:off x="20383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76963</xdr:rowOff>
    </xdr:from>
    <xdr:to>
      <xdr:col>111</xdr:col>
      <xdr:colOff>177800</xdr:colOff>
      <xdr:row>84</xdr:row>
      <xdr:rowOff>138685</xdr:rowOff>
    </xdr:to>
    <xdr:cxnSp macro="">
      <xdr:nvCxnSpPr>
        <xdr:cNvPr id="686" name="直線コネクタ 685"/>
        <xdr:cNvCxnSpPr/>
      </xdr:nvCxnSpPr>
      <xdr:spPr>
        <a:xfrm>
          <a:off x="20434300" y="13964413"/>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87"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88"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689"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144290</xdr:rowOff>
    </xdr:from>
    <xdr:ext cx="469744" cy="259045"/>
    <xdr:sp macro="" textlink="">
      <xdr:nvSpPr>
        <xdr:cNvPr id="690" name="n_2mainValue【消防施設】&#10;一人当たり面積"/>
        <xdr:cNvSpPr txBox="1"/>
      </xdr:nvSpPr>
      <xdr:spPr>
        <a:xfrm>
          <a:off x="20199427" y="136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16" name="直線コネクタ 715"/>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1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1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20" name="直線コネクタ 71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21"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22" name="フローチャート: 判断 721"/>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23" name="フローチャート: 判断 722"/>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24" name="フローチャート: 判断 723"/>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730" name="楕円 729"/>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149514</xdr:rowOff>
    </xdr:from>
    <xdr:ext cx="405111" cy="259045"/>
    <xdr:sp macro="" textlink="">
      <xdr:nvSpPr>
        <xdr:cNvPr id="731" name="【庁舎】&#10;有形固定資産減価償却率該当値テキスト"/>
        <xdr:cNvSpPr txBox="1"/>
      </xdr:nvSpPr>
      <xdr:spPr>
        <a:xfrm>
          <a:off x="16357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732" name="楕円 731"/>
        <xdr:cNvSpPr/>
      </xdr:nvSpPr>
      <xdr:spPr>
        <a:xfrm>
          <a:off x="15430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104</xdr:row>
      <xdr:rowOff>5987</xdr:rowOff>
    </xdr:to>
    <xdr:cxnSp macro="">
      <xdr:nvCxnSpPr>
        <xdr:cNvPr id="733" name="直線コネクタ 732"/>
        <xdr:cNvCxnSpPr/>
      </xdr:nvCxnSpPr>
      <xdr:spPr>
        <a:xfrm>
          <a:off x="15481300" y="177878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734" name="楕円 733"/>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144780</xdr:rowOff>
    </xdr:to>
    <xdr:cxnSp macro="">
      <xdr:nvCxnSpPr>
        <xdr:cNvPr id="735" name="直線コネクタ 734"/>
        <xdr:cNvCxnSpPr/>
      </xdr:nvCxnSpPr>
      <xdr:spPr>
        <a:xfrm flipV="1">
          <a:off x="14592300" y="177878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36"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37"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24328</xdr:rowOff>
    </xdr:from>
    <xdr:ext cx="405111" cy="259045"/>
    <xdr:sp macro="" textlink="">
      <xdr:nvSpPr>
        <xdr:cNvPr id="738" name="n_1mainValue【庁舎】&#10;有形固定資産減価償却率"/>
        <xdr:cNvSpPr txBox="1"/>
      </xdr:nvSpPr>
      <xdr:spPr>
        <a:xfrm>
          <a:off x="15266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739" name="n_2mainValue【庁舎】&#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65" name="直線コネクタ 76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6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67" name="直線コネクタ 76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6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69" name="直線コネクタ 76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70"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71" name="フローチャート: 判断 77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72" name="フローチャート: 判断 77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73" name="フローチャート: 判断 772"/>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779" name="楕円 778"/>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780" name="【庁舎】&#10;一人当たり面積該当値テキスト"/>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781" name="楕円 780"/>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159476</xdr:rowOff>
    </xdr:to>
    <xdr:cxnSp macro="">
      <xdr:nvCxnSpPr>
        <xdr:cNvPr id="782" name="直線コネクタ 781"/>
        <xdr:cNvCxnSpPr/>
      </xdr:nvCxnSpPr>
      <xdr:spPr>
        <a:xfrm flipV="1">
          <a:off x="21323300" y="18490474"/>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83" name="楕円 782"/>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159476</xdr:rowOff>
    </xdr:to>
    <xdr:cxnSp macro="">
      <xdr:nvCxnSpPr>
        <xdr:cNvPr id="784" name="直線コネクタ 783"/>
        <xdr:cNvCxnSpPr/>
      </xdr:nvCxnSpPr>
      <xdr:spPr>
        <a:xfrm>
          <a:off x="20434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85"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86"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787"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52088</xdr:rowOff>
    </xdr:from>
    <xdr:ext cx="469744" cy="259045"/>
    <xdr:sp macro="" textlink="">
      <xdr:nvSpPr>
        <xdr:cNvPr id="788" name="n_2mainValue【庁舎】&#10;一人当たり面積"/>
        <xdr:cNvSpPr txBox="1"/>
      </xdr:nvSpPr>
      <xdr:spPr>
        <a:xfrm>
          <a:off x="20199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市民会館と保健センターについては、比較的新しい施設のため、有形固定資産減価償却率が低くなっている。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一般廃棄物処理施設は一部事務組合で管理している施設であり有形固定資産減価償却率が高く、消防施設については、類似団体と同等の償却率となっている。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老朽化が進んでいることもあり、類似団体と比較して有形固定資産減価償却率がやや高い数値を示しているが、体育館については、今後改築を予定しており、また、町民プールについても平成３０年度に除却予定であるため、今後数値の改善が見られ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416" t="s">
        <v>74</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417" t="s">
        <v>76</v>
      </c>
      <c r="C3" s="418"/>
      <c r="D3" s="418"/>
      <c r="E3" s="419"/>
      <c r="F3" s="419"/>
      <c r="G3" s="419"/>
      <c r="H3" s="419"/>
      <c r="I3" s="419"/>
      <c r="J3" s="419"/>
      <c r="K3" s="419"/>
      <c r="L3" s="419" t="s">
        <v>77</v>
      </c>
      <c r="M3" s="419"/>
      <c r="N3" s="419"/>
      <c r="O3" s="419"/>
      <c r="P3" s="419"/>
      <c r="Q3" s="419"/>
      <c r="R3" s="426"/>
      <c r="S3" s="426"/>
      <c r="T3" s="426"/>
      <c r="U3" s="426"/>
      <c r="V3" s="427"/>
      <c r="W3" s="401" t="s">
        <v>78</v>
      </c>
      <c r="X3" s="402"/>
      <c r="Y3" s="402"/>
      <c r="Z3" s="402"/>
      <c r="AA3" s="402"/>
      <c r="AB3" s="418"/>
      <c r="AC3" s="426" t="s">
        <v>79</v>
      </c>
      <c r="AD3" s="402"/>
      <c r="AE3" s="402"/>
      <c r="AF3" s="402"/>
      <c r="AG3" s="402"/>
      <c r="AH3" s="402"/>
      <c r="AI3" s="402"/>
      <c r="AJ3" s="402"/>
      <c r="AK3" s="402"/>
      <c r="AL3" s="403"/>
      <c r="AM3" s="401" t="s">
        <v>80</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81</v>
      </c>
      <c r="BO3" s="402"/>
      <c r="BP3" s="402"/>
      <c r="BQ3" s="402"/>
      <c r="BR3" s="402"/>
      <c r="BS3" s="402"/>
      <c r="BT3" s="402"/>
      <c r="BU3" s="403"/>
      <c r="BV3" s="401" t="s">
        <v>82</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83</v>
      </c>
      <c r="CU3" s="402"/>
      <c r="CV3" s="402"/>
      <c r="CW3" s="402"/>
      <c r="CX3" s="402"/>
      <c r="CY3" s="402"/>
      <c r="CZ3" s="402"/>
      <c r="DA3" s="403"/>
      <c r="DB3" s="401" t="s">
        <v>84</v>
      </c>
      <c r="DC3" s="402"/>
      <c r="DD3" s="402"/>
      <c r="DE3" s="402"/>
      <c r="DF3" s="402"/>
      <c r="DG3" s="402"/>
      <c r="DH3" s="402"/>
      <c r="DI3" s="403"/>
      <c r="DJ3" s="163"/>
      <c r="DK3" s="163"/>
      <c r="DL3" s="163"/>
      <c r="DM3" s="163"/>
      <c r="DN3" s="163"/>
      <c r="DO3" s="163"/>
    </row>
    <row r="4" spans="1:119" ht="18.75" customHeight="1" x14ac:dyDescent="0.15">
      <c r="A4" s="164"/>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85</v>
      </c>
      <c r="AZ4" s="405"/>
      <c r="BA4" s="405"/>
      <c r="BB4" s="405"/>
      <c r="BC4" s="405"/>
      <c r="BD4" s="405"/>
      <c r="BE4" s="405"/>
      <c r="BF4" s="405"/>
      <c r="BG4" s="405"/>
      <c r="BH4" s="405"/>
      <c r="BI4" s="405"/>
      <c r="BJ4" s="405"/>
      <c r="BK4" s="405"/>
      <c r="BL4" s="405"/>
      <c r="BM4" s="406"/>
      <c r="BN4" s="407">
        <v>7409859</v>
      </c>
      <c r="BO4" s="408"/>
      <c r="BP4" s="408"/>
      <c r="BQ4" s="408"/>
      <c r="BR4" s="408"/>
      <c r="BS4" s="408"/>
      <c r="BT4" s="408"/>
      <c r="BU4" s="409"/>
      <c r="BV4" s="407">
        <v>7341193</v>
      </c>
      <c r="BW4" s="408"/>
      <c r="BX4" s="408"/>
      <c r="BY4" s="408"/>
      <c r="BZ4" s="408"/>
      <c r="CA4" s="408"/>
      <c r="CB4" s="408"/>
      <c r="CC4" s="409"/>
      <c r="CD4" s="410" t="s">
        <v>86</v>
      </c>
      <c r="CE4" s="411"/>
      <c r="CF4" s="411"/>
      <c r="CG4" s="411"/>
      <c r="CH4" s="411"/>
      <c r="CI4" s="411"/>
      <c r="CJ4" s="411"/>
      <c r="CK4" s="411"/>
      <c r="CL4" s="411"/>
      <c r="CM4" s="411"/>
      <c r="CN4" s="411"/>
      <c r="CO4" s="411"/>
      <c r="CP4" s="411"/>
      <c r="CQ4" s="411"/>
      <c r="CR4" s="411"/>
      <c r="CS4" s="412"/>
      <c r="CT4" s="413">
        <v>0.6</v>
      </c>
      <c r="CU4" s="414"/>
      <c r="CV4" s="414"/>
      <c r="CW4" s="414"/>
      <c r="CX4" s="414"/>
      <c r="CY4" s="414"/>
      <c r="CZ4" s="414"/>
      <c r="DA4" s="415"/>
      <c r="DB4" s="413">
        <v>0.4</v>
      </c>
      <c r="DC4" s="414"/>
      <c r="DD4" s="414"/>
      <c r="DE4" s="414"/>
      <c r="DF4" s="414"/>
      <c r="DG4" s="414"/>
      <c r="DH4" s="414"/>
      <c r="DI4" s="415"/>
      <c r="DJ4" s="163"/>
      <c r="DK4" s="163"/>
      <c r="DL4" s="163"/>
      <c r="DM4" s="163"/>
      <c r="DN4" s="163"/>
      <c r="DO4" s="163"/>
    </row>
    <row r="5" spans="1:119" ht="18.75" customHeight="1" x14ac:dyDescent="0.15">
      <c r="A5" s="164"/>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87</v>
      </c>
      <c r="AN5" s="474"/>
      <c r="AO5" s="474"/>
      <c r="AP5" s="474"/>
      <c r="AQ5" s="474"/>
      <c r="AR5" s="474"/>
      <c r="AS5" s="474"/>
      <c r="AT5" s="475"/>
      <c r="AU5" s="476" t="s">
        <v>88</v>
      </c>
      <c r="AV5" s="477"/>
      <c r="AW5" s="477"/>
      <c r="AX5" s="477"/>
      <c r="AY5" s="478" t="s">
        <v>89</v>
      </c>
      <c r="AZ5" s="479"/>
      <c r="BA5" s="479"/>
      <c r="BB5" s="479"/>
      <c r="BC5" s="479"/>
      <c r="BD5" s="479"/>
      <c r="BE5" s="479"/>
      <c r="BF5" s="479"/>
      <c r="BG5" s="479"/>
      <c r="BH5" s="479"/>
      <c r="BI5" s="479"/>
      <c r="BJ5" s="479"/>
      <c r="BK5" s="479"/>
      <c r="BL5" s="479"/>
      <c r="BM5" s="480"/>
      <c r="BN5" s="444">
        <v>7314432</v>
      </c>
      <c r="BO5" s="445"/>
      <c r="BP5" s="445"/>
      <c r="BQ5" s="445"/>
      <c r="BR5" s="445"/>
      <c r="BS5" s="445"/>
      <c r="BT5" s="445"/>
      <c r="BU5" s="446"/>
      <c r="BV5" s="444">
        <v>7269630</v>
      </c>
      <c r="BW5" s="445"/>
      <c r="BX5" s="445"/>
      <c r="BY5" s="445"/>
      <c r="BZ5" s="445"/>
      <c r="CA5" s="445"/>
      <c r="CB5" s="445"/>
      <c r="CC5" s="446"/>
      <c r="CD5" s="447" t="s">
        <v>90</v>
      </c>
      <c r="CE5" s="448"/>
      <c r="CF5" s="448"/>
      <c r="CG5" s="448"/>
      <c r="CH5" s="448"/>
      <c r="CI5" s="448"/>
      <c r="CJ5" s="448"/>
      <c r="CK5" s="448"/>
      <c r="CL5" s="448"/>
      <c r="CM5" s="448"/>
      <c r="CN5" s="448"/>
      <c r="CO5" s="448"/>
      <c r="CP5" s="448"/>
      <c r="CQ5" s="448"/>
      <c r="CR5" s="448"/>
      <c r="CS5" s="449"/>
      <c r="CT5" s="441">
        <v>93.2</v>
      </c>
      <c r="CU5" s="442"/>
      <c r="CV5" s="442"/>
      <c r="CW5" s="442"/>
      <c r="CX5" s="442"/>
      <c r="CY5" s="442"/>
      <c r="CZ5" s="442"/>
      <c r="DA5" s="443"/>
      <c r="DB5" s="441">
        <v>93.8</v>
      </c>
      <c r="DC5" s="442"/>
      <c r="DD5" s="442"/>
      <c r="DE5" s="442"/>
      <c r="DF5" s="442"/>
      <c r="DG5" s="442"/>
      <c r="DH5" s="442"/>
      <c r="DI5" s="443"/>
      <c r="DJ5" s="163"/>
      <c r="DK5" s="163"/>
      <c r="DL5" s="163"/>
      <c r="DM5" s="163"/>
      <c r="DN5" s="163"/>
      <c r="DO5" s="163"/>
    </row>
    <row r="6" spans="1:119" ht="18.75" customHeight="1" x14ac:dyDescent="0.15">
      <c r="A6" s="164"/>
      <c r="B6" s="450" t="s">
        <v>91</v>
      </c>
      <c r="C6" s="451"/>
      <c r="D6" s="451"/>
      <c r="E6" s="452"/>
      <c r="F6" s="452"/>
      <c r="G6" s="452"/>
      <c r="H6" s="452"/>
      <c r="I6" s="452"/>
      <c r="J6" s="452"/>
      <c r="K6" s="452"/>
      <c r="L6" s="452" t="s">
        <v>92</v>
      </c>
      <c r="M6" s="452"/>
      <c r="N6" s="452"/>
      <c r="O6" s="452"/>
      <c r="P6" s="452"/>
      <c r="Q6" s="452"/>
      <c r="R6" s="456"/>
      <c r="S6" s="456"/>
      <c r="T6" s="456"/>
      <c r="U6" s="456"/>
      <c r="V6" s="457"/>
      <c r="W6" s="460" t="s">
        <v>93</v>
      </c>
      <c r="X6" s="461"/>
      <c r="Y6" s="461"/>
      <c r="Z6" s="461"/>
      <c r="AA6" s="461"/>
      <c r="AB6" s="451"/>
      <c r="AC6" s="464" t="s">
        <v>94</v>
      </c>
      <c r="AD6" s="465"/>
      <c r="AE6" s="465"/>
      <c r="AF6" s="465"/>
      <c r="AG6" s="465"/>
      <c r="AH6" s="465"/>
      <c r="AI6" s="465"/>
      <c r="AJ6" s="465"/>
      <c r="AK6" s="465"/>
      <c r="AL6" s="466"/>
      <c r="AM6" s="473" t="s">
        <v>95</v>
      </c>
      <c r="AN6" s="474"/>
      <c r="AO6" s="474"/>
      <c r="AP6" s="474"/>
      <c r="AQ6" s="474"/>
      <c r="AR6" s="474"/>
      <c r="AS6" s="474"/>
      <c r="AT6" s="475"/>
      <c r="AU6" s="476" t="s">
        <v>96</v>
      </c>
      <c r="AV6" s="477"/>
      <c r="AW6" s="477"/>
      <c r="AX6" s="477"/>
      <c r="AY6" s="478" t="s">
        <v>97</v>
      </c>
      <c r="AZ6" s="479"/>
      <c r="BA6" s="479"/>
      <c r="BB6" s="479"/>
      <c r="BC6" s="479"/>
      <c r="BD6" s="479"/>
      <c r="BE6" s="479"/>
      <c r="BF6" s="479"/>
      <c r="BG6" s="479"/>
      <c r="BH6" s="479"/>
      <c r="BI6" s="479"/>
      <c r="BJ6" s="479"/>
      <c r="BK6" s="479"/>
      <c r="BL6" s="479"/>
      <c r="BM6" s="480"/>
      <c r="BN6" s="444">
        <v>95427</v>
      </c>
      <c r="BO6" s="445"/>
      <c r="BP6" s="445"/>
      <c r="BQ6" s="445"/>
      <c r="BR6" s="445"/>
      <c r="BS6" s="445"/>
      <c r="BT6" s="445"/>
      <c r="BU6" s="446"/>
      <c r="BV6" s="444">
        <v>71563</v>
      </c>
      <c r="BW6" s="445"/>
      <c r="BX6" s="445"/>
      <c r="BY6" s="445"/>
      <c r="BZ6" s="445"/>
      <c r="CA6" s="445"/>
      <c r="CB6" s="445"/>
      <c r="CC6" s="446"/>
      <c r="CD6" s="447" t="s">
        <v>98</v>
      </c>
      <c r="CE6" s="448"/>
      <c r="CF6" s="448"/>
      <c r="CG6" s="448"/>
      <c r="CH6" s="448"/>
      <c r="CI6" s="448"/>
      <c r="CJ6" s="448"/>
      <c r="CK6" s="448"/>
      <c r="CL6" s="448"/>
      <c r="CM6" s="448"/>
      <c r="CN6" s="448"/>
      <c r="CO6" s="448"/>
      <c r="CP6" s="448"/>
      <c r="CQ6" s="448"/>
      <c r="CR6" s="448"/>
      <c r="CS6" s="449"/>
      <c r="CT6" s="481">
        <v>99.7</v>
      </c>
      <c r="CU6" s="482"/>
      <c r="CV6" s="482"/>
      <c r="CW6" s="482"/>
      <c r="CX6" s="482"/>
      <c r="CY6" s="482"/>
      <c r="CZ6" s="482"/>
      <c r="DA6" s="483"/>
      <c r="DB6" s="481">
        <v>100.1</v>
      </c>
      <c r="DC6" s="482"/>
      <c r="DD6" s="482"/>
      <c r="DE6" s="482"/>
      <c r="DF6" s="482"/>
      <c r="DG6" s="482"/>
      <c r="DH6" s="482"/>
      <c r="DI6" s="483"/>
      <c r="DJ6" s="163"/>
      <c r="DK6" s="163"/>
      <c r="DL6" s="163"/>
      <c r="DM6" s="163"/>
      <c r="DN6" s="163"/>
      <c r="DO6" s="163"/>
    </row>
    <row r="7" spans="1:119" ht="18.75" customHeight="1" x14ac:dyDescent="0.15">
      <c r="A7" s="164"/>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99</v>
      </c>
      <c r="AN7" s="474"/>
      <c r="AO7" s="474"/>
      <c r="AP7" s="474"/>
      <c r="AQ7" s="474"/>
      <c r="AR7" s="474"/>
      <c r="AS7" s="474"/>
      <c r="AT7" s="475"/>
      <c r="AU7" s="476" t="s">
        <v>100</v>
      </c>
      <c r="AV7" s="477"/>
      <c r="AW7" s="477"/>
      <c r="AX7" s="477"/>
      <c r="AY7" s="478" t="s">
        <v>101</v>
      </c>
      <c r="AZ7" s="479"/>
      <c r="BA7" s="479"/>
      <c r="BB7" s="479"/>
      <c r="BC7" s="479"/>
      <c r="BD7" s="479"/>
      <c r="BE7" s="479"/>
      <c r="BF7" s="479"/>
      <c r="BG7" s="479"/>
      <c r="BH7" s="479"/>
      <c r="BI7" s="479"/>
      <c r="BJ7" s="479"/>
      <c r="BK7" s="479"/>
      <c r="BL7" s="479"/>
      <c r="BM7" s="480"/>
      <c r="BN7" s="444">
        <v>69988</v>
      </c>
      <c r="BO7" s="445"/>
      <c r="BP7" s="445"/>
      <c r="BQ7" s="445"/>
      <c r="BR7" s="445"/>
      <c r="BS7" s="445"/>
      <c r="BT7" s="445"/>
      <c r="BU7" s="446"/>
      <c r="BV7" s="444">
        <v>54932</v>
      </c>
      <c r="BW7" s="445"/>
      <c r="BX7" s="445"/>
      <c r="BY7" s="445"/>
      <c r="BZ7" s="445"/>
      <c r="CA7" s="445"/>
      <c r="CB7" s="445"/>
      <c r="CC7" s="446"/>
      <c r="CD7" s="447" t="s">
        <v>102</v>
      </c>
      <c r="CE7" s="448"/>
      <c r="CF7" s="448"/>
      <c r="CG7" s="448"/>
      <c r="CH7" s="448"/>
      <c r="CI7" s="448"/>
      <c r="CJ7" s="448"/>
      <c r="CK7" s="448"/>
      <c r="CL7" s="448"/>
      <c r="CM7" s="448"/>
      <c r="CN7" s="448"/>
      <c r="CO7" s="448"/>
      <c r="CP7" s="448"/>
      <c r="CQ7" s="448"/>
      <c r="CR7" s="448"/>
      <c r="CS7" s="449"/>
      <c r="CT7" s="444">
        <v>4259185</v>
      </c>
      <c r="CU7" s="445"/>
      <c r="CV7" s="445"/>
      <c r="CW7" s="445"/>
      <c r="CX7" s="445"/>
      <c r="CY7" s="445"/>
      <c r="CZ7" s="445"/>
      <c r="DA7" s="446"/>
      <c r="DB7" s="444">
        <v>4197600</v>
      </c>
      <c r="DC7" s="445"/>
      <c r="DD7" s="445"/>
      <c r="DE7" s="445"/>
      <c r="DF7" s="445"/>
      <c r="DG7" s="445"/>
      <c r="DH7" s="445"/>
      <c r="DI7" s="446"/>
      <c r="DJ7" s="163"/>
      <c r="DK7" s="163"/>
      <c r="DL7" s="163"/>
      <c r="DM7" s="163"/>
      <c r="DN7" s="163"/>
      <c r="DO7" s="163"/>
    </row>
    <row r="8" spans="1:119" ht="18.75" customHeight="1" thickBot="1" x14ac:dyDescent="0.2">
      <c r="A8" s="164"/>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103</v>
      </c>
      <c r="AN8" s="474"/>
      <c r="AO8" s="474"/>
      <c r="AP8" s="474"/>
      <c r="AQ8" s="474"/>
      <c r="AR8" s="474"/>
      <c r="AS8" s="474"/>
      <c r="AT8" s="475"/>
      <c r="AU8" s="476" t="s">
        <v>96</v>
      </c>
      <c r="AV8" s="477"/>
      <c r="AW8" s="477"/>
      <c r="AX8" s="477"/>
      <c r="AY8" s="478" t="s">
        <v>104</v>
      </c>
      <c r="AZ8" s="479"/>
      <c r="BA8" s="479"/>
      <c r="BB8" s="479"/>
      <c r="BC8" s="479"/>
      <c r="BD8" s="479"/>
      <c r="BE8" s="479"/>
      <c r="BF8" s="479"/>
      <c r="BG8" s="479"/>
      <c r="BH8" s="479"/>
      <c r="BI8" s="479"/>
      <c r="BJ8" s="479"/>
      <c r="BK8" s="479"/>
      <c r="BL8" s="479"/>
      <c r="BM8" s="480"/>
      <c r="BN8" s="444">
        <v>25439</v>
      </c>
      <c r="BO8" s="445"/>
      <c r="BP8" s="445"/>
      <c r="BQ8" s="445"/>
      <c r="BR8" s="445"/>
      <c r="BS8" s="445"/>
      <c r="BT8" s="445"/>
      <c r="BU8" s="446"/>
      <c r="BV8" s="444">
        <v>16631</v>
      </c>
      <c r="BW8" s="445"/>
      <c r="BX8" s="445"/>
      <c r="BY8" s="445"/>
      <c r="BZ8" s="445"/>
      <c r="CA8" s="445"/>
      <c r="CB8" s="445"/>
      <c r="CC8" s="446"/>
      <c r="CD8" s="447" t="s">
        <v>105</v>
      </c>
      <c r="CE8" s="448"/>
      <c r="CF8" s="448"/>
      <c r="CG8" s="448"/>
      <c r="CH8" s="448"/>
      <c r="CI8" s="448"/>
      <c r="CJ8" s="448"/>
      <c r="CK8" s="448"/>
      <c r="CL8" s="448"/>
      <c r="CM8" s="448"/>
      <c r="CN8" s="448"/>
      <c r="CO8" s="448"/>
      <c r="CP8" s="448"/>
      <c r="CQ8" s="448"/>
      <c r="CR8" s="448"/>
      <c r="CS8" s="449"/>
      <c r="CT8" s="484">
        <v>0.68</v>
      </c>
      <c r="CU8" s="485"/>
      <c r="CV8" s="485"/>
      <c r="CW8" s="485"/>
      <c r="CX8" s="485"/>
      <c r="CY8" s="485"/>
      <c r="CZ8" s="485"/>
      <c r="DA8" s="486"/>
      <c r="DB8" s="484">
        <v>0.67</v>
      </c>
      <c r="DC8" s="485"/>
      <c r="DD8" s="485"/>
      <c r="DE8" s="485"/>
      <c r="DF8" s="485"/>
      <c r="DG8" s="485"/>
      <c r="DH8" s="485"/>
      <c r="DI8" s="486"/>
      <c r="DJ8" s="163"/>
      <c r="DK8" s="163"/>
      <c r="DL8" s="163"/>
      <c r="DM8" s="163"/>
      <c r="DN8" s="163"/>
      <c r="DO8" s="163"/>
    </row>
    <row r="9" spans="1:119" ht="18.75" customHeight="1" thickBot="1" x14ac:dyDescent="0.2">
      <c r="A9" s="164"/>
      <c r="B9" s="438" t="s">
        <v>106</v>
      </c>
      <c r="C9" s="439"/>
      <c r="D9" s="439"/>
      <c r="E9" s="439"/>
      <c r="F9" s="439"/>
      <c r="G9" s="439"/>
      <c r="H9" s="439"/>
      <c r="I9" s="439"/>
      <c r="J9" s="439"/>
      <c r="K9" s="487"/>
      <c r="L9" s="488" t="s">
        <v>107</v>
      </c>
      <c r="M9" s="489"/>
      <c r="N9" s="489"/>
      <c r="O9" s="489"/>
      <c r="P9" s="489"/>
      <c r="Q9" s="490"/>
      <c r="R9" s="491">
        <v>21080</v>
      </c>
      <c r="S9" s="492"/>
      <c r="T9" s="492"/>
      <c r="U9" s="492"/>
      <c r="V9" s="493"/>
      <c r="W9" s="401" t="s">
        <v>108</v>
      </c>
      <c r="X9" s="402"/>
      <c r="Y9" s="402"/>
      <c r="Z9" s="402"/>
      <c r="AA9" s="402"/>
      <c r="AB9" s="402"/>
      <c r="AC9" s="402"/>
      <c r="AD9" s="402"/>
      <c r="AE9" s="402"/>
      <c r="AF9" s="402"/>
      <c r="AG9" s="402"/>
      <c r="AH9" s="402"/>
      <c r="AI9" s="402"/>
      <c r="AJ9" s="402"/>
      <c r="AK9" s="402"/>
      <c r="AL9" s="403"/>
      <c r="AM9" s="473" t="s">
        <v>109</v>
      </c>
      <c r="AN9" s="474"/>
      <c r="AO9" s="474"/>
      <c r="AP9" s="474"/>
      <c r="AQ9" s="474"/>
      <c r="AR9" s="474"/>
      <c r="AS9" s="474"/>
      <c r="AT9" s="475"/>
      <c r="AU9" s="476" t="s">
        <v>96</v>
      </c>
      <c r="AV9" s="477"/>
      <c r="AW9" s="477"/>
      <c r="AX9" s="477"/>
      <c r="AY9" s="478" t="s">
        <v>110</v>
      </c>
      <c r="AZ9" s="479"/>
      <c r="BA9" s="479"/>
      <c r="BB9" s="479"/>
      <c r="BC9" s="479"/>
      <c r="BD9" s="479"/>
      <c r="BE9" s="479"/>
      <c r="BF9" s="479"/>
      <c r="BG9" s="479"/>
      <c r="BH9" s="479"/>
      <c r="BI9" s="479"/>
      <c r="BJ9" s="479"/>
      <c r="BK9" s="479"/>
      <c r="BL9" s="479"/>
      <c r="BM9" s="480"/>
      <c r="BN9" s="444">
        <v>8808</v>
      </c>
      <c r="BO9" s="445"/>
      <c r="BP9" s="445"/>
      <c r="BQ9" s="445"/>
      <c r="BR9" s="445"/>
      <c r="BS9" s="445"/>
      <c r="BT9" s="445"/>
      <c r="BU9" s="446"/>
      <c r="BV9" s="444">
        <v>1331</v>
      </c>
      <c r="BW9" s="445"/>
      <c r="BX9" s="445"/>
      <c r="BY9" s="445"/>
      <c r="BZ9" s="445"/>
      <c r="CA9" s="445"/>
      <c r="CB9" s="445"/>
      <c r="CC9" s="446"/>
      <c r="CD9" s="447" t="s">
        <v>111</v>
      </c>
      <c r="CE9" s="448"/>
      <c r="CF9" s="448"/>
      <c r="CG9" s="448"/>
      <c r="CH9" s="448"/>
      <c r="CI9" s="448"/>
      <c r="CJ9" s="448"/>
      <c r="CK9" s="448"/>
      <c r="CL9" s="448"/>
      <c r="CM9" s="448"/>
      <c r="CN9" s="448"/>
      <c r="CO9" s="448"/>
      <c r="CP9" s="448"/>
      <c r="CQ9" s="448"/>
      <c r="CR9" s="448"/>
      <c r="CS9" s="449"/>
      <c r="CT9" s="441">
        <v>19.100000000000001</v>
      </c>
      <c r="CU9" s="442"/>
      <c r="CV9" s="442"/>
      <c r="CW9" s="442"/>
      <c r="CX9" s="442"/>
      <c r="CY9" s="442"/>
      <c r="CZ9" s="442"/>
      <c r="DA9" s="443"/>
      <c r="DB9" s="441">
        <v>11.7</v>
      </c>
      <c r="DC9" s="442"/>
      <c r="DD9" s="442"/>
      <c r="DE9" s="442"/>
      <c r="DF9" s="442"/>
      <c r="DG9" s="442"/>
      <c r="DH9" s="442"/>
      <c r="DI9" s="443"/>
      <c r="DJ9" s="163"/>
      <c r="DK9" s="163"/>
      <c r="DL9" s="163"/>
      <c r="DM9" s="163"/>
      <c r="DN9" s="163"/>
      <c r="DO9" s="163"/>
    </row>
    <row r="10" spans="1:119" ht="18.75" customHeight="1" thickBot="1" x14ac:dyDescent="0.2">
      <c r="A10" s="164"/>
      <c r="B10" s="438"/>
      <c r="C10" s="439"/>
      <c r="D10" s="439"/>
      <c r="E10" s="439"/>
      <c r="F10" s="439"/>
      <c r="G10" s="439"/>
      <c r="H10" s="439"/>
      <c r="I10" s="439"/>
      <c r="J10" s="439"/>
      <c r="K10" s="487"/>
      <c r="L10" s="494" t="s">
        <v>112</v>
      </c>
      <c r="M10" s="474"/>
      <c r="N10" s="474"/>
      <c r="O10" s="474"/>
      <c r="P10" s="474"/>
      <c r="Q10" s="475"/>
      <c r="R10" s="495">
        <v>19801</v>
      </c>
      <c r="S10" s="496"/>
      <c r="T10" s="496"/>
      <c r="U10" s="496"/>
      <c r="V10" s="497"/>
      <c r="W10" s="432"/>
      <c r="X10" s="433"/>
      <c r="Y10" s="433"/>
      <c r="Z10" s="433"/>
      <c r="AA10" s="433"/>
      <c r="AB10" s="433"/>
      <c r="AC10" s="433"/>
      <c r="AD10" s="433"/>
      <c r="AE10" s="433"/>
      <c r="AF10" s="433"/>
      <c r="AG10" s="433"/>
      <c r="AH10" s="433"/>
      <c r="AI10" s="433"/>
      <c r="AJ10" s="433"/>
      <c r="AK10" s="433"/>
      <c r="AL10" s="436"/>
      <c r="AM10" s="473" t="s">
        <v>113</v>
      </c>
      <c r="AN10" s="474"/>
      <c r="AO10" s="474"/>
      <c r="AP10" s="474"/>
      <c r="AQ10" s="474"/>
      <c r="AR10" s="474"/>
      <c r="AS10" s="474"/>
      <c r="AT10" s="475"/>
      <c r="AU10" s="476" t="s">
        <v>114</v>
      </c>
      <c r="AV10" s="477"/>
      <c r="AW10" s="477"/>
      <c r="AX10" s="477"/>
      <c r="AY10" s="478" t="s">
        <v>115</v>
      </c>
      <c r="AZ10" s="479"/>
      <c r="BA10" s="479"/>
      <c r="BB10" s="479"/>
      <c r="BC10" s="479"/>
      <c r="BD10" s="479"/>
      <c r="BE10" s="479"/>
      <c r="BF10" s="479"/>
      <c r="BG10" s="479"/>
      <c r="BH10" s="479"/>
      <c r="BI10" s="479"/>
      <c r="BJ10" s="479"/>
      <c r="BK10" s="479"/>
      <c r="BL10" s="479"/>
      <c r="BM10" s="480"/>
      <c r="BN10" s="444">
        <v>9889</v>
      </c>
      <c r="BO10" s="445"/>
      <c r="BP10" s="445"/>
      <c r="BQ10" s="445"/>
      <c r="BR10" s="445"/>
      <c r="BS10" s="445"/>
      <c r="BT10" s="445"/>
      <c r="BU10" s="446"/>
      <c r="BV10" s="444">
        <v>10359</v>
      </c>
      <c r="BW10" s="445"/>
      <c r="BX10" s="445"/>
      <c r="BY10" s="445"/>
      <c r="BZ10" s="445"/>
      <c r="CA10" s="445"/>
      <c r="CB10" s="445"/>
      <c r="CC10" s="446"/>
      <c r="CD10" s="168" t="s">
        <v>116</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438"/>
      <c r="C11" s="439"/>
      <c r="D11" s="439"/>
      <c r="E11" s="439"/>
      <c r="F11" s="439"/>
      <c r="G11" s="439"/>
      <c r="H11" s="439"/>
      <c r="I11" s="439"/>
      <c r="J11" s="439"/>
      <c r="K11" s="487"/>
      <c r="L11" s="498" t="s">
        <v>117</v>
      </c>
      <c r="M11" s="499"/>
      <c r="N11" s="499"/>
      <c r="O11" s="499"/>
      <c r="P11" s="499"/>
      <c r="Q11" s="500"/>
      <c r="R11" s="501" t="s">
        <v>118</v>
      </c>
      <c r="S11" s="502"/>
      <c r="T11" s="502"/>
      <c r="U11" s="502"/>
      <c r="V11" s="503"/>
      <c r="W11" s="432"/>
      <c r="X11" s="433"/>
      <c r="Y11" s="433"/>
      <c r="Z11" s="433"/>
      <c r="AA11" s="433"/>
      <c r="AB11" s="433"/>
      <c r="AC11" s="433"/>
      <c r="AD11" s="433"/>
      <c r="AE11" s="433"/>
      <c r="AF11" s="433"/>
      <c r="AG11" s="433"/>
      <c r="AH11" s="433"/>
      <c r="AI11" s="433"/>
      <c r="AJ11" s="433"/>
      <c r="AK11" s="433"/>
      <c r="AL11" s="436"/>
      <c r="AM11" s="473" t="s">
        <v>119</v>
      </c>
      <c r="AN11" s="474"/>
      <c r="AO11" s="474"/>
      <c r="AP11" s="474"/>
      <c r="AQ11" s="474"/>
      <c r="AR11" s="474"/>
      <c r="AS11" s="474"/>
      <c r="AT11" s="475"/>
      <c r="AU11" s="476" t="s">
        <v>96</v>
      </c>
      <c r="AV11" s="477"/>
      <c r="AW11" s="477"/>
      <c r="AX11" s="477"/>
      <c r="AY11" s="478" t="s">
        <v>120</v>
      </c>
      <c r="AZ11" s="479"/>
      <c r="BA11" s="479"/>
      <c r="BB11" s="479"/>
      <c r="BC11" s="479"/>
      <c r="BD11" s="479"/>
      <c r="BE11" s="479"/>
      <c r="BF11" s="479"/>
      <c r="BG11" s="479"/>
      <c r="BH11" s="479"/>
      <c r="BI11" s="479"/>
      <c r="BJ11" s="479"/>
      <c r="BK11" s="479"/>
      <c r="BL11" s="479"/>
      <c r="BM11" s="480"/>
      <c r="BN11" s="444">
        <v>416520</v>
      </c>
      <c r="BO11" s="445"/>
      <c r="BP11" s="445"/>
      <c r="BQ11" s="445"/>
      <c r="BR11" s="445"/>
      <c r="BS11" s="445"/>
      <c r="BT11" s="445"/>
      <c r="BU11" s="446"/>
      <c r="BV11" s="444">
        <v>0</v>
      </c>
      <c r="BW11" s="445"/>
      <c r="BX11" s="445"/>
      <c r="BY11" s="445"/>
      <c r="BZ11" s="445"/>
      <c r="CA11" s="445"/>
      <c r="CB11" s="445"/>
      <c r="CC11" s="446"/>
      <c r="CD11" s="447" t="s">
        <v>121</v>
      </c>
      <c r="CE11" s="448"/>
      <c r="CF11" s="448"/>
      <c r="CG11" s="448"/>
      <c r="CH11" s="448"/>
      <c r="CI11" s="448"/>
      <c r="CJ11" s="448"/>
      <c r="CK11" s="448"/>
      <c r="CL11" s="448"/>
      <c r="CM11" s="448"/>
      <c r="CN11" s="448"/>
      <c r="CO11" s="448"/>
      <c r="CP11" s="448"/>
      <c r="CQ11" s="448"/>
      <c r="CR11" s="448"/>
      <c r="CS11" s="449"/>
      <c r="CT11" s="484" t="s">
        <v>122</v>
      </c>
      <c r="CU11" s="485"/>
      <c r="CV11" s="485"/>
      <c r="CW11" s="485"/>
      <c r="CX11" s="485"/>
      <c r="CY11" s="485"/>
      <c r="CZ11" s="485"/>
      <c r="DA11" s="486"/>
      <c r="DB11" s="484" t="s">
        <v>122</v>
      </c>
      <c r="DC11" s="485"/>
      <c r="DD11" s="485"/>
      <c r="DE11" s="485"/>
      <c r="DF11" s="485"/>
      <c r="DG11" s="485"/>
      <c r="DH11" s="485"/>
      <c r="DI11" s="486"/>
      <c r="DJ11" s="163"/>
      <c r="DK11" s="163"/>
      <c r="DL11" s="163"/>
      <c r="DM11" s="163"/>
      <c r="DN11" s="163"/>
      <c r="DO11" s="163"/>
    </row>
    <row r="12" spans="1:119" ht="18.75" customHeight="1" x14ac:dyDescent="0.15">
      <c r="A12" s="164"/>
      <c r="B12" s="504" t="s">
        <v>123</v>
      </c>
      <c r="C12" s="505"/>
      <c r="D12" s="505"/>
      <c r="E12" s="505"/>
      <c r="F12" s="505"/>
      <c r="G12" s="505"/>
      <c r="H12" s="505"/>
      <c r="I12" s="505"/>
      <c r="J12" s="505"/>
      <c r="K12" s="506"/>
      <c r="L12" s="513" t="s">
        <v>124</v>
      </c>
      <c r="M12" s="514"/>
      <c r="N12" s="514"/>
      <c r="O12" s="514"/>
      <c r="P12" s="514"/>
      <c r="Q12" s="515"/>
      <c r="R12" s="516">
        <v>21195</v>
      </c>
      <c r="S12" s="517"/>
      <c r="T12" s="517"/>
      <c r="U12" s="517"/>
      <c r="V12" s="518"/>
      <c r="W12" s="519" t="s">
        <v>1</v>
      </c>
      <c r="X12" s="477"/>
      <c r="Y12" s="477"/>
      <c r="Z12" s="477"/>
      <c r="AA12" s="477"/>
      <c r="AB12" s="520"/>
      <c r="AC12" s="476" t="s">
        <v>125</v>
      </c>
      <c r="AD12" s="477"/>
      <c r="AE12" s="477"/>
      <c r="AF12" s="477"/>
      <c r="AG12" s="520"/>
      <c r="AH12" s="476" t="s">
        <v>126</v>
      </c>
      <c r="AI12" s="477"/>
      <c r="AJ12" s="477"/>
      <c r="AK12" s="477"/>
      <c r="AL12" s="521"/>
      <c r="AM12" s="473" t="s">
        <v>127</v>
      </c>
      <c r="AN12" s="474"/>
      <c r="AO12" s="474"/>
      <c r="AP12" s="474"/>
      <c r="AQ12" s="474"/>
      <c r="AR12" s="474"/>
      <c r="AS12" s="474"/>
      <c r="AT12" s="475"/>
      <c r="AU12" s="476" t="s">
        <v>128</v>
      </c>
      <c r="AV12" s="477"/>
      <c r="AW12" s="477"/>
      <c r="AX12" s="477"/>
      <c r="AY12" s="478" t="s">
        <v>129</v>
      </c>
      <c r="AZ12" s="479"/>
      <c r="BA12" s="479"/>
      <c r="BB12" s="479"/>
      <c r="BC12" s="479"/>
      <c r="BD12" s="479"/>
      <c r="BE12" s="479"/>
      <c r="BF12" s="479"/>
      <c r="BG12" s="479"/>
      <c r="BH12" s="479"/>
      <c r="BI12" s="479"/>
      <c r="BJ12" s="479"/>
      <c r="BK12" s="479"/>
      <c r="BL12" s="479"/>
      <c r="BM12" s="480"/>
      <c r="BN12" s="444">
        <v>240000</v>
      </c>
      <c r="BO12" s="445"/>
      <c r="BP12" s="445"/>
      <c r="BQ12" s="445"/>
      <c r="BR12" s="445"/>
      <c r="BS12" s="445"/>
      <c r="BT12" s="445"/>
      <c r="BU12" s="446"/>
      <c r="BV12" s="444">
        <v>380000</v>
      </c>
      <c r="BW12" s="445"/>
      <c r="BX12" s="445"/>
      <c r="BY12" s="445"/>
      <c r="BZ12" s="445"/>
      <c r="CA12" s="445"/>
      <c r="CB12" s="445"/>
      <c r="CC12" s="446"/>
      <c r="CD12" s="447" t="s">
        <v>130</v>
      </c>
      <c r="CE12" s="448"/>
      <c r="CF12" s="448"/>
      <c r="CG12" s="448"/>
      <c r="CH12" s="448"/>
      <c r="CI12" s="448"/>
      <c r="CJ12" s="448"/>
      <c r="CK12" s="448"/>
      <c r="CL12" s="448"/>
      <c r="CM12" s="448"/>
      <c r="CN12" s="448"/>
      <c r="CO12" s="448"/>
      <c r="CP12" s="448"/>
      <c r="CQ12" s="448"/>
      <c r="CR12" s="448"/>
      <c r="CS12" s="449"/>
      <c r="CT12" s="484" t="s">
        <v>131</v>
      </c>
      <c r="CU12" s="485"/>
      <c r="CV12" s="485"/>
      <c r="CW12" s="485"/>
      <c r="CX12" s="485"/>
      <c r="CY12" s="485"/>
      <c r="CZ12" s="485"/>
      <c r="DA12" s="486"/>
      <c r="DB12" s="484" t="s">
        <v>122</v>
      </c>
      <c r="DC12" s="485"/>
      <c r="DD12" s="485"/>
      <c r="DE12" s="485"/>
      <c r="DF12" s="485"/>
      <c r="DG12" s="485"/>
      <c r="DH12" s="485"/>
      <c r="DI12" s="486"/>
      <c r="DJ12" s="163"/>
      <c r="DK12" s="163"/>
      <c r="DL12" s="163"/>
      <c r="DM12" s="163"/>
      <c r="DN12" s="163"/>
      <c r="DO12" s="163"/>
    </row>
    <row r="13" spans="1:119" ht="18.75" customHeight="1" x14ac:dyDescent="0.15">
      <c r="A13" s="164"/>
      <c r="B13" s="507"/>
      <c r="C13" s="508"/>
      <c r="D13" s="508"/>
      <c r="E13" s="508"/>
      <c r="F13" s="508"/>
      <c r="G13" s="508"/>
      <c r="H13" s="508"/>
      <c r="I13" s="508"/>
      <c r="J13" s="508"/>
      <c r="K13" s="509"/>
      <c r="L13" s="174"/>
      <c r="M13" s="532" t="s">
        <v>132</v>
      </c>
      <c r="N13" s="533"/>
      <c r="O13" s="533"/>
      <c r="P13" s="533"/>
      <c r="Q13" s="534"/>
      <c r="R13" s="525">
        <v>21054</v>
      </c>
      <c r="S13" s="526"/>
      <c r="T13" s="526"/>
      <c r="U13" s="526"/>
      <c r="V13" s="527"/>
      <c r="W13" s="460" t="s">
        <v>133</v>
      </c>
      <c r="X13" s="461"/>
      <c r="Y13" s="461"/>
      <c r="Z13" s="461"/>
      <c r="AA13" s="461"/>
      <c r="AB13" s="451"/>
      <c r="AC13" s="495">
        <v>430</v>
      </c>
      <c r="AD13" s="496"/>
      <c r="AE13" s="496"/>
      <c r="AF13" s="496"/>
      <c r="AG13" s="535"/>
      <c r="AH13" s="495">
        <v>476</v>
      </c>
      <c r="AI13" s="496"/>
      <c r="AJ13" s="496"/>
      <c r="AK13" s="496"/>
      <c r="AL13" s="497"/>
      <c r="AM13" s="473" t="s">
        <v>134</v>
      </c>
      <c r="AN13" s="474"/>
      <c r="AO13" s="474"/>
      <c r="AP13" s="474"/>
      <c r="AQ13" s="474"/>
      <c r="AR13" s="474"/>
      <c r="AS13" s="474"/>
      <c r="AT13" s="475"/>
      <c r="AU13" s="476" t="s">
        <v>135</v>
      </c>
      <c r="AV13" s="477"/>
      <c r="AW13" s="477"/>
      <c r="AX13" s="477"/>
      <c r="AY13" s="478" t="s">
        <v>136</v>
      </c>
      <c r="AZ13" s="479"/>
      <c r="BA13" s="479"/>
      <c r="BB13" s="479"/>
      <c r="BC13" s="479"/>
      <c r="BD13" s="479"/>
      <c r="BE13" s="479"/>
      <c r="BF13" s="479"/>
      <c r="BG13" s="479"/>
      <c r="BH13" s="479"/>
      <c r="BI13" s="479"/>
      <c r="BJ13" s="479"/>
      <c r="BK13" s="479"/>
      <c r="BL13" s="479"/>
      <c r="BM13" s="480"/>
      <c r="BN13" s="444">
        <v>195217</v>
      </c>
      <c r="BO13" s="445"/>
      <c r="BP13" s="445"/>
      <c r="BQ13" s="445"/>
      <c r="BR13" s="445"/>
      <c r="BS13" s="445"/>
      <c r="BT13" s="445"/>
      <c r="BU13" s="446"/>
      <c r="BV13" s="444">
        <v>-368310</v>
      </c>
      <c r="BW13" s="445"/>
      <c r="BX13" s="445"/>
      <c r="BY13" s="445"/>
      <c r="BZ13" s="445"/>
      <c r="CA13" s="445"/>
      <c r="CB13" s="445"/>
      <c r="CC13" s="446"/>
      <c r="CD13" s="447" t="s">
        <v>137</v>
      </c>
      <c r="CE13" s="448"/>
      <c r="CF13" s="448"/>
      <c r="CG13" s="448"/>
      <c r="CH13" s="448"/>
      <c r="CI13" s="448"/>
      <c r="CJ13" s="448"/>
      <c r="CK13" s="448"/>
      <c r="CL13" s="448"/>
      <c r="CM13" s="448"/>
      <c r="CN13" s="448"/>
      <c r="CO13" s="448"/>
      <c r="CP13" s="448"/>
      <c r="CQ13" s="448"/>
      <c r="CR13" s="448"/>
      <c r="CS13" s="449"/>
      <c r="CT13" s="441">
        <v>10.5</v>
      </c>
      <c r="CU13" s="442"/>
      <c r="CV13" s="442"/>
      <c r="CW13" s="442"/>
      <c r="CX13" s="442"/>
      <c r="CY13" s="442"/>
      <c r="CZ13" s="442"/>
      <c r="DA13" s="443"/>
      <c r="DB13" s="441">
        <v>10.7</v>
      </c>
      <c r="DC13" s="442"/>
      <c r="DD13" s="442"/>
      <c r="DE13" s="442"/>
      <c r="DF13" s="442"/>
      <c r="DG13" s="442"/>
      <c r="DH13" s="442"/>
      <c r="DI13" s="443"/>
      <c r="DJ13" s="163"/>
      <c r="DK13" s="163"/>
      <c r="DL13" s="163"/>
      <c r="DM13" s="163"/>
      <c r="DN13" s="163"/>
      <c r="DO13" s="163"/>
    </row>
    <row r="14" spans="1:119" ht="18.75" customHeight="1" thickBot="1" x14ac:dyDescent="0.2">
      <c r="A14" s="164"/>
      <c r="B14" s="507"/>
      <c r="C14" s="508"/>
      <c r="D14" s="508"/>
      <c r="E14" s="508"/>
      <c r="F14" s="508"/>
      <c r="G14" s="508"/>
      <c r="H14" s="508"/>
      <c r="I14" s="508"/>
      <c r="J14" s="508"/>
      <c r="K14" s="509"/>
      <c r="L14" s="522" t="s">
        <v>138</v>
      </c>
      <c r="M14" s="523"/>
      <c r="N14" s="523"/>
      <c r="O14" s="523"/>
      <c r="P14" s="523"/>
      <c r="Q14" s="524"/>
      <c r="R14" s="525">
        <v>20997</v>
      </c>
      <c r="S14" s="526"/>
      <c r="T14" s="526"/>
      <c r="U14" s="526"/>
      <c r="V14" s="527"/>
      <c r="W14" s="434"/>
      <c r="X14" s="435"/>
      <c r="Y14" s="435"/>
      <c r="Z14" s="435"/>
      <c r="AA14" s="435"/>
      <c r="AB14" s="424"/>
      <c r="AC14" s="528">
        <v>4.0999999999999996</v>
      </c>
      <c r="AD14" s="529"/>
      <c r="AE14" s="529"/>
      <c r="AF14" s="529"/>
      <c r="AG14" s="530"/>
      <c r="AH14" s="528">
        <v>5</v>
      </c>
      <c r="AI14" s="529"/>
      <c r="AJ14" s="529"/>
      <c r="AK14" s="529"/>
      <c r="AL14" s="531"/>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6" t="s">
        <v>139</v>
      </c>
      <c r="CE14" s="537"/>
      <c r="CF14" s="537"/>
      <c r="CG14" s="537"/>
      <c r="CH14" s="537"/>
      <c r="CI14" s="537"/>
      <c r="CJ14" s="537"/>
      <c r="CK14" s="537"/>
      <c r="CL14" s="537"/>
      <c r="CM14" s="537"/>
      <c r="CN14" s="537"/>
      <c r="CO14" s="537"/>
      <c r="CP14" s="537"/>
      <c r="CQ14" s="537"/>
      <c r="CR14" s="537"/>
      <c r="CS14" s="538"/>
      <c r="CT14" s="539" t="s">
        <v>122</v>
      </c>
      <c r="CU14" s="540"/>
      <c r="CV14" s="540"/>
      <c r="CW14" s="540"/>
      <c r="CX14" s="540"/>
      <c r="CY14" s="540"/>
      <c r="CZ14" s="540"/>
      <c r="DA14" s="541"/>
      <c r="DB14" s="539" t="s">
        <v>140</v>
      </c>
      <c r="DC14" s="540"/>
      <c r="DD14" s="540"/>
      <c r="DE14" s="540"/>
      <c r="DF14" s="540"/>
      <c r="DG14" s="540"/>
      <c r="DH14" s="540"/>
      <c r="DI14" s="541"/>
      <c r="DJ14" s="163"/>
      <c r="DK14" s="163"/>
      <c r="DL14" s="163"/>
      <c r="DM14" s="163"/>
      <c r="DN14" s="163"/>
      <c r="DO14" s="163"/>
    </row>
    <row r="15" spans="1:119" ht="18.75" customHeight="1" x14ac:dyDescent="0.15">
      <c r="A15" s="164"/>
      <c r="B15" s="507"/>
      <c r="C15" s="508"/>
      <c r="D15" s="508"/>
      <c r="E15" s="508"/>
      <c r="F15" s="508"/>
      <c r="G15" s="508"/>
      <c r="H15" s="508"/>
      <c r="I15" s="508"/>
      <c r="J15" s="508"/>
      <c r="K15" s="509"/>
      <c r="L15" s="174"/>
      <c r="M15" s="532" t="s">
        <v>132</v>
      </c>
      <c r="N15" s="533"/>
      <c r="O15" s="533"/>
      <c r="P15" s="533"/>
      <c r="Q15" s="534"/>
      <c r="R15" s="525">
        <v>20870</v>
      </c>
      <c r="S15" s="526"/>
      <c r="T15" s="526"/>
      <c r="U15" s="526"/>
      <c r="V15" s="527"/>
      <c r="W15" s="460" t="s">
        <v>141</v>
      </c>
      <c r="X15" s="461"/>
      <c r="Y15" s="461"/>
      <c r="Z15" s="461"/>
      <c r="AA15" s="461"/>
      <c r="AB15" s="451"/>
      <c r="AC15" s="495">
        <v>2783</v>
      </c>
      <c r="AD15" s="496"/>
      <c r="AE15" s="496"/>
      <c r="AF15" s="496"/>
      <c r="AG15" s="535"/>
      <c r="AH15" s="495">
        <v>2702</v>
      </c>
      <c r="AI15" s="496"/>
      <c r="AJ15" s="496"/>
      <c r="AK15" s="496"/>
      <c r="AL15" s="497"/>
      <c r="AM15" s="473"/>
      <c r="AN15" s="474"/>
      <c r="AO15" s="474"/>
      <c r="AP15" s="474"/>
      <c r="AQ15" s="474"/>
      <c r="AR15" s="474"/>
      <c r="AS15" s="474"/>
      <c r="AT15" s="475"/>
      <c r="AU15" s="476"/>
      <c r="AV15" s="477"/>
      <c r="AW15" s="477"/>
      <c r="AX15" s="477"/>
      <c r="AY15" s="404" t="s">
        <v>142</v>
      </c>
      <c r="AZ15" s="405"/>
      <c r="BA15" s="405"/>
      <c r="BB15" s="405"/>
      <c r="BC15" s="405"/>
      <c r="BD15" s="405"/>
      <c r="BE15" s="405"/>
      <c r="BF15" s="405"/>
      <c r="BG15" s="405"/>
      <c r="BH15" s="405"/>
      <c r="BI15" s="405"/>
      <c r="BJ15" s="405"/>
      <c r="BK15" s="405"/>
      <c r="BL15" s="405"/>
      <c r="BM15" s="406"/>
      <c r="BN15" s="407">
        <v>2330410</v>
      </c>
      <c r="BO15" s="408"/>
      <c r="BP15" s="408"/>
      <c r="BQ15" s="408"/>
      <c r="BR15" s="408"/>
      <c r="BS15" s="408"/>
      <c r="BT15" s="408"/>
      <c r="BU15" s="409"/>
      <c r="BV15" s="407">
        <v>2270266</v>
      </c>
      <c r="BW15" s="408"/>
      <c r="BX15" s="408"/>
      <c r="BY15" s="408"/>
      <c r="BZ15" s="408"/>
      <c r="CA15" s="408"/>
      <c r="CB15" s="408"/>
      <c r="CC15" s="409"/>
      <c r="CD15" s="542" t="s">
        <v>143</v>
      </c>
      <c r="CE15" s="543"/>
      <c r="CF15" s="543"/>
      <c r="CG15" s="543"/>
      <c r="CH15" s="543"/>
      <c r="CI15" s="543"/>
      <c r="CJ15" s="543"/>
      <c r="CK15" s="543"/>
      <c r="CL15" s="543"/>
      <c r="CM15" s="543"/>
      <c r="CN15" s="543"/>
      <c r="CO15" s="543"/>
      <c r="CP15" s="543"/>
      <c r="CQ15" s="543"/>
      <c r="CR15" s="543"/>
      <c r="CS15" s="544"/>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07"/>
      <c r="C16" s="508"/>
      <c r="D16" s="508"/>
      <c r="E16" s="508"/>
      <c r="F16" s="508"/>
      <c r="G16" s="508"/>
      <c r="H16" s="508"/>
      <c r="I16" s="508"/>
      <c r="J16" s="508"/>
      <c r="K16" s="509"/>
      <c r="L16" s="522" t="s">
        <v>144</v>
      </c>
      <c r="M16" s="553"/>
      <c r="N16" s="553"/>
      <c r="O16" s="553"/>
      <c r="P16" s="553"/>
      <c r="Q16" s="554"/>
      <c r="R16" s="545" t="s">
        <v>145</v>
      </c>
      <c r="S16" s="546"/>
      <c r="T16" s="546"/>
      <c r="U16" s="546"/>
      <c r="V16" s="547"/>
      <c r="W16" s="434"/>
      <c r="X16" s="435"/>
      <c r="Y16" s="435"/>
      <c r="Z16" s="435"/>
      <c r="AA16" s="435"/>
      <c r="AB16" s="424"/>
      <c r="AC16" s="528">
        <v>26.6</v>
      </c>
      <c r="AD16" s="529"/>
      <c r="AE16" s="529"/>
      <c r="AF16" s="529"/>
      <c r="AG16" s="530"/>
      <c r="AH16" s="528">
        <v>28.3</v>
      </c>
      <c r="AI16" s="529"/>
      <c r="AJ16" s="529"/>
      <c r="AK16" s="529"/>
      <c r="AL16" s="531"/>
      <c r="AM16" s="473"/>
      <c r="AN16" s="474"/>
      <c r="AO16" s="474"/>
      <c r="AP16" s="474"/>
      <c r="AQ16" s="474"/>
      <c r="AR16" s="474"/>
      <c r="AS16" s="474"/>
      <c r="AT16" s="475"/>
      <c r="AU16" s="476"/>
      <c r="AV16" s="477"/>
      <c r="AW16" s="477"/>
      <c r="AX16" s="477"/>
      <c r="AY16" s="478" t="s">
        <v>146</v>
      </c>
      <c r="AZ16" s="479"/>
      <c r="BA16" s="479"/>
      <c r="BB16" s="479"/>
      <c r="BC16" s="479"/>
      <c r="BD16" s="479"/>
      <c r="BE16" s="479"/>
      <c r="BF16" s="479"/>
      <c r="BG16" s="479"/>
      <c r="BH16" s="479"/>
      <c r="BI16" s="479"/>
      <c r="BJ16" s="479"/>
      <c r="BK16" s="479"/>
      <c r="BL16" s="479"/>
      <c r="BM16" s="480"/>
      <c r="BN16" s="444">
        <v>3367514</v>
      </c>
      <c r="BO16" s="445"/>
      <c r="BP16" s="445"/>
      <c r="BQ16" s="445"/>
      <c r="BR16" s="445"/>
      <c r="BS16" s="445"/>
      <c r="BT16" s="445"/>
      <c r="BU16" s="446"/>
      <c r="BV16" s="444">
        <v>3326615</v>
      </c>
      <c r="BW16" s="445"/>
      <c r="BX16" s="445"/>
      <c r="BY16" s="445"/>
      <c r="BZ16" s="445"/>
      <c r="CA16" s="445"/>
      <c r="CB16" s="445"/>
      <c r="CC16" s="446"/>
      <c r="CD16" s="178"/>
      <c r="CE16" s="551"/>
      <c r="CF16" s="551"/>
      <c r="CG16" s="551"/>
      <c r="CH16" s="551"/>
      <c r="CI16" s="551"/>
      <c r="CJ16" s="551"/>
      <c r="CK16" s="551"/>
      <c r="CL16" s="551"/>
      <c r="CM16" s="551"/>
      <c r="CN16" s="551"/>
      <c r="CO16" s="551"/>
      <c r="CP16" s="551"/>
      <c r="CQ16" s="551"/>
      <c r="CR16" s="551"/>
      <c r="CS16" s="552"/>
      <c r="CT16" s="441"/>
      <c r="CU16" s="442"/>
      <c r="CV16" s="442"/>
      <c r="CW16" s="442"/>
      <c r="CX16" s="442"/>
      <c r="CY16" s="442"/>
      <c r="CZ16" s="442"/>
      <c r="DA16" s="443"/>
      <c r="DB16" s="441"/>
      <c r="DC16" s="442"/>
      <c r="DD16" s="442"/>
      <c r="DE16" s="442"/>
      <c r="DF16" s="442"/>
      <c r="DG16" s="442"/>
      <c r="DH16" s="442"/>
      <c r="DI16" s="443"/>
      <c r="DJ16" s="163"/>
      <c r="DK16" s="163"/>
      <c r="DL16" s="163"/>
      <c r="DM16" s="163"/>
      <c r="DN16" s="163"/>
      <c r="DO16" s="163"/>
    </row>
    <row r="17" spans="1:119" ht="18.75" customHeight="1" thickBot="1" x14ac:dyDescent="0.2">
      <c r="A17" s="164"/>
      <c r="B17" s="510"/>
      <c r="C17" s="511"/>
      <c r="D17" s="511"/>
      <c r="E17" s="511"/>
      <c r="F17" s="511"/>
      <c r="G17" s="511"/>
      <c r="H17" s="511"/>
      <c r="I17" s="511"/>
      <c r="J17" s="511"/>
      <c r="K17" s="512"/>
      <c r="L17" s="179"/>
      <c r="M17" s="548" t="s">
        <v>147</v>
      </c>
      <c r="N17" s="549"/>
      <c r="O17" s="549"/>
      <c r="P17" s="549"/>
      <c r="Q17" s="550"/>
      <c r="R17" s="545" t="s">
        <v>148</v>
      </c>
      <c r="S17" s="546"/>
      <c r="T17" s="546"/>
      <c r="U17" s="546"/>
      <c r="V17" s="547"/>
      <c r="W17" s="460" t="s">
        <v>149</v>
      </c>
      <c r="X17" s="461"/>
      <c r="Y17" s="461"/>
      <c r="Z17" s="461"/>
      <c r="AA17" s="461"/>
      <c r="AB17" s="451"/>
      <c r="AC17" s="495">
        <v>7257</v>
      </c>
      <c r="AD17" s="496"/>
      <c r="AE17" s="496"/>
      <c r="AF17" s="496"/>
      <c r="AG17" s="535"/>
      <c r="AH17" s="495">
        <v>6365</v>
      </c>
      <c r="AI17" s="496"/>
      <c r="AJ17" s="496"/>
      <c r="AK17" s="496"/>
      <c r="AL17" s="497"/>
      <c r="AM17" s="473"/>
      <c r="AN17" s="474"/>
      <c r="AO17" s="474"/>
      <c r="AP17" s="474"/>
      <c r="AQ17" s="474"/>
      <c r="AR17" s="474"/>
      <c r="AS17" s="474"/>
      <c r="AT17" s="475"/>
      <c r="AU17" s="476"/>
      <c r="AV17" s="477"/>
      <c r="AW17" s="477"/>
      <c r="AX17" s="477"/>
      <c r="AY17" s="478" t="s">
        <v>150</v>
      </c>
      <c r="AZ17" s="479"/>
      <c r="BA17" s="479"/>
      <c r="BB17" s="479"/>
      <c r="BC17" s="479"/>
      <c r="BD17" s="479"/>
      <c r="BE17" s="479"/>
      <c r="BF17" s="479"/>
      <c r="BG17" s="479"/>
      <c r="BH17" s="479"/>
      <c r="BI17" s="479"/>
      <c r="BJ17" s="479"/>
      <c r="BK17" s="479"/>
      <c r="BL17" s="479"/>
      <c r="BM17" s="480"/>
      <c r="BN17" s="444">
        <v>2942538</v>
      </c>
      <c r="BO17" s="445"/>
      <c r="BP17" s="445"/>
      <c r="BQ17" s="445"/>
      <c r="BR17" s="445"/>
      <c r="BS17" s="445"/>
      <c r="BT17" s="445"/>
      <c r="BU17" s="446"/>
      <c r="BV17" s="444">
        <v>2870710</v>
      </c>
      <c r="BW17" s="445"/>
      <c r="BX17" s="445"/>
      <c r="BY17" s="445"/>
      <c r="BZ17" s="445"/>
      <c r="CA17" s="445"/>
      <c r="CB17" s="445"/>
      <c r="CC17" s="446"/>
      <c r="CD17" s="178"/>
      <c r="CE17" s="551"/>
      <c r="CF17" s="551"/>
      <c r="CG17" s="551"/>
      <c r="CH17" s="551"/>
      <c r="CI17" s="551"/>
      <c r="CJ17" s="551"/>
      <c r="CK17" s="551"/>
      <c r="CL17" s="551"/>
      <c r="CM17" s="551"/>
      <c r="CN17" s="551"/>
      <c r="CO17" s="551"/>
      <c r="CP17" s="551"/>
      <c r="CQ17" s="551"/>
      <c r="CR17" s="551"/>
      <c r="CS17" s="552"/>
      <c r="CT17" s="441"/>
      <c r="CU17" s="442"/>
      <c r="CV17" s="442"/>
      <c r="CW17" s="442"/>
      <c r="CX17" s="442"/>
      <c r="CY17" s="442"/>
      <c r="CZ17" s="442"/>
      <c r="DA17" s="443"/>
      <c r="DB17" s="441"/>
      <c r="DC17" s="442"/>
      <c r="DD17" s="442"/>
      <c r="DE17" s="442"/>
      <c r="DF17" s="442"/>
      <c r="DG17" s="442"/>
      <c r="DH17" s="442"/>
      <c r="DI17" s="443"/>
      <c r="DJ17" s="163"/>
      <c r="DK17" s="163"/>
      <c r="DL17" s="163"/>
      <c r="DM17" s="163"/>
      <c r="DN17" s="163"/>
      <c r="DO17" s="163"/>
    </row>
    <row r="18" spans="1:119" ht="18.75" customHeight="1" thickBot="1" x14ac:dyDescent="0.2">
      <c r="A18" s="164"/>
      <c r="B18" s="555" t="s">
        <v>151</v>
      </c>
      <c r="C18" s="487"/>
      <c r="D18" s="487"/>
      <c r="E18" s="556"/>
      <c r="F18" s="556"/>
      <c r="G18" s="556"/>
      <c r="H18" s="556"/>
      <c r="I18" s="556"/>
      <c r="J18" s="556"/>
      <c r="K18" s="556"/>
      <c r="L18" s="557">
        <v>20.46</v>
      </c>
      <c r="M18" s="557"/>
      <c r="N18" s="557"/>
      <c r="O18" s="557"/>
      <c r="P18" s="557"/>
      <c r="Q18" s="557"/>
      <c r="R18" s="558"/>
      <c r="S18" s="558"/>
      <c r="T18" s="558"/>
      <c r="U18" s="558"/>
      <c r="V18" s="559"/>
      <c r="W18" s="462"/>
      <c r="X18" s="463"/>
      <c r="Y18" s="463"/>
      <c r="Z18" s="463"/>
      <c r="AA18" s="463"/>
      <c r="AB18" s="454"/>
      <c r="AC18" s="560">
        <v>69.3</v>
      </c>
      <c r="AD18" s="561"/>
      <c r="AE18" s="561"/>
      <c r="AF18" s="561"/>
      <c r="AG18" s="562"/>
      <c r="AH18" s="560">
        <v>66.7</v>
      </c>
      <c r="AI18" s="561"/>
      <c r="AJ18" s="561"/>
      <c r="AK18" s="561"/>
      <c r="AL18" s="563"/>
      <c r="AM18" s="473"/>
      <c r="AN18" s="474"/>
      <c r="AO18" s="474"/>
      <c r="AP18" s="474"/>
      <c r="AQ18" s="474"/>
      <c r="AR18" s="474"/>
      <c r="AS18" s="474"/>
      <c r="AT18" s="475"/>
      <c r="AU18" s="476"/>
      <c r="AV18" s="477"/>
      <c r="AW18" s="477"/>
      <c r="AX18" s="477"/>
      <c r="AY18" s="478" t="s">
        <v>152</v>
      </c>
      <c r="AZ18" s="479"/>
      <c r="BA18" s="479"/>
      <c r="BB18" s="479"/>
      <c r="BC18" s="479"/>
      <c r="BD18" s="479"/>
      <c r="BE18" s="479"/>
      <c r="BF18" s="479"/>
      <c r="BG18" s="479"/>
      <c r="BH18" s="479"/>
      <c r="BI18" s="479"/>
      <c r="BJ18" s="479"/>
      <c r="BK18" s="479"/>
      <c r="BL18" s="479"/>
      <c r="BM18" s="480"/>
      <c r="BN18" s="444">
        <v>4052088</v>
      </c>
      <c r="BO18" s="445"/>
      <c r="BP18" s="445"/>
      <c r="BQ18" s="445"/>
      <c r="BR18" s="445"/>
      <c r="BS18" s="445"/>
      <c r="BT18" s="445"/>
      <c r="BU18" s="446"/>
      <c r="BV18" s="444">
        <v>3989319</v>
      </c>
      <c r="BW18" s="445"/>
      <c r="BX18" s="445"/>
      <c r="BY18" s="445"/>
      <c r="BZ18" s="445"/>
      <c r="CA18" s="445"/>
      <c r="CB18" s="445"/>
      <c r="CC18" s="446"/>
      <c r="CD18" s="178"/>
      <c r="CE18" s="551"/>
      <c r="CF18" s="551"/>
      <c r="CG18" s="551"/>
      <c r="CH18" s="551"/>
      <c r="CI18" s="551"/>
      <c r="CJ18" s="551"/>
      <c r="CK18" s="551"/>
      <c r="CL18" s="551"/>
      <c r="CM18" s="551"/>
      <c r="CN18" s="551"/>
      <c r="CO18" s="551"/>
      <c r="CP18" s="551"/>
      <c r="CQ18" s="551"/>
      <c r="CR18" s="551"/>
      <c r="CS18" s="552"/>
      <c r="CT18" s="441"/>
      <c r="CU18" s="442"/>
      <c r="CV18" s="442"/>
      <c r="CW18" s="442"/>
      <c r="CX18" s="442"/>
      <c r="CY18" s="442"/>
      <c r="CZ18" s="442"/>
      <c r="DA18" s="443"/>
      <c r="DB18" s="441"/>
      <c r="DC18" s="442"/>
      <c r="DD18" s="442"/>
      <c r="DE18" s="442"/>
      <c r="DF18" s="442"/>
      <c r="DG18" s="442"/>
      <c r="DH18" s="442"/>
      <c r="DI18" s="443"/>
      <c r="DJ18" s="163"/>
      <c r="DK18" s="163"/>
      <c r="DL18" s="163"/>
      <c r="DM18" s="163"/>
      <c r="DN18" s="163"/>
      <c r="DO18" s="163"/>
    </row>
    <row r="19" spans="1:119" ht="18.75" customHeight="1" thickBot="1" x14ac:dyDescent="0.2">
      <c r="A19" s="164"/>
      <c r="B19" s="555" t="s">
        <v>153</v>
      </c>
      <c r="C19" s="487"/>
      <c r="D19" s="487"/>
      <c r="E19" s="556"/>
      <c r="F19" s="556"/>
      <c r="G19" s="556"/>
      <c r="H19" s="556"/>
      <c r="I19" s="556"/>
      <c r="J19" s="556"/>
      <c r="K19" s="556"/>
      <c r="L19" s="564">
        <v>1030</v>
      </c>
      <c r="M19" s="564"/>
      <c r="N19" s="564"/>
      <c r="O19" s="564"/>
      <c r="P19" s="564"/>
      <c r="Q19" s="564"/>
      <c r="R19" s="565"/>
      <c r="S19" s="565"/>
      <c r="T19" s="565"/>
      <c r="U19" s="565"/>
      <c r="V19" s="566"/>
      <c r="W19" s="401"/>
      <c r="X19" s="402"/>
      <c r="Y19" s="402"/>
      <c r="Z19" s="402"/>
      <c r="AA19" s="402"/>
      <c r="AB19" s="402"/>
      <c r="AC19" s="573"/>
      <c r="AD19" s="573"/>
      <c r="AE19" s="573"/>
      <c r="AF19" s="573"/>
      <c r="AG19" s="573"/>
      <c r="AH19" s="573"/>
      <c r="AI19" s="573"/>
      <c r="AJ19" s="573"/>
      <c r="AK19" s="573"/>
      <c r="AL19" s="574"/>
      <c r="AM19" s="473"/>
      <c r="AN19" s="474"/>
      <c r="AO19" s="474"/>
      <c r="AP19" s="474"/>
      <c r="AQ19" s="474"/>
      <c r="AR19" s="474"/>
      <c r="AS19" s="474"/>
      <c r="AT19" s="475"/>
      <c r="AU19" s="476"/>
      <c r="AV19" s="477"/>
      <c r="AW19" s="477"/>
      <c r="AX19" s="477"/>
      <c r="AY19" s="478" t="s">
        <v>154</v>
      </c>
      <c r="AZ19" s="479"/>
      <c r="BA19" s="479"/>
      <c r="BB19" s="479"/>
      <c r="BC19" s="479"/>
      <c r="BD19" s="479"/>
      <c r="BE19" s="479"/>
      <c r="BF19" s="479"/>
      <c r="BG19" s="479"/>
      <c r="BH19" s="479"/>
      <c r="BI19" s="479"/>
      <c r="BJ19" s="479"/>
      <c r="BK19" s="479"/>
      <c r="BL19" s="479"/>
      <c r="BM19" s="480"/>
      <c r="BN19" s="444">
        <v>5168434</v>
      </c>
      <c r="BO19" s="445"/>
      <c r="BP19" s="445"/>
      <c r="BQ19" s="445"/>
      <c r="BR19" s="445"/>
      <c r="BS19" s="445"/>
      <c r="BT19" s="445"/>
      <c r="BU19" s="446"/>
      <c r="BV19" s="444">
        <v>4846658</v>
      </c>
      <c r="BW19" s="445"/>
      <c r="BX19" s="445"/>
      <c r="BY19" s="445"/>
      <c r="BZ19" s="445"/>
      <c r="CA19" s="445"/>
      <c r="CB19" s="445"/>
      <c r="CC19" s="446"/>
      <c r="CD19" s="178"/>
      <c r="CE19" s="551"/>
      <c r="CF19" s="551"/>
      <c r="CG19" s="551"/>
      <c r="CH19" s="551"/>
      <c r="CI19" s="551"/>
      <c r="CJ19" s="551"/>
      <c r="CK19" s="551"/>
      <c r="CL19" s="551"/>
      <c r="CM19" s="551"/>
      <c r="CN19" s="551"/>
      <c r="CO19" s="551"/>
      <c r="CP19" s="551"/>
      <c r="CQ19" s="551"/>
      <c r="CR19" s="551"/>
      <c r="CS19" s="552"/>
      <c r="CT19" s="441"/>
      <c r="CU19" s="442"/>
      <c r="CV19" s="442"/>
      <c r="CW19" s="442"/>
      <c r="CX19" s="442"/>
      <c r="CY19" s="442"/>
      <c r="CZ19" s="442"/>
      <c r="DA19" s="443"/>
      <c r="DB19" s="441"/>
      <c r="DC19" s="442"/>
      <c r="DD19" s="442"/>
      <c r="DE19" s="442"/>
      <c r="DF19" s="442"/>
      <c r="DG19" s="442"/>
      <c r="DH19" s="442"/>
      <c r="DI19" s="443"/>
      <c r="DJ19" s="163"/>
      <c r="DK19" s="163"/>
      <c r="DL19" s="163"/>
      <c r="DM19" s="163"/>
      <c r="DN19" s="163"/>
      <c r="DO19" s="163"/>
    </row>
    <row r="20" spans="1:119" ht="18.75" customHeight="1" thickBot="1" x14ac:dyDescent="0.2">
      <c r="A20" s="164"/>
      <c r="B20" s="555" t="s">
        <v>155</v>
      </c>
      <c r="C20" s="487"/>
      <c r="D20" s="487"/>
      <c r="E20" s="556"/>
      <c r="F20" s="556"/>
      <c r="G20" s="556"/>
      <c r="H20" s="556"/>
      <c r="I20" s="556"/>
      <c r="J20" s="556"/>
      <c r="K20" s="556"/>
      <c r="L20" s="564">
        <v>7289</v>
      </c>
      <c r="M20" s="564"/>
      <c r="N20" s="564"/>
      <c r="O20" s="564"/>
      <c r="P20" s="564"/>
      <c r="Q20" s="564"/>
      <c r="R20" s="565"/>
      <c r="S20" s="565"/>
      <c r="T20" s="565"/>
      <c r="U20" s="565"/>
      <c r="V20" s="566"/>
      <c r="W20" s="462"/>
      <c r="X20" s="463"/>
      <c r="Y20" s="463"/>
      <c r="Z20" s="463"/>
      <c r="AA20" s="463"/>
      <c r="AB20" s="463"/>
      <c r="AC20" s="567"/>
      <c r="AD20" s="567"/>
      <c r="AE20" s="567"/>
      <c r="AF20" s="567"/>
      <c r="AG20" s="567"/>
      <c r="AH20" s="567"/>
      <c r="AI20" s="567"/>
      <c r="AJ20" s="567"/>
      <c r="AK20" s="567"/>
      <c r="AL20" s="568"/>
      <c r="AM20" s="569"/>
      <c r="AN20" s="499"/>
      <c r="AO20" s="499"/>
      <c r="AP20" s="499"/>
      <c r="AQ20" s="499"/>
      <c r="AR20" s="499"/>
      <c r="AS20" s="499"/>
      <c r="AT20" s="500"/>
      <c r="AU20" s="570"/>
      <c r="AV20" s="571"/>
      <c r="AW20" s="571"/>
      <c r="AX20" s="572"/>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78"/>
      <c r="CE20" s="551"/>
      <c r="CF20" s="551"/>
      <c r="CG20" s="551"/>
      <c r="CH20" s="551"/>
      <c r="CI20" s="551"/>
      <c r="CJ20" s="551"/>
      <c r="CK20" s="551"/>
      <c r="CL20" s="551"/>
      <c r="CM20" s="551"/>
      <c r="CN20" s="551"/>
      <c r="CO20" s="551"/>
      <c r="CP20" s="551"/>
      <c r="CQ20" s="551"/>
      <c r="CR20" s="551"/>
      <c r="CS20" s="552"/>
      <c r="CT20" s="441"/>
      <c r="CU20" s="442"/>
      <c r="CV20" s="442"/>
      <c r="CW20" s="442"/>
      <c r="CX20" s="442"/>
      <c r="CY20" s="442"/>
      <c r="CZ20" s="442"/>
      <c r="DA20" s="443"/>
      <c r="DB20" s="441"/>
      <c r="DC20" s="442"/>
      <c r="DD20" s="442"/>
      <c r="DE20" s="442"/>
      <c r="DF20" s="442"/>
      <c r="DG20" s="442"/>
      <c r="DH20" s="442"/>
      <c r="DI20" s="443"/>
      <c r="DJ20" s="163"/>
      <c r="DK20" s="163"/>
      <c r="DL20" s="163"/>
      <c r="DM20" s="163"/>
      <c r="DN20" s="163"/>
      <c r="DO20" s="163"/>
    </row>
    <row r="21" spans="1:119" ht="18.75" customHeight="1" x14ac:dyDescent="0.15">
      <c r="A21" s="164"/>
      <c r="B21" s="575" t="s">
        <v>156</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s="478"/>
      <c r="AZ21" s="479"/>
      <c r="BA21" s="479"/>
      <c r="BB21" s="479"/>
      <c r="BC21" s="479"/>
      <c r="BD21" s="479"/>
      <c r="BE21" s="479"/>
      <c r="BF21" s="479"/>
      <c r="BG21" s="479"/>
      <c r="BH21" s="479"/>
      <c r="BI21" s="479"/>
      <c r="BJ21" s="479"/>
      <c r="BK21" s="479"/>
      <c r="BL21" s="479"/>
      <c r="BM21" s="480"/>
      <c r="BN21" s="444"/>
      <c r="BO21" s="445"/>
      <c r="BP21" s="445"/>
      <c r="BQ21" s="445"/>
      <c r="BR21" s="445"/>
      <c r="BS21" s="445"/>
      <c r="BT21" s="445"/>
      <c r="BU21" s="446"/>
      <c r="BV21" s="444"/>
      <c r="BW21" s="445"/>
      <c r="BX21" s="445"/>
      <c r="BY21" s="445"/>
      <c r="BZ21" s="445"/>
      <c r="CA21" s="445"/>
      <c r="CB21" s="445"/>
      <c r="CC21" s="446"/>
      <c r="CD21" s="178"/>
      <c r="CE21" s="551"/>
      <c r="CF21" s="551"/>
      <c r="CG21" s="551"/>
      <c r="CH21" s="551"/>
      <c r="CI21" s="551"/>
      <c r="CJ21" s="551"/>
      <c r="CK21" s="551"/>
      <c r="CL21" s="551"/>
      <c r="CM21" s="551"/>
      <c r="CN21" s="551"/>
      <c r="CO21" s="551"/>
      <c r="CP21" s="551"/>
      <c r="CQ21" s="551"/>
      <c r="CR21" s="551"/>
      <c r="CS21" s="552"/>
      <c r="CT21" s="441"/>
      <c r="CU21" s="442"/>
      <c r="CV21" s="442"/>
      <c r="CW21" s="442"/>
      <c r="CX21" s="442"/>
      <c r="CY21" s="442"/>
      <c r="CZ21" s="442"/>
      <c r="DA21" s="443"/>
      <c r="DB21" s="441"/>
      <c r="DC21" s="442"/>
      <c r="DD21" s="442"/>
      <c r="DE21" s="442"/>
      <c r="DF21" s="442"/>
      <c r="DG21" s="442"/>
      <c r="DH21" s="442"/>
      <c r="DI21" s="443"/>
      <c r="DJ21" s="163"/>
      <c r="DK21" s="163"/>
      <c r="DL21" s="163"/>
      <c r="DM21" s="163"/>
      <c r="DN21" s="163"/>
      <c r="DO21" s="163"/>
    </row>
    <row r="22" spans="1:119" ht="18.75" customHeight="1" thickBot="1" x14ac:dyDescent="0.2">
      <c r="A22" s="164"/>
      <c r="B22" s="578" t="s">
        <v>157</v>
      </c>
      <c r="C22" s="579"/>
      <c r="D22" s="580"/>
      <c r="E22" s="456" t="s">
        <v>1</v>
      </c>
      <c r="F22" s="461"/>
      <c r="G22" s="461"/>
      <c r="H22" s="461"/>
      <c r="I22" s="461"/>
      <c r="J22" s="461"/>
      <c r="K22" s="451"/>
      <c r="L22" s="456" t="s">
        <v>158</v>
      </c>
      <c r="M22" s="461"/>
      <c r="N22" s="461"/>
      <c r="O22" s="461"/>
      <c r="P22" s="451"/>
      <c r="Q22" s="587" t="s">
        <v>159</v>
      </c>
      <c r="R22" s="588"/>
      <c r="S22" s="588"/>
      <c r="T22" s="588"/>
      <c r="U22" s="588"/>
      <c r="V22" s="589"/>
      <c r="W22" s="593" t="s">
        <v>160</v>
      </c>
      <c r="X22" s="579"/>
      <c r="Y22" s="580"/>
      <c r="Z22" s="456" t="s">
        <v>1</v>
      </c>
      <c r="AA22" s="461"/>
      <c r="AB22" s="461"/>
      <c r="AC22" s="461"/>
      <c r="AD22" s="461"/>
      <c r="AE22" s="461"/>
      <c r="AF22" s="461"/>
      <c r="AG22" s="451"/>
      <c r="AH22" s="606" t="s">
        <v>161</v>
      </c>
      <c r="AI22" s="461"/>
      <c r="AJ22" s="461"/>
      <c r="AK22" s="461"/>
      <c r="AL22" s="451"/>
      <c r="AM22" s="606" t="s">
        <v>162</v>
      </c>
      <c r="AN22" s="607"/>
      <c r="AO22" s="607"/>
      <c r="AP22" s="607"/>
      <c r="AQ22" s="607"/>
      <c r="AR22" s="608"/>
      <c r="AS22" s="587" t="s">
        <v>159</v>
      </c>
      <c r="AT22" s="588"/>
      <c r="AU22" s="588"/>
      <c r="AV22" s="588"/>
      <c r="AW22" s="588"/>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78"/>
      <c r="CE22" s="551"/>
      <c r="CF22" s="551"/>
      <c r="CG22" s="551"/>
      <c r="CH22" s="551"/>
      <c r="CI22" s="551"/>
      <c r="CJ22" s="551"/>
      <c r="CK22" s="551"/>
      <c r="CL22" s="551"/>
      <c r="CM22" s="551"/>
      <c r="CN22" s="551"/>
      <c r="CO22" s="551"/>
      <c r="CP22" s="551"/>
      <c r="CQ22" s="551"/>
      <c r="CR22" s="551"/>
      <c r="CS22" s="552"/>
      <c r="CT22" s="441"/>
      <c r="CU22" s="442"/>
      <c r="CV22" s="442"/>
      <c r="CW22" s="442"/>
      <c r="CX22" s="442"/>
      <c r="CY22" s="442"/>
      <c r="CZ22" s="442"/>
      <c r="DA22" s="443"/>
      <c r="DB22" s="441"/>
      <c r="DC22" s="442"/>
      <c r="DD22" s="442"/>
      <c r="DE22" s="442"/>
      <c r="DF22" s="442"/>
      <c r="DG22" s="442"/>
      <c r="DH22" s="442"/>
      <c r="DI22" s="443"/>
      <c r="DJ22" s="163"/>
      <c r="DK22" s="163"/>
      <c r="DL22" s="163"/>
      <c r="DM22" s="163"/>
      <c r="DN22" s="163"/>
      <c r="DO22" s="163"/>
    </row>
    <row r="23" spans="1:119" ht="18.75" customHeight="1" x14ac:dyDescent="0.15">
      <c r="A23" s="164"/>
      <c r="B23" s="581"/>
      <c r="C23" s="582"/>
      <c r="D23" s="583"/>
      <c r="E23" s="430"/>
      <c r="F23" s="435"/>
      <c r="G23" s="435"/>
      <c r="H23" s="435"/>
      <c r="I23" s="435"/>
      <c r="J23" s="435"/>
      <c r="K23" s="424"/>
      <c r="L23" s="430"/>
      <c r="M23" s="435"/>
      <c r="N23" s="435"/>
      <c r="O23" s="435"/>
      <c r="P23" s="424"/>
      <c r="Q23" s="590"/>
      <c r="R23" s="591"/>
      <c r="S23" s="591"/>
      <c r="T23" s="591"/>
      <c r="U23" s="591"/>
      <c r="V23" s="592"/>
      <c r="W23" s="594"/>
      <c r="X23" s="582"/>
      <c r="Y23" s="583"/>
      <c r="Z23" s="430"/>
      <c r="AA23" s="435"/>
      <c r="AB23" s="435"/>
      <c r="AC23" s="435"/>
      <c r="AD23" s="435"/>
      <c r="AE23" s="435"/>
      <c r="AF23" s="435"/>
      <c r="AG23" s="424"/>
      <c r="AH23" s="430"/>
      <c r="AI23" s="435"/>
      <c r="AJ23" s="435"/>
      <c r="AK23" s="435"/>
      <c r="AL23" s="424"/>
      <c r="AM23" s="609"/>
      <c r="AN23" s="610"/>
      <c r="AO23" s="610"/>
      <c r="AP23" s="610"/>
      <c r="AQ23" s="610"/>
      <c r="AR23" s="611"/>
      <c r="AS23" s="590"/>
      <c r="AT23" s="591"/>
      <c r="AU23" s="591"/>
      <c r="AV23" s="591"/>
      <c r="AW23" s="591"/>
      <c r="AX23" s="613"/>
      <c r="AY23" s="404" t="s">
        <v>163</v>
      </c>
      <c r="AZ23" s="405"/>
      <c r="BA23" s="405"/>
      <c r="BB23" s="405"/>
      <c r="BC23" s="405"/>
      <c r="BD23" s="405"/>
      <c r="BE23" s="405"/>
      <c r="BF23" s="405"/>
      <c r="BG23" s="405"/>
      <c r="BH23" s="405"/>
      <c r="BI23" s="405"/>
      <c r="BJ23" s="405"/>
      <c r="BK23" s="405"/>
      <c r="BL23" s="405"/>
      <c r="BM23" s="406"/>
      <c r="BN23" s="444">
        <v>4350651</v>
      </c>
      <c r="BO23" s="445"/>
      <c r="BP23" s="445"/>
      <c r="BQ23" s="445"/>
      <c r="BR23" s="445"/>
      <c r="BS23" s="445"/>
      <c r="BT23" s="445"/>
      <c r="BU23" s="446"/>
      <c r="BV23" s="444">
        <v>4924921</v>
      </c>
      <c r="BW23" s="445"/>
      <c r="BX23" s="445"/>
      <c r="BY23" s="445"/>
      <c r="BZ23" s="445"/>
      <c r="CA23" s="445"/>
      <c r="CB23" s="445"/>
      <c r="CC23" s="446"/>
      <c r="CD23" s="178"/>
      <c r="CE23" s="551"/>
      <c r="CF23" s="551"/>
      <c r="CG23" s="551"/>
      <c r="CH23" s="551"/>
      <c r="CI23" s="551"/>
      <c r="CJ23" s="551"/>
      <c r="CK23" s="551"/>
      <c r="CL23" s="551"/>
      <c r="CM23" s="551"/>
      <c r="CN23" s="551"/>
      <c r="CO23" s="551"/>
      <c r="CP23" s="551"/>
      <c r="CQ23" s="551"/>
      <c r="CR23" s="551"/>
      <c r="CS23" s="552"/>
      <c r="CT23" s="441"/>
      <c r="CU23" s="442"/>
      <c r="CV23" s="442"/>
      <c r="CW23" s="442"/>
      <c r="CX23" s="442"/>
      <c r="CY23" s="442"/>
      <c r="CZ23" s="442"/>
      <c r="DA23" s="443"/>
      <c r="DB23" s="441"/>
      <c r="DC23" s="442"/>
      <c r="DD23" s="442"/>
      <c r="DE23" s="442"/>
      <c r="DF23" s="442"/>
      <c r="DG23" s="442"/>
      <c r="DH23" s="442"/>
      <c r="DI23" s="443"/>
      <c r="DJ23" s="163"/>
      <c r="DK23" s="163"/>
      <c r="DL23" s="163"/>
      <c r="DM23" s="163"/>
      <c r="DN23" s="163"/>
      <c r="DO23" s="163"/>
    </row>
    <row r="24" spans="1:119" ht="18.75" customHeight="1" thickBot="1" x14ac:dyDescent="0.2">
      <c r="A24" s="164"/>
      <c r="B24" s="581"/>
      <c r="C24" s="582"/>
      <c r="D24" s="583"/>
      <c r="E24" s="494" t="s">
        <v>164</v>
      </c>
      <c r="F24" s="474"/>
      <c r="G24" s="474"/>
      <c r="H24" s="474"/>
      <c r="I24" s="474"/>
      <c r="J24" s="474"/>
      <c r="K24" s="475"/>
      <c r="L24" s="495">
        <v>1</v>
      </c>
      <c r="M24" s="496"/>
      <c r="N24" s="496"/>
      <c r="O24" s="496"/>
      <c r="P24" s="535"/>
      <c r="Q24" s="495">
        <v>7260</v>
      </c>
      <c r="R24" s="496"/>
      <c r="S24" s="496"/>
      <c r="T24" s="496"/>
      <c r="U24" s="496"/>
      <c r="V24" s="535"/>
      <c r="W24" s="594"/>
      <c r="X24" s="582"/>
      <c r="Y24" s="583"/>
      <c r="Z24" s="494" t="s">
        <v>165</v>
      </c>
      <c r="AA24" s="474"/>
      <c r="AB24" s="474"/>
      <c r="AC24" s="474"/>
      <c r="AD24" s="474"/>
      <c r="AE24" s="474"/>
      <c r="AF24" s="474"/>
      <c r="AG24" s="475"/>
      <c r="AH24" s="495">
        <v>95</v>
      </c>
      <c r="AI24" s="496"/>
      <c r="AJ24" s="496"/>
      <c r="AK24" s="496"/>
      <c r="AL24" s="535"/>
      <c r="AM24" s="495">
        <v>271225</v>
      </c>
      <c r="AN24" s="496"/>
      <c r="AO24" s="496"/>
      <c r="AP24" s="496"/>
      <c r="AQ24" s="496"/>
      <c r="AR24" s="535"/>
      <c r="AS24" s="495">
        <v>2855</v>
      </c>
      <c r="AT24" s="496"/>
      <c r="AU24" s="496"/>
      <c r="AV24" s="496"/>
      <c r="AW24" s="496"/>
      <c r="AX24" s="497"/>
      <c r="AY24" s="614" t="s">
        <v>166</v>
      </c>
      <c r="AZ24" s="615"/>
      <c r="BA24" s="615"/>
      <c r="BB24" s="615"/>
      <c r="BC24" s="615"/>
      <c r="BD24" s="615"/>
      <c r="BE24" s="615"/>
      <c r="BF24" s="615"/>
      <c r="BG24" s="615"/>
      <c r="BH24" s="615"/>
      <c r="BI24" s="615"/>
      <c r="BJ24" s="615"/>
      <c r="BK24" s="615"/>
      <c r="BL24" s="615"/>
      <c r="BM24" s="616"/>
      <c r="BN24" s="444">
        <v>2631635</v>
      </c>
      <c r="BO24" s="445"/>
      <c r="BP24" s="445"/>
      <c r="BQ24" s="445"/>
      <c r="BR24" s="445"/>
      <c r="BS24" s="445"/>
      <c r="BT24" s="445"/>
      <c r="BU24" s="446"/>
      <c r="BV24" s="444">
        <v>2526218</v>
      </c>
      <c r="BW24" s="445"/>
      <c r="BX24" s="445"/>
      <c r="BY24" s="445"/>
      <c r="BZ24" s="445"/>
      <c r="CA24" s="445"/>
      <c r="CB24" s="445"/>
      <c r="CC24" s="446"/>
      <c r="CD24" s="178"/>
      <c r="CE24" s="551"/>
      <c r="CF24" s="551"/>
      <c r="CG24" s="551"/>
      <c r="CH24" s="551"/>
      <c r="CI24" s="551"/>
      <c r="CJ24" s="551"/>
      <c r="CK24" s="551"/>
      <c r="CL24" s="551"/>
      <c r="CM24" s="551"/>
      <c r="CN24" s="551"/>
      <c r="CO24" s="551"/>
      <c r="CP24" s="551"/>
      <c r="CQ24" s="551"/>
      <c r="CR24" s="551"/>
      <c r="CS24" s="552"/>
      <c r="CT24" s="441"/>
      <c r="CU24" s="442"/>
      <c r="CV24" s="442"/>
      <c r="CW24" s="442"/>
      <c r="CX24" s="442"/>
      <c r="CY24" s="442"/>
      <c r="CZ24" s="442"/>
      <c r="DA24" s="443"/>
      <c r="DB24" s="441"/>
      <c r="DC24" s="442"/>
      <c r="DD24" s="442"/>
      <c r="DE24" s="442"/>
      <c r="DF24" s="442"/>
      <c r="DG24" s="442"/>
      <c r="DH24" s="442"/>
      <c r="DI24" s="443"/>
      <c r="DJ24" s="163"/>
      <c r="DK24" s="163"/>
      <c r="DL24" s="163"/>
      <c r="DM24" s="163"/>
      <c r="DN24" s="163"/>
      <c r="DO24" s="163"/>
    </row>
    <row r="25" spans="1:119" s="163" customFormat="1" ht="18.75" customHeight="1" x14ac:dyDescent="0.15">
      <c r="A25" s="164"/>
      <c r="B25" s="581"/>
      <c r="C25" s="582"/>
      <c r="D25" s="583"/>
      <c r="E25" s="494" t="s">
        <v>167</v>
      </c>
      <c r="F25" s="474"/>
      <c r="G25" s="474"/>
      <c r="H25" s="474"/>
      <c r="I25" s="474"/>
      <c r="J25" s="474"/>
      <c r="K25" s="475"/>
      <c r="L25" s="495">
        <v>1</v>
      </c>
      <c r="M25" s="496"/>
      <c r="N25" s="496"/>
      <c r="O25" s="496"/>
      <c r="P25" s="535"/>
      <c r="Q25" s="495">
        <v>5800</v>
      </c>
      <c r="R25" s="496"/>
      <c r="S25" s="496"/>
      <c r="T25" s="496"/>
      <c r="U25" s="496"/>
      <c r="V25" s="535"/>
      <c r="W25" s="594"/>
      <c r="X25" s="582"/>
      <c r="Y25" s="583"/>
      <c r="Z25" s="494" t="s">
        <v>168</v>
      </c>
      <c r="AA25" s="474"/>
      <c r="AB25" s="474"/>
      <c r="AC25" s="474"/>
      <c r="AD25" s="474"/>
      <c r="AE25" s="474"/>
      <c r="AF25" s="474"/>
      <c r="AG25" s="475"/>
      <c r="AH25" s="495" t="s">
        <v>131</v>
      </c>
      <c r="AI25" s="496"/>
      <c r="AJ25" s="496"/>
      <c r="AK25" s="496"/>
      <c r="AL25" s="535"/>
      <c r="AM25" s="495" t="s">
        <v>140</v>
      </c>
      <c r="AN25" s="496"/>
      <c r="AO25" s="496"/>
      <c r="AP25" s="496"/>
      <c r="AQ25" s="496"/>
      <c r="AR25" s="535"/>
      <c r="AS25" s="495" t="s">
        <v>140</v>
      </c>
      <c r="AT25" s="496"/>
      <c r="AU25" s="496"/>
      <c r="AV25" s="496"/>
      <c r="AW25" s="496"/>
      <c r="AX25" s="497"/>
      <c r="AY25" s="404" t="s">
        <v>169</v>
      </c>
      <c r="AZ25" s="405"/>
      <c r="BA25" s="405"/>
      <c r="BB25" s="405"/>
      <c r="BC25" s="405"/>
      <c r="BD25" s="405"/>
      <c r="BE25" s="405"/>
      <c r="BF25" s="405"/>
      <c r="BG25" s="405"/>
      <c r="BH25" s="405"/>
      <c r="BI25" s="405"/>
      <c r="BJ25" s="405"/>
      <c r="BK25" s="405"/>
      <c r="BL25" s="405"/>
      <c r="BM25" s="406"/>
      <c r="BN25" s="407">
        <v>104379</v>
      </c>
      <c r="BO25" s="408"/>
      <c r="BP25" s="408"/>
      <c r="BQ25" s="408"/>
      <c r="BR25" s="408"/>
      <c r="BS25" s="408"/>
      <c r="BT25" s="408"/>
      <c r="BU25" s="409"/>
      <c r="BV25" s="407">
        <v>164454</v>
      </c>
      <c r="BW25" s="408"/>
      <c r="BX25" s="408"/>
      <c r="BY25" s="408"/>
      <c r="BZ25" s="408"/>
      <c r="CA25" s="408"/>
      <c r="CB25" s="408"/>
      <c r="CC25" s="409"/>
      <c r="CD25" s="178"/>
      <c r="CE25" s="551"/>
      <c r="CF25" s="551"/>
      <c r="CG25" s="551"/>
      <c r="CH25" s="551"/>
      <c r="CI25" s="551"/>
      <c r="CJ25" s="551"/>
      <c r="CK25" s="551"/>
      <c r="CL25" s="551"/>
      <c r="CM25" s="551"/>
      <c r="CN25" s="551"/>
      <c r="CO25" s="551"/>
      <c r="CP25" s="551"/>
      <c r="CQ25" s="551"/>
      <c r="CR25" s="551"/>
      <c r="CS25" s="552"/>
      <c r="CT25" s="441"/>
      <c r="CU25" s="442"/>
      <c r="CV25" s="442"/>
      <c r="CW25" s="442"/>
      <c r="CX25" s="442"/>
      <c r="CY25" s="442"/>
      <c r="CZ25" s="442"/>
      <c r="DA25" s="443"/>
      <c r="DB25" s="441"/>
      <c r="DC25" s="442"/>
      <c r="DD25" s="442"/>
      <c r="DE25" s="442"/>
      <c r="DF25" s="442"/>
      <c r="DG25" s="442"/>
      <c r="DH25" s="442"/>
      <c r="DI25" s="443"/>
    </row>
    <row r="26" spans="1:119" s="163" customFormat="1" ht="18.75" customHeight="1" x14ac:dyDescent="0.15">
      <c r="A26" s="164"/>
      <c r="B26" s="581"/>
      <c r="C26" s="582"/>
      <c r="D26" s="583"/>
      <c r="E26" s="494" t="s">
        <v>170</v>
      </c>
      <c r="F26" s="474"/>
      <c r="G26" s="474"/>
      <c r="H26" s="474"/>
      <c r="I26" s="474"/>
      <c r="J26" s="474"/>
      <c r="K26" s="475"/>
      <c r="L26" s="495">
        <v>1</v>
      </c>
      <c r="M26" s="496"/>
      <c r="N26" s="496"/>
      <c r="O26" s="496"/>
      <c r="P26" s="535"/>
      <c r="Q26" s="495">
        <v>5360</v>
      </c>
      <c r="R26" s="496"/>
      <c r="S26" s="496"/>
      <c r="T26" s="496"/>
      <c r="U26" s="496"/>
      <c r="V26" s="535"/>
      <c r="W26" s="594"/>
      <c r="X26" s="582"/>
      <c r="Y26" s="583"/>
      <c r="Z26" s="494" t="s">
        <v>171</v>
      </c>
      <c r="AA26" s="604"/>
      <c r="AB26" s="604"/>
      <c r="AC26" s="604"/>
      <c r="AD26" s="604"/>
      <c r="AE26" s="604"/>
      <c r="AF26" s="604"/>
      <c r="AG26" s="605"/>
      <c r="AH26" s="495">
        <v>2</v>
      </c>
      <c r="AI26" s="496"/>
      <c r="AJ26" s="496"/>
      <c r="AK26" s="496"/>
      <c r="AL26" s="535"/>
      <c r="AM26" s="495" t="s">
        <v>172</v>
      </c>
      <c r="AN26" s="496"/>
      <c r="AO26" s="496"/>
      <c r="AP26" s="496"/>
      <c r="AQ26" s="496"/>
      <c r="AR26" s="535"/>
      <c r="AS26" s="495" t="s">
        <v>173</v>
      </c>
      <c r="AT26" s="496"/>
      <c r="AU26" s="496"/>
      <c r="AV26" s="496"/>
      <c r="AW26" s="496"/>
      <c r="AX26" s="497"/>
      <c r="AY26" s="447" t="s">
        <v>174</v>
      </c>
      <c r="AZ26" s="448"/>
      <c r="BA26" s="448"/>
      <c r="BB26" s="448"/>
      <c r="BC26" s="448"/>
      <c r="BD26" s="448"/>
      <c r="BE26" s="448"/>
      <c r="BF26" s="448"/>
      <c r="BG26" s="448"/>
      <c r="BH26" s="448"/>
      <c r="BI26" s="448"/>
      <c r="BJ26" s="448"/>
      <c r="BK26" s="448"/>
      <c r="BL26" s="448"/>
      <c r="BM26" s="449"/>
      <c r="BN26" s="444" t="s">
        <v>140</v>
      </c>
      <c r="BO26" s="445"/>
      <c r="BP26" s="445"/>
      <c r="BQ26" s="445"/>
      <c r="BR26" s="445"/>
      <c r="BS26" s="445"/>
      <c r="BT26" s="445"/>
      <c r="BU26" s="446"/>
      <c r="BV26" s="444" t="s">
        <v>140</v>
      </c>
      <c r="BW26" s="445"/>
      <c r="BX26" s="445"/>
      <c r="BY26" s="445"/>
      <c r="BZ26" s="445"/>
      <c r="CA26" s="445"/>
      <c r="CB26" s="445"/>
      <c r="CC26" s="446"/>
      <c r="CD26" s="178"/>
      <c r="CE26" s="551"/>
      <c r="CF26" s="551"/>
      <c r="CG26" s="551"/>
      <c r="CH26" s="551"/>
      <c r="CI26" s="551"/>
      <c r="CJ26" s="551"/>
      <c r="CK26" s="551"/>
      <c r="CL26" s="551"/>
      <c r="CM26" s="551"/>
      <c r="CN26" s="551"/>
      <c r="CO26" s="551"/>
      <c r="CP26" s="551"/>
      <c r="CQ26" s="551"/>
      <c r="CR26" s="551"/>
      <c r="CS26" s="552"/>
      <c r="CT26" s="441"/>
      <c r="CU26" s="442"/>
      <c r="CV26" s="442"/>
      <c r="CW26" s="442"/>
      <c r="CX26" s="442"/>
      <c r="CY26" s="442"/>
      <c r="CZ26" s="442"/>
      <c r="DA26" s="443"/>
      <c r="DB26" s="441"/>
      <c r="DC26" s="442"/>
      <c r="DD26" s="442"/>
      <c r="DE26" s="442"/>
      <c r="DF26" s="442"/>
      <c r="DG26" s="442"/>
      <c r="DH26" s="442"/>
      <c r="DI26" s="443"/>
    </row>
    <row r="27" spans="1:119" ht="18.75" customHeight="1" thickBot="1" x14ac:dyDescent="0.2">
      <c r="A27" s="164"/>
      <c r="B27" s="581"/>
      <c r="C27" s="582"/>
      <c r="D27" s="583"/>
      <c r="E27" s="494" t="s">
        <v>175</v>
      </c>
      <c r="F27" s="474"/>
      <c r="G27" s="474"/>
      <c r="H27" s="474"/>
      <c r="I27" s="474"/>
      <c r="J27" s="474"/>
      <c r="K27" s="475"/>
      <c r="L27" s="495">
        <v>1</v>
      </c>
      <c r="M27" s="496"/>
      <c r="N27" s="496"/>
      <c r="O27" s="496"/>
      <c r="P27" s="535"/>
      <c r="Q27" s="495">
        <v>2780</v>
      </c>
      <c r="R27" s="496"/>
      <c r="S27" s="496"/>
      <c r="T27" s="496"/>
      <c r="U27" s="496"/>
      <c r="V27" s="535"/>
      <c r="W27" s="594"/>
      <c r="X27" s="582"/>
      <c r="Y27" s="583"/>
      <c r="Z27" s="494" t="s">
        <v>176</v>
      </c>
      <c r="AA27" s="474"/>
      <c r="AB27" s="474"/>
      <c r="AC27" s="474"/>
      <c r="AD27" s="474"/>
      <c r="AE27" s="474"/>
      <c r="AF27" s="474"/>
      <c r="AG27" s="475"/>
      <c r="AH27" s="495">
        <v>2</v>
      </c>
      <c r="AI27" s="496"/>
      <c r="AJ27" s="496"/>
      <c r="AK27" s="496"/>
      <c r="AL27" s="535"/>
      <c r="AM27" s="495" t="s">
        <v>177</v>
      </c>
      <c r="AN27" s="496"/>
      <c r="AO27" s="496"/>
      <c r="AP27" s="496"/>
      <c r="AQ27" s="496"/>
      <c r="AR27" s="535"/>
      <c r="AS27" s="495" t="s">
        <v>172</v>
      </c>
      <c r="AT27" s="496"/>
      <c r="AU27" s="496"/>
      <c r="AV27" s="496"/>
      <c r="AW27" s="496"/>
      <c r="AX27" s="497"/>
      <c r="AY27" s="536" t="s">
        <v>178</v>
      </c>
      <c r="AZ27" s="537"/>
      <c r="BA27" s="537"/>
      <c r="BB27" s="537"/>
      <c r="BC27" s="537"/>
      <c r="BD27" s="537"/>
      <c r="BE27" s="537"/>
      <c r="BF27" s="537"/>
      <c r="BG27" s="537"/>
      <c r="BH27" s="537"/>
      <c r="BI27" s="537"/>
      <c r="BJ27" s="537"/>
      <c r="BK27" s="537"/>
      <c r="BL27" s="537"/>
      <c r="BM27" s="538"/>
      <c r="BN27" s="617">
        <v>18778</v>
      </c>
      <c r="BO27" s="618"/>
      <c r="BP27" s="618"/>
      <c r="BQ27" s="618"/>
      <c r="BR27" s="618"/>
      <c r="BS27" s="618"/>
      <c r="BT27" s="618"/>
      <c r="BU27" s="619"/>
      <c r="BV27" s="617">
        <v>18758</v>
      </c>
      <c r="BW27" s="618"/>
      <c r="BX27" s="618"/>
      <c r="BY27" s="618"/>
      <c r="BZ27" s="618"/>
      <c r="CA27" s="618"/>
      <c r="CB27" s="618"/>
      <c r="CC27" s="619"/>
      <c r="CD27" s="180"/>
      <c r="CE27" s="551"/>
      <c r="CF27" s="551"/>
      <c r="CG27" s="551"/>
      <c r="CH27" s="551"/>
      <c r="CI27" s="551"/>
      <c r="CJ27" s="551"/>
      <c r="CK27" s="551"/>
      <c r="CL27" s="551"/>
      <c r="CM27" s="551"/>
      <c r="CN27" s="551"/>
      <c r="CO27" s="551"/>
      <c r="CP27" s="551"/>
      <c r="CQ27" s="551"/>
      <c r="CR27" s="551"/>
      <c r="CS27" s="552"/>
      <c r="CT27" s="441"/>
      <c r="CU27" s="442"/>
      <c r="CV27" s="442"/>
      <c r="CW27" s="442"/>
      <c r="CX27" s="442"/>
      <c r="CY27" s="442"/>
      <c r="CZ27" s="442"/>
      <c r="DA27" s="443"/>
      <c r="DB27" s="441"/>
      <c r="DC27" s="442"/>
      <c r="DD27" s="442"/>
      <c r="DE27" s="442"/>
      <c r="DF27" s="442"/>
      <c r="DG27" s="442"/>
      <c r="DH27" s="442"/>
      <c r="DI27" s="443"/>
      <c r="DJ27" s="163"/>
      <c r="DK27" s="163"/>
      <c r="DL27" s="163"/>
      <c r="DM27" s="163"/>
      <c r="DN27" s="163"/>
      <c r="DO27" s="163"/>
    </row>
    <row r="28" spans="1:119" ht="18.75" customHeight="1" x14ac:dyDescent="0.15">
      <c r="A28" s="164"/>
      <c r="B28" s="581"/>
      <c r="C28" s="582"/>
      <c r="D28" s="583"/>
      <c r="E28" s="494" t="s">
        <v>179</v>
      </c>
      <c r="F28" s="474"/>
      <c r="G28" s="474"/>
      <c r="H28" s="474"/>
      <c r="I28" s="474"/>
      <c r="J28" s="474"/>
      <c r="K28" s="475"/>
      <c r="L28" s="495">
        <v>1</v>
      </c>
      <c r="M28" s="496"/>
      <c r="N28" s="496"/>
      <c r="O28" s="496"/>
      <c r="P28" s="535"/>
      <c r="Q28" s="495">
        <v>2120</v>
      </c>
      <c r="R28" s="496"/>
      <c r="S28" s="496"/>
      <c r="T28" s="496"/>
      <c r="U28" s="496"/>
      <c r="V28" s="535"/>
      <c r="W28" s="594"/>
      <c r="X28" s="582"/>
      <c r="Y28" s="583"/>
      <c r="Z28" s="494" t="s">
        <v>180</v>
      </c>
      <c r="AA28" s="474"/>
      <c r="AB28" s="474"/>
      <c r="AC28" s="474"/>
      <c r="AD28" s="474"/>
      <c r="AE28" s="474"/>
      <c r="AF28" s="474"/>
      <c r="AG28" s="475"/>
      <c r="AH28" s="495" t="s">
        <v>140</v>
      </c>
      <c r="AI28" s="496"/>
      <c r="AJ28" s="496"/>
      <c r="AK28" s="496"/>
      <c r="AL28" s="535"/>
      <c r="AM28" s="495" t="s">
        <v>140</v>
      </c>
      <c r="AN28" s="496"/>
      <c r="AO28" s="496"/>
      <c r="AP28" s="496"/>
      <c r="AQ28" s="496"/>
      <c r="AR28" s="535"/>
      <c r="AS28" s="495" t="s">
        <v>122</v>
      </c>
      <c r="AT28" s="496"/>
      <c r="AU28" s="496"/>
      <c r="AV28" s="496"/>
      <c r="AW28" s="496"/>
      <c r="AX28" s="497"/>
      <c r="AY28" s="620" t="s">
        <v>181</v>
      </c>
      <c r="AZ28" s="621"/>
      <c r="BA28" s="621"/>
      <c r="BB28" s="622"/>
      <c r="BC28" s="404" t="s">
        <v>42</v>
      </c>
      <c r="BD28" s="405"/>
      <c r="BE28" s="405"/>
      <c r="BF28" s="405"/>
      <c r="BG28" s="405"/>
      <c r="BH28" s="405"/>
      <c r="BI28" s="405"/>
      <c r="BJ28" s="405"/>
      <c r="BK28" s="405"/>
      <c r="BL28" s="405"/>
      <c r="BM28" s="406"/>
      <c r="BN28" s="407">
        <v>2391987</v>
      </c>
      <c r="BO28" s="408"/>
      <c r="BP28" s="408"/>
      <c r="BQ28" s="408"/>
      <c r="BR28" s="408"/>
      <c r="BS28" s="408"/>
      <c r="BT28" s="408"/>
      <c r="BU28" s="409"/>
      <c r="BV28" s="407">
        <v>2622098</v>
      </c>
      <c r="BW28" s="408"/>
      <c r="BX28" s="408"/>
      <c r="BY28" s="408"/>
      <c r="BZ28" s="408"/>
      <c r="CA28" s="408"/>
      <c r="CB28" s="408"/>
      <c r="CC28" s="409"/>
      <c r="CD28" s="178"/>
      <c r="CE28" s="551"/>
      <c r="CF28" s="551"/>
      <c r="CG28" s="551"/>
      <c r="CH28" s="551"/>
      <c r="CI28" s="551"/>
      <c r="CJ28" s="551"/>
      <c r="CK28" s="551"/>
      <c r="CL28" s="551"/>
      <c r="CM28" s="551"/>
      <c r="CN28" s="551"/>
      <c r="CO28" s="551"/>
      <c r="CP28" s="551"/>
      <c r="CQ28" s="551"/>
      <c r="CR28" s="551"/>
      <c r="CS28" s="552"/>
      <c r="CT28" s="441"/>
      <c r="CU28" s="442"/>
      <c r="CV28" s="442"/>
      <c r="CW28" s="442"/>
      <c r="CX28" s="442"/>
      <c r="CY28" s="442"/>
      <c r="CZ28" s="442"/>
      <c r="DA28" s="443"/>
      <c r="DB28" s="441"/>
      <c r="DC28" s="442"/>
      <c r="DD28" s="442"/>
      <c r="DE28" s="442"/>
      <c r="DF28" s="442"/>
      <c r="DG28" s="442"/>
      <c r="DH28" s="442"/>
      <c r="DI28" s="443"/>
      <c r="DJ28" s="163"/>
      <c r="DK28" s="163"/>
      <c r="DL28" s="163"/>
      <c r="DM28" s="163"/>
      <c r="DN28" s="163"/>
      <c r="DO28" s="163"/>
    </row>
    <row r="29" spans="1:119" ht="18.75" customHeight="1" x14ac:dyDescent="0.15">
      <c r="A29" s="164"/>
      <c r="B29" s="581"/>
      <c r="C29" s="582"/>
      <c r="D29" s="583"/>
      <c r="E29" s="494" t="s">
        <v>182</v>
      </c>
      <c r="F29" s="474"/>
      <c r="G29" s="474"/>
      <c r="H29" s="474"/>
      <c r="I29" s="474"/>
      <c r="J29" s="474"/>
      <c r="K29" s="475"/>
      <c r="L29" s="495">
        <v>14</v>
      </c>
      <c r="M29" s="496"/>
      <c r="N29" s="496"/>
      <c r="O29" s="496"/>
      <c r="P29" s="535"/>
      <c r="Q29" s="495">
        <v>1900</v>
      </c>
      <c r="R29" s="496"/>
      <c r="S29" s="496"/>
      <c r="T29" s="496"/>
      <c r="U29" s="496"/>
      <c r="V29" s="535"/>
      <c r="W29" s="595"/>
      <c r="X29" s="596"/>
      <c r="Y29" s="597"/>
      <c r="Z29" s="494" t="s">
        <v>183</v>
      </c>
      <c r="AA29" s="474"/>
      <c r="AB29" s="474"/>
      <c r="AC29" s="474"/>
      <c r="AD29" s="474"/>
      <c r="AE29" s="474"/>
      <c r="AF29" s="474"/>
      <c r="AG29" s="475"/>
      <c r="AH29" s="495">
        <v>97</v>
      </c>
      <c r="AI29" s="496"/>
      <c r="AJ29" s="496"/>
      <c r="AK29" s="496"/>
      <c r="AL29" s="535"/>
      <c r="AM29" s="495">
        <v>278917</v>
      </c>
      <c r="AN29" s="496"/>
      <c r="AO29" s="496"/>
      <c r="AP29" s="496"/>
      <c r="AQ29" s="496"/>
      <c r="AR29" s="535"/>
      <c r="AS29" s="495">
        <v>2875</v>
      </c>
      <c r="AT29" s="496"/>
      <c r="AU29" s="496"/>
      <c r="AV29" s="496"/>
      <c r="AW29" s="496"/>
      <c r="AX29" s="497"/>
      <c r="AY29" s="623"/>
      <c r="AZ29" s="624"/>
      <c r="BA29" s="624"/>
      <c r="BB29" s="625"/>
      <c r="BC29" s="478" t="s">
        <v>184</v>
      </c>
      <c r="BD29" s="479"/>
      <c r="BE29" s="479"/>
      <c r="BF29" s="479"/>
      <c r="BG29" s="479"/>
      <c r="BH29" s="479"/>
      <c r="BI29" s="479"/>
      <c r="BJ29" s="479"/>
      <c r="BK29" s="479"/>
      <c r="BL29" s="479"/>
      <c r="BM29" s="480"/>
      <c r="BN29" s="444">
        <v>32417</v>
      </c>
      <c r="BO29" s="445"/>
      <c r="BP29" s="445"/>
      <c r="BQ29" s="445"/>
      <c r="BR29" s="445"/>
      <c r="BS29" s="445"/>
      <c r="BT29" s="445"/>
      <c r="BU29" s="446"/>
      <c r="BV29" s="444">
        <v>448036</v>
      </c>
      <c r="BW29" s="445"/>
      <c r="BX29" s="445"/>
      <c r="BY29" s="445"/>
      <c r="BZ29" s="445"/>
      <c r="CA29" s="445"/>
      <c r="CB29" s="445"/>
      <c r="CC29" s="446"/>
      <c r="CD29" s="180"/>
      <c r="CE29" s="551"/>
      <c r="CF29" s="551"/>
      <c r="CG29" s="551"/>
      <c r="CH29" s="551"/>
      <c r="CI29" s="551"/>
      <c r="CJ29" s="551"/>
      <c r="CK29" s="551"/>
      <c r="CL29" s="551"/>
      <c r="CM29" s="551"/>
      <c r="CN29" s="551"/>
      <c r="CO29" s="551"/>
      <c r="CP29" s="551"/>
      <c r="CQ29" s="551"/>
      <c r="CR29" s="551"/>
      <c r="CS29" s="552"/>
      <c r="CT29" s="441"/>
      <c r="CU29" s="442"/>
      <c r="CV29" s="442"/>
      <c r="CW29" s="442"/>
      <c r="CX29" s="442"/>
      <c r="CY29" s="442"/>
      <c r="CZ29" s="442"/>
      <c r="DA29" s="443"/>
      <c r="DB29" s="441"/>
      <c r="DC29" s="442"/>
      <c r="DD29" s="442"/>
      <c r="DE29" s="442"/>
      <c r="DF29" s="442"/>
      <c r="DG29" s="442"/>
      <c r="DH29" s="442"/>
      <c r="DI29" s="443"/>
      <c r="DJ29" s="163"/>
      <c r="DK29" s="163"/>
      <c r="DL29" s="163"/>
      <c r="DM29" s="163"/>
      <c r="DN29" s="163"/>
      <c r="DO29" s="163"/>
    </row>
    <row r="30" spans="1:119" ht="18.75" customHeight="1" thickBot="1" x14ac:dyDescent="0.2">
      <c r="A30" s="164"/>
      <c r="B30" s="584"/>
      <c r="C30" s="585"/>
      <c r="D30" s="586"/>
      <c r="E30" s="498"/>
      <c r="F30" s="499"/>
      <c r="G30" s="499"/>
      <c r="H30" s="499"/>
      <c r="I30" s="499"/>
      <c r="J30" s="499"/>
      <c r="K30" s="500"/>
      <c r="L30" s="598"/>
      <c r="M30" s="599"/>
      <c r="N30" s="599"/>
      <c r="O30" s="599"/>
      <c r="P30" s="600"/>
      <c r="Q30" s="598"/>
      <c r="R30" s="599"/>
      <c r="S30" s="599"/>
      <c r="T30" s="599"/>
      <c r="U30" s="599"/>
      <c r="V30" s="600"/>
      <c r="W30" s="601" t="s">
        <v>185</v>
      </c>
      <c r="X30" s="602"/>
      <c r="Y30" s="602"/>
      <c r="Z30" s="602"/>
      <c r="AA30" s="602"/>
      <c r="AB30" s="602"/>
      <c r="AC30" s="602"/>
      <c r="AD30" s="602"/>
      <c r="AE30" s="602"/>
      <c r="AF30" s="602"/>
      <c r="AG30" s="603"/>
      <c r="AH30" s="560">
        <v>98.2</v>
      </c>
      <c r="AI30" s="561"/>
      <c r="AJ30" s="561"/>
      <c r="AK30" s="561"/>
      <c r="AL30" s="561"/>
      <c r="AM30" s="561"/>
      <c r="AN30" s="561"/>
      <c r="AO30" s="561"/>
      <c r="AP30" s="561"/>
      <c r="AQ30" s="561"/>
      <c r="AR30" s="561"/>
      <c r="AS30" s="561"/>
      <c r="AT30" s="561"/>
      <c r="AU30" s="561"/>
      <c r="AV30" s="561"/>
      <c r="AW30" s="561"/>
      <c r="AX30" s="563"/>
      <c r="AY30" s="626"/>
      <c r="AZ30" s="627"/>
      <c r="BA30" s="627"/>
      <c r="BB30" s="628"/>
      <c r="BC30" s="614" t="s">
        <v>44</v>
      </c>
      <c r="BD30" s="615"/>
      <c r="BE30" s="615"/>
      <c r="BF30" s="615"/>
      <c r="BG30" s="615"/>
      <c r="BH30" s="615"/>
      <c r="BI30" s="615"/>
      <c r="BJ30" s="615"/>
      <c r="BK30" s="615"/>
      <c r="BL30" s="615"/>
      <c r="BM30" s="616"/>
      <c r="BN30" s="617">
        <v>215919</v>
      </c>
      <c r="BO30" s="618"/>
      <c r="BP30" s="618"/>
      <c r="BQ30" s="618"/>
      <c r="BR30" s="618"/>
      <c r="BS30" s="618"/>
      <c r="BT30" s="618"/>
      <c r="BU30" s="619"/>
      <c r="BV30" s="617">
        <v>244227</v>
      </c>
      <c r="BW30" s="618"/>
      <c r="BX30" s="618"/>
      <c r="BY30" s="618"/>
      <c r="BZ30" s="618"/>
      <c r="CA30" s="618"/>
      <c r="CB30" s="618"/>
      <c r="CC30" s="619"/>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186</v>
      </c>
      <c r="D32" s="191"/>
      <c r="E32" s="191"/>
      <c r="F32" s="188"/>
      <c r="G32" s="188"/>
      <c r="H32" s="188"/>
      <c r="I32" s="188"/>
      <c r="J32" s="188"/>
      <c r="K32" s="188"/>
      <c r="L32" s="188"/>
      <c r="M32" s="188"/>
      <c r="N32" s="188"/>
      <c r="O32" s="188"/>
      <c r="P32" s="188"/>
      <c r="Q32" s="188"/>
      <c r="R32" s="188"/>
      <c r="S32" s="188"/>
      <c r="T32" s="188"/>
      <c r="U32" s="188" t="s">
        <v>187</v>
      </c>
      <c r="V32" s="188"/>
      <c r="W32" s="188"/>
      <c r="X32" s="188"/>
      <c r="Y32" s="188"/>
      <c r="Z32" s="188"/>
      <c r="AA32" s="188"/>
      <c r="AB32" s="188"/>
      <c r="AC32" s="188"/>
      <c r="AD32" s="188"/>
      <c r="AE32" s="188"/>
      <c r="AF32" s="188"/>
      <c r="AG32" s="188"/>
      <c r="AH32" s="188"/>
      <c r="AI32" s="188"/>
      <c r="AJ32" s="188"/>
      <c r="AK32" s="188"/>
      <c r="AL32" s="188"/>
      <c r="AM32" s="192" t="s">
        <v>188</v>
      </c>
      <c r="AN32" s="188"/>
      <c r="AO32" s="188"/>
      <c r="AP32" s="188"/>
      <c r="AQ32" s="188"/>
      <c r="AR32" s="188"/>
      <c r="AS32" s="192"/>
      <c r="AT32" s="192"/>
      <c r="AU32" s="192"/>
      <c r="AV32" s="192"/>
      <c r="AW32" s="192"/>
      <c r="AX32" s="192"/>
      <c r="AY32" s="192"/>
      <c r="AZ32" s="192"/>
      <c r="BA32" s="192"/>
      <c r="BB32" s="188"/>
      <c r="BC32" s="192"/>
      <c r="BD32" s="188"/>
      <c r="BE32" s="192" t="s">
        <v>189</v>
      </c>
      <c r="BF32" s="188"/>
      <c r="BG32" s="188"/>
      <c r="BH32" s="188"/>
      <c r="BI32" s="188"/>
      <c r="BJ32" s="192"/>
      <c r="BK32" s="192"/>
      <c r="BL32" s="192"/>
      <c r="BM32" s="192"/>
      <c r="BN32" s="192"/>
      <c r="BO32" s="192"/>
      <c r="BP32" s="192"/>
      <c r="BQ32" s="192"/>
      <c r="BR32" s="188"/>
      <c r="BS32" s="188"/>
      <c r="BT32" s="188"/>
      <c r="BU32" s="188"/>
      <c r="BV32" s="188"/>
      <c r="BW32" s="188" t="s">
        <v>190</v>
      </c>
      <c r="BX32" s="188"/>
      <c r="BY32" s="188"/>
      <c r="BZ32" s="188"/>
      <c r="CA32" s="188"/>
      <c r="CB32" s="192"/>
      <c r="CC32" s="192"/>
      <c r="CD32" s="192"/>
      <c r="CE32" s="192"/>
      <c r="CF32" s="192"/>
      <c r="CG32" s="192"/>
      <c r="CH32" s="192"/>
      <c r="CI32" s="192"/>
      <c r="CJ32" s="192"/>
      <c r="CK32" s="192"/>
      <c r="CL32" s="192"/>
      <c r="CM32" s="192"/>
      <c r="CN32" s="192"/>
      <c r="CO32" s="192" t="s">
        <v>191</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68" t="s">
        <v>192</v>
      </c>
      <c r="D33" s="468"/>
      <c r="E33" s="433" t="s">
        <v>193</v>
      </c>
      <c r="F33" s="433"/>
      <c r="G33" s="433"/>
      <c r="H33" s="433"/>
      <c r="I33" s="433"/>
      <c r="J33" s="433"/>
      <c r="K33" s="433"/>
      <c r="L33" s="433"/>
      <c r="M33" s="433"/>
      <c r="N33" s="433"/>
      <c r="O33" s="433"/>
      <c r="P33" s="433"/>
      <c r="Q33" s="433"/>
      <c r="R33" s="433"/>
      <c r="S33" s="433"/>
      <c r="T33" s="193"/>
      <c r="U33" s="468" t="s">
        <v>192</v>
      </c>
      <c r="V33" s="468"/>
      <c r="W33" s="433" t="s">
        <v>194</v>
      </c>
      <c r="X33" s="433"/>
      <c r="Y33" s="433"/>
      <c r="Z33" s="433"/>
      <c r="AA33" s="433"/>
      <c r="AB33" s="433"/>
      <c r="AC33" s="433"/>
      <c r="AD33" s="433"/>
      <c r="AE33" s="433"/>
      <c r="AF33" s="433"/>
      <c r="AG33" s="433"/>
      <c r="AH33" s="433"/>
      <c r="AI33" s="433"/>
      <c r="AJ33" s="433"/>
      <c r="AK33" s="433"/>
      <c r="AL33" s="193"/>
      <c r="AM33" s="468" t="s">
        <v>195</v>
      </c>
      <c r="AN33" s="468"/>
      <c r="AO33" s="433" t="s">
        <v>196</v>
      </c>
      <c r="AP33" s="433"/>
      <c r="AQ33" s="433"/>
      <c r="AR33" s="433"/>
      <c r="AS33" s="433"/>
      <c r="AT33" s="433"/>
      <c r="AU33" s="433"/>
      <c r="AV33" s="433"/>
      <c r="AW33" s="433"/>
      <c r="AX33" s="433"/>
      <c r="AY33" s="433"/>
      <c r="AZ33" s="433"/>
      <c r="BA33" s="433"/>
      <c r="BB33" s="433"/>
      <c r="BC33" s="433"/>
      <c r="BD33" s="194"/>
      <c r="BE33" s="433" t="s">
        <v>197</v>
      </c>
      <c r="BF33" s="433"/>
      <c r="BG33" s="433" t="s">
        <v>198</v>
      </c>
      <c r="BH33" s="433"/>
      <c r="BI33" s="433"/>
      <c r="BJ33" s="433"/>
      <c r="BK33" s="433"/>
      <c r="BL33" s="433"/>
      <c r="BM33" s="433"/>
      <c r="BN33" s="433"/>
      <c r="BO33" s="433"/>
      <c r="BP33" s="433"/>
      <c r="BQ33" s="433"/>
      <c r="BR33" s="433"/>
      <c r="BS33" s="433"/>
      <c r="BT33" s="433"/>
      <c r="BU33" s="433"/>
      <c r="BV33" s="194"/>
      <c r="BW33" s="468" t="s">
        <v>197</v>
      </c>
      <c r="BX33" s="468"/>
      <c r="BY33" s="433" t="s">
        <v>199</v>
      </c>
      <c r="BZ33" s="433"/>
      <c r="CA33" s="433"/>
      <c r="CB33" s="433"/>
      <c r="CC33" s="433"/>
      <c r="CD33" s="433"/>
      <c r="CE33" s="433"/>
      <c r="CF33" s="433"/>
      <c r="CG33" s="433"/>
      <c r="CH33" s="433"/>
      <c r="CI33" s="433"/>
      <c r="CJ33" s="433"/>
      <c r="CK33" s="433"/>
      <c r="CL33" s="433"/>
      <c r="CM33" s="433"/>
      <c r="CN33" s="193"/>
      <c r="CO33" s="468" t="s">
        <v>200</v>
      </c>
      <c r="CP33" s="468"/>
      <c r="CQ33" s="433" t="s">
        <v>201</v>
      </c>
      <c r="CR33" s="433"/>
      <c r="CS33" s="433"/>
      <c r="CT33" s="433"/>
      <c r="CU33" s="433"/>
      <c r="CV33" s="433"/>
      <c r="CW33" s="433"/>
      <c r="CX33" s="433"/>
      <c r="CY33" s="433"/>
      <c r="CZ33" s="433"/>
      <c r="DA33" s="433"/>
      <c r="DB33" s="433"/>
      <c r="DC33" s="433"/>
      <c r="DD33" s="433"/>
      <c r="DE33" s="433"/>
      <c r="DF33" s="193"/>
      <c r="DG33" s="629" t="s">
        <v>202</v>
      </c>
      <c r="DH33" s="629"/>
      <c r="DI33" s="195"/>
      <c r="DJ33" s="163"/>
      <c r="DK33" s="163"/>
      <c r="DL33" s="163"/>
      <c r="DM33" s="163"/>
      <c r="DN33" s="163"/>
      <c r="DO33" s="163"/>
    </row>
    <row r="34" spans="1:119" ht="32.25" customHeight="1" x14ac:dyDescent="0.15">
      <c r="A34" s="164"/>
      <c r="B34" s="190"/>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91"/>
      <c r="U34" s="630">
        <f>IF(W34="","",MAX(C34:D43)+1)</f>
        <v>4</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91"/>
      <c r="AM34" s="630">
        <f>IF(AO34="","",MAX(C34:D43,U34:V43)+1)</f>
        <v>7</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91"/>
      <c r="BE34" s="630">
        <f>IF(BG34="","",MAX(C34:D43,U34:V43,AM34:AN43)+1)</f>
        <v>8</v>
      </c>
      <c r="BF34" s="630"/>
      <c r="BG34" s="631" t="str">
        <f>IF('各会計、関係団体の財政状況及び健全化判断比率'!B32="","",'各会計、関係団体の財政状況及び健全化判断比率'!B32)</f>
        <v>公共下水道事業特別会計</v>
      </c>
      <c r="BH34" s="631"/>
      <c r="BI34" s="631"/>
      <c r="BJ34" s="631"/>
      <c r="BK34" s="631"/>
      <c r="BL34" s="631"/>
      <c r="BM34" s="631"/>
      <c r="BN34" s="631"/>
      <c r="BO34" s="631"/>
      <c r="BP34" s="631"/>
      <c r="BQ34" s="631"/>
      <c r="BR34" s="631"/>
      <c r="BS34" s="631"/>
      <c r="BT34" s="631"/>
      <c r="BU34" s="631"/>
      <c r="BV34" s="191"/>
      <c r="BW34" s="630">
        <f>IF(BY34="","",MAX(C34:D43,U34:V43,AM34:AN43,BE34:BF43)+1)</f>
        <v>10</v>
      </c>
      <c r="BX34" s="630"/>
      <c r="BY34" s="631" t="str">
        <f>IF('各会計、関係団体の財政状況及び健全化判断比率'!B68="","",'各会計、関係団体の財政状況及び健全化判断比率'!B68)</f>
        <v>群馬県後期高齢者医療広域連合（一般会計）</v>
      </c>
      <c r="BZ34" s="631"/>
      <c r="CA34" s="631"/>
      <c r="CB34" s="631"/>
      <c r="CC34" s="631"/>
      <c r="CD34" s="631"/>
      <c r="CE34" s="631"/>
      <c r="CF34" s="631"/>
      <c r="CG34" s="631"/>
      <c r="CH34" s="631"/>
      <c r="CI34" s="631"/>
      <c r="CJ34" s="631"/>
      <c r="CK34" s="631"/>
      <c r="CL34" s="631"/>
      <c r="CM34" s="631"/>
      <c r="CN34" s="191"/>
      <c r="CO34" s="630">
        <f>IF(CQ34="","",MAX(C34:D43,U34:V43,AM34:AN43,BE34:BF43,BW34:BX43)+1)</f>
        <v>15</v>
      </c>
      <c r="CP34" s="630"/>
      <c r="CQ34" s="631" t="str">
        <f>IF('各会計、関係団体の財政状況及び健全化判断比率'!BS7="","",'各会計、関係団体の財政状況及び健全化判断比率'!BS7)</f>
        <v>吉岡町振興公社</v>
      </c>
      <c r="CR34" s="631"/>
      <c r="CS34" s="631"/>
      <c r="CT34" s="631"/>
      <c r="CU34" s="631"/>
      <c r="CV34" s="631"/>
      <c r="CW34" s="631"/>
      <c r="CX34" s="631"/>
      <c r="CY34" s="631"/>
      <c r="CZ34" s="631"/>
      <c r="DA34" s="631"/>
      <c r="DB34" s="631"/>
      <c r="DC34" s="631"/>
      <c r="DD34" s="631"/>
      <c r="DE34" s="631"/>
      <c r="DF34" s="188"/>
      <c r="DG34" s="632" t="str">
        <f>IF('各会計、関係団体の財政状況及び健全化判断比率'!BR7="","",'各会計、関係団体の財政状況及び健全化判断比率'!BR7)</f>
        <v/>
      </c>
      <c r="DH34" s="632"/>
      <c r="DI34" s="195"/>
      <c r="DJ34" s="163"/>
      <c r="DK34" s="163"/>
      <c r="DL34" s="163"/>
      <c r="DM34" s="163"/>
      <c r="DN34" s="163"/>
      <c r="DO34" s="163"/>
    </row>
    <row r="35" spans="1:119" ht="32.25" customHeight="1" x14ac:dyDescent="0.15">
      <c r="A35" s="164"/>
      <c r="B35" s="190"/>
      <c r="C35" s="630">
        <f>IF(E35="","",C34+1)</f>
        <v>2</v>
      </c>
      <c r="D35" s="630"/>
      <c r="E35" s="631" t="str">
        <f>IF('各会計、関係団体の財政状況及び健全化判断比率'!B8="","",'各会計、関係団体の財政状況及び健全化判断比率'!B8)</f>
        <v>学校給食事業特別会計</v>
      </c>
      <c r="F35" s="631"/>
      <c r="G35" s="631"/>
      <c r="H35" s="631"/>
      <c r="I35" s="631"/>
      <c r="J35" s="631"/>
      <c r="K35" s="631"/>
      <c r="L35" s="631"/>
      <c r="M35" s="631"/>
      <c r="N35" s="631"/>
      <c r="O35" s="631"/>
      <c r="P35" s="631"/>
      <c r="Q35" s="631"/>
      <c r="R35" s="631"/>
      <c r="S35" s="631"/>
      <c r="T35" s="191"/>
      <c r="U35" s="630">
        <f>IF(W35="","",U34+1)</f>
        <v>5</v>
      </c>
      <c r="V35" s="630"/>
      <c r="W35" s="631" t="str">
        <f>IF('各会計、関係団体の財政状況及び健全化判断比率'!B29="","",'各会計、関係団体の財政状況及び健全化判断比率'!B29)</f>
        <v>介護保険事業特別会計</v>
      </c>
      <c r="X35" s="631"/>
      <c r="Y35" s="631"/>
      <c r="Z35" s="631"/>
      <c r="AA35" s="631"/>
      <c r="AB35" s="631"/>
      <c r="AC35" s="631"/>
      <c r="AD35" s="631"/>
      <c r="AE35" s="631"/>
      <c r="AF35" s="631"/>
      <c r="AG35" s="631"/>
      <c r="AH35" s="631"/>
      <c r="AI35" s="631"/>
      <c r="AJ35" s="631"/>
      <c r="AK35" s="631"/>
      <c r="AL35" s="191"/>
      <c r="AM35" s="630" t="str">
        <f t="shared" ref="AM35:AM43" si="0">IF(AO35="","",AM34+1)</f>
        <v/>
      </c>
      <c r="AN35" s="630"/>
      <c r="AO35" s="631"/>
      <c r="AP35" s="631"/>
      <c r="AQ35" s="631"/>
      <c r="AR35" s="631"/>
      <c r="AS35" s="631"/>
      <c r="AT35" s="631"/>
      <c r="AU35" s="631"/>
      <c r="AV35" s="631"/>
      <c r="AW35" s="631"/>
      <c r="AX35" s="631"/>
      <c r="AY35" s="631"/>
      <c r="AZ35" s="631"/>
      <c r="BA35" s="631"/>
      <c r="BB35" s="631"/>
      <c r="BC35" s="631"/>
      <c r="BD35" s="191"/>
      <c r="BE35" s="630">
        <f t="shared" ref="BE35:BE43" si="1">IF(BG35="","",BE34+1)</f>
        <v>9</v>
      </c>
      <c r="BF35" s="630"/>
      <c r="BG35" s="631" t="str">
        <f>IF('各会計、関係団体の財政状況及び健全化判断比率'!B33="","",'各会計、関係団体の財政状況及び健全化判断比率'!B33)</f>
        <v>農業集落排水事業特別会計</v>
      </c>
      <c r="BH35" s="631"/>
      <c r="BI35" s="631"/>
      <c r="BJ35" s="631"/>
      <c r="BK35" s="631"/>
      <c r="BL35" s="631"/>
      <c r="BM35" s="631"/>
      <c r="BN35" s="631"/>
      <c r="BO35" s="631"/>
      <c r="BP35" s="631"/>
      <c r="BQ35" s="631"/>
      <c r="BR35" s="631"/>
      <c r="BS35" s="631"/>
      <c r="BT35" s="631"/>
      <c r="BU35" s="631"/>
      <c r="BV35" s="191"/>
      <c r="BW35" s="630">
        <f t="shared" ref="BW35:BW43" si="2">IF(BY35="","",BW34+1)</f>
        <v>11</v>
      </c>
      <c r="BX35" s="630"/>
      <c r="BY35" s="631" t="str">
        <f>IF('各会計、関係団体の財政状況及び健全化判断比率'!B69="","",'各会計、関係団体の財政状況及び健全化判断比率'!B69)</f>
        <v>群馬県後期高齢者医療広域連合（事業会計）</v>
      </c>
      <c r="BZ35" s="631"/>
      <c r="CA35" s="631"/>
      <c r="CB35" s="631"/>
      <c r="CC35" s="631"/>
      <c r="CD35" s="631"/>
      <c r="CE35" s="631"/>
      <c r="CF35" s="631"/>
      <c r="CG35" s="631"/>
      <c r="CH35" s="631"/>
      <c r="CI35" s="631"/>
      <c r="CJ35" s="631"/>
      <c r="CK35" s="631"/>
      <c r="CL35" s="631"/>
      <c r="CM35" s="631"/>
      <c r="CN35" s="191"/>
      <c r="CO35" s="630">
        <f t="shared" ref="CO35:CO43" si="3">IF(CQ35="","",CO34+1)</f>
        <v>16</v>
      </c>
      <c r="CP35" s="630"/>
      <c r="CQ35" s="631" t="str">
        <f>IF('各会計、関係団体の財政状況及び健全化判断比率'!BS8="","",'各会計、関係団体の財政状況及び健全化判断比率'!BS8)</f>
        <v>吉岡町土地開発公社</v>
      </c>
      <c r="CR35" s="631"/>
      <c r="CS35" s="631"/>
      <c r="CT35" s="631"/>
      <c r="CU35" s="631"/>
      <c r="CV35" s="631"/>
      <c r="CW35" s="631"/>
      <c r="CX35" s="631"/>
      <c r="CY35" s="631"/>
      <c r="CZ35" s="631"/>
      <c r="DA35" s="631"/>
      <c r="DB35" s="631"/>
      <c r="DC35" s="631"/>
      <c r="DD35" s="631"/>
      <c r="DE35" s="631"/>
      <c r="DF35" s="188"/>
      <c r="DG35" s="632" t="str">
        <f>IF('各会計、関係団体の財政状況及び健全化判断比率'!BR8="","",'各会計、関係団体の財政状況及び健全化判断比率'!BR8)</f>
        <v>○</v>
      </c>
      <c r="DH35" s="632"/>
      <c r="DI35" s="195"/>
      <c r="DJ35" s="163"/>
      <c r="DK35" s="163"/>
      <c r="DL35" s="163"/>
      <c r="DM35" s="163"/>
      <c r="DN35" s="163"/>
      <c r="DO35" s="163"/>
    </row>
    <row r="36" spans="1:119" ht="32.25" customHeight="1" x14ac:dyDescent="0.15">
      <c r="A36" s="164"/>
      <c r="B36" s="190"/>
      <c r="C36" s="630">
        <f>IF(E36="","",C35+1)</f>
        <v>3</v>
      </c>
      <c r="D36" s="630"/>
      <c r="E36" s="631" t="str">
        <f>IF('各会計、関係団体の財政状況及び健全化判断比率'!B9="","",'各会計、関係団体の財政状況及び健全化判断比率'!B9)</f>
        <v>住宅新築資金等貸付事業特別会計</v>
      </c>
      <c r="F36" s="631"/>
      <c r="G36" s="631"/>
      <c r="H36" s="631"/>
      <c r="I36" s="631"/>
      <c r="J36" s="631"/>
      <c r="K36" s="631"/>
      <c r="L36" s="631"/>
      <c r="M36" s="631"/>
      <c r="N36" s="631"/>
      <c r="O36" s="631"/>
      <c r="P36" s="631"/>
      <c r="Q36" s="631"/>
      <c r="R36" s="631"/>
      <c r="S36" s="631"/>
      <c r="T36" s="191"/>
      <c r="U36" s="630">
        <f t="shared" ref="U36:U43" si="4">IF(W36="","",U35+1)</f>
        <v>6</v>
      </c>
      <c r="V36" s="630"/>
      <c r="W36" s="631" t="str">
        <f>IF('各会計、関係団体の財政状況及び健全化判断比率'!B30="","",'各会計、関係団体の財政状況及び健全化判断比率'!B30)</f>
        <v>後期高齢者医療事業特別会計</v>
      </c>
      <c r="X36" s="631"/>
      <c r="Y36" s="631"/>
      <c r="Z36" s="631"/>
      <c r="AA36" s="631"/>
      <c r="AB36" s="631"/>
      <c r="AC36" s="631"/>
      <c r="AD36" s="631"/>
      <c r="AE36" s="631"/>
      <c r="AF36" s="631"/>
      <c r="AG36" s="631"/>
      <c r="AH36" s="631"/>
      <c r="AI36" s="631"/>
      <c r="AJ36" s="631"/>
      <c r="AK36" s="631"/>
      <c r="AL36" s="191"/>
      <c r="AM36" s="630" t="str">
        <f t="shared" si="0"/>
        <v/>
      </c>
      <c r="AN36" s="630"/>
      <c r="AO36" s="631"/>
      <c r="AP36" s="631"/>
      <c r="AQ36" s="631"/>
      <c r="AR36" s="631"/>
      <c r="AS36" s="631"/>
      <c r="AT36" s="631"/>
      <c r="AU36" s="631"/>
      <c r="AV36" s="631"/>
      <c r="AW36" s="631"/>
      <c r="AX36" s="631"/>
      <c r="AY36" s="631"/>
      <c r="AZ36" s="631"/>
      <c r="BA36" s="631"/>
      <c r="BB36" s="631"/>
      <c r="BC36" s="631"/>
      <c r="BD36" s="191"/>
      <c r="BE36" s="630" t="str">
        <f t="shared" si="1"/>
        <v/>
      </c>
      <c r="BF36" s="630"/>
      <c r="BG36" s="631"/>
      <c r="BH36" s="631"/>
      <c r="BI36" s="631"/>
      <c r="BJ36" s="631"/>
      <c r="BK36" s="631"/>
      <c r="BL36" s="631"/>
      <c r="BM36" s="631"/>
      <c r="BN36" s="631"/>
      <c r="BO36" s="631"/>
      <c r="BP36" s="631"/>
      <c r="BQ36" s="631"/>
      <c r="BR36" s="631"/>
      <c r="BS36" s="631"/>
      <c r="BT36" s="631"/>
      <c r="BU36" s="631"/>
      <c r="BV36" s="191"/>
      <c r="BW36" s="630">
        <f t="shared" si="2"/>
        <v>12</v>
      </c>
      <c r="BX36" s="630"/>
      <c r="BY36" s="631" t="str">
        <f>IF('各会計、関係団体の財政状況及び健全化判断比率'!B70="","",'各会計、関係団体の財政状況及び健全化判断比率'!B70)</f>
        <v>渋川地区広域市町村圏振興整備組合</v>
      </c>
      <c r="BZ36" s="631"/>
      <c r="CA36" s="631"/>
      <c r="CB36" s="631"/>
      <c r="CC36" s="631"/>
      <c r="CD36" s="631"/>
      <c r="CE36" s="631"/>
      <c r="CF36" s="631"/>
      <c r="CG36" s="631"/>
      <c r="CH36" s="631"/>
      <c r="CI36" s="631"/>
      <c r="CJ36" s="631"/>
      <c r="CK36" s="631"/>
      <c r="CL36" s="631"/>
      <c r="CM36" s="631"/>
      <c r="CN36" s="191"/>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F36" s="188"/>
      <c r="DG36" s="632" t="str">
        <f>IF('各会計、関係団体の財政状況及び健全化判断比率'!BR9="","",'各会計、関係団体の財政状況及び健全化判断比率'!BR9)</f>
        <v/>
      </c>
      <c r="DH36" s="632"/>
      <c r="DI36" s="195"/>
      <c r="DJ36" s="163"/>
      <c r="DK36" s="163"/>
      <c r="DL36" s="163"/>
      <c r="DM36" s="163"/>
      <c r="DN36" s="163"/>
      <c r="DO36" s="163"/>
    </row>
    <row r="37" spans="1:119" ht="32.25" customHeight="1" x14ac:dyDescent="0.15">
      <c r="A37" s="164"/>
      <c r="B37" s="190"/>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91"/>
      <c r="U37" s="630" t="str">
        <f t="shared" si="4"/>
        <v/>
      </c>
      <c r="V37" s="630"/>
      <c r="W37" s="631"/>
      <c r="X37" s="631"/>
      <c r="Y37" s="631"/>
      <c r="Z37" s="631"/>
      <c r="AA37" s="631"/>
      <c r="AB37" s="631"/>
      <c r="AC37" s="631"/>
      <c r="AD37" s="631"/>
      <c r="AE37" s="631"/>
      <c r="AF37" s="631"/>
      <c r="AG37" s="631"/>
      <c r="AH37" s="631"/>
      <c r="AI37" s="631"/>
      <c r="AJ37" s="631"/>
      <c r="AK37" s="631"/>
      <c r="AL37" s="191"/>
      <c r="AM37" s="630" t="str">
        <f t="shared" si="0"/>
        <v/>
      </c>
      <c r="AN37" s="630"/>
      <c r="AO37" s="631"/>
      <c r="AP37" s="631"/>
      <c r="AQ37" s="631"/>
      <c r="AR37" s="631"/>
      <c r="AS37" s="631"/>
      <c r="AT37" s="631"/>
      <c r="AU37" s="631"/>
      <c r="AV37" s="631"/>
      <c r="AW37" s="631"/>
      <c r="AX37" s="631"/>
      <c r="AY37" s="631"/>
      <c r="AZ37" s="631"/>
      <c r="BA37" s="631"/>
      <c r="BB37" s="631"/>
      <c r="BC37" s="631"/>
      <c r="BD37" s="191"/>
      <c r="BE37" s="630" t="str">
        <f t="shared" si="1"/>
        <v/>
      </c>
      <c r="BF37" s="630"/>
      <c r="BG37" s="631"/>
      <c r="BH37" s="631"/>
      <c r="BI37" s="631"/>
      <c r="BJ37" s="631"/>
      <c r="BK37" s="631"/>
      <c r="BL37" s="631"/>
      <c r="BM37" s="631"/>
      <c r="BN37" s="631"/>
      <c r="BO37" s="631"/>
      <c r="BP37" s="631"/>
      <c r="BQ37" s="631"/>
      <c r="BR37" s="631"/>
      <c r="BS37" s="631"/>
      <c r="BT37" s="631"/>
      <c r="BU37" s="631"/>
      <c r="BV37" s="191"/>
      <c r="BW37" s="630">
        <f t="shared" si="2"/>
        <v>13</v>
      </c>
      <c r="BX37" s="630"/>
      <c r="BY37" s="631" t="str">
        <f>IF('各会計、関係団体の財政状況及び健全化判断比率'!B71="","",'各会計、関係団体の財政状況及び健全化判断比率'!B71)</f>
        <v>群馬県市町村総合事務組合</v>
      </c>
      <c r="BZ37" s="631"/>
      <c r="CA37" s="631"/>
      <c r="CB37" s="631"/>
      <c r="CC37" s="631"/>
      <c r="CD37" s="631"/>
      <c r="CE37" s="631"/>
      <c r="CF37" s="631"/>
      <c r="CG37" s="631"/>
      <c r="CH37" s="631"/>
      <c r="CI37" s="631"/>
      <c r="CJ37" s="631"/>
      <c r="CK37" s="631"/>
      <c r="CL37" s="631"/>
      <c r="CM37" s="631"/>
      <c r="CN37" s="191"/>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F37" s="188"/>
      <c r="DG37" s="632" t="str">
        <f>IF('各会計、関係団体の財政状況及び健全化判断比率'!BR10="","",'各会計、関係団体の財政状況及び健全化判断比率'!BR10)</f>
        <v/>
      </c>
      <c r="DH37" s="632"/>
      <c r="DI37" s="195"/>
      <c r="DJ37" s="163"/>
      <c r="DK37" s="163"/>
      <c r="DL37" s="163"/>
      <c r="DM37" s="163"/>
      <c r="DN37" s="163"/>
      <c r="DO37" s="163"/>
    </row>
    <row r="38" spans="1:119" ht="32.25" customHeight="1" x14ac:dyDescent="0.15">
      <c r="A38" s="164"/>
      <c r="B38" s="190"/>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91"/>
      <c r="U38" s="630" t="str">
        <f t="shared" si="4"/>
        <v/>
      </c>
      <c r="V38" s="630"/>
      <c r="W38" s="631"/>
      <c r="X38" s="631"/>
      <c r="Y38" s="631"/>
      <c r="Z38" s="631"/>
      <c r="AA38" s="631"/>
      <c r="AB38" s="631"/>
      <c r="AC38" s="631"/>
      <c r="AD38" s="631"/>
      <c r="AE38" s="631"/>
      <c r="AF38" s="631"/>
      <c r="AG38" s="631"/>
      <c r="AH38" s="631"/>
      <c r="AI38" s="631"/>
      <c r="AJ38" s="631"/>
      <c r="AK38" s="631"/>
      <c r="AL38" s="191"/>
      <c r="AM38" s="630" t="str">
        <f t="shared" si="0"/>
        <v/>
      </c>
      <c r="AN38" s="630"/>
      <c r="AO38" s="631"/>
      <c r="AP38" s="631"/>
      <c r="AQ38" s="631"/>
      <c r="AR38" s="631"/>
      <c r="AS38" s="631"/>
      <c r="AT38" s="631"/>
      <c r="AU38" s="631"/>
      <c r="AV38" s="631"/>
      <c r="AW38" s="631"/>
      <c r="AX38" s="631"/>
      <c r="AY38" s="631"/>
      <c r="AZ38" s="631"/>
      <c r="BA38" s="631"/>
      <c r="BB38" s="631"/>
      <c r="BC38" s="631"/>
      <c r="BD38" s="191"/>
      <c r="BE38" s="630" t="str">
        <f t="shared" si="1"/>
        <v/>
      </c>
      <c r="BF38" s="630"/>
      <c r="BG38" s="631"/>
      <c r="BH38" s="631"/>
      <c r="BI38" s="631"/>
      <c r="BJ38" s="631"/>
      <c r="BK38" s="631"/>
      <c r="BL38" s="631"/>
      <c r="BM38" s="631"/>
      <c r="BN38" s="631"/>
      <c r="BO38" s="631"/>
      <c r="BP38" s="631"/>
      <c r="BQ38" s="631"/>
      <c r="BR38" s="631"/>
      <c r="BS38" s="631"/>
      <c r="BT38" s="631"/>
      <c r="BU38" s="631"/>
      <c r="BV38" s="191"/>
      <c r="BW38" s="630">
        <f t="shared" si="2"/>
        <v>14</v>
      </c>
      <c r="BX38" s="630"/>
      <c r="BY38" s="631" t="str">
        <f>IF('各会計、関係団体の財政状況及び健全化判断比率'!B72="","",'各会計、関係団体の財政状況及び健全化判断比率'!B72)</f>
        <v>群馬県市町村会館管理組合</v>
      </c>
      <c r="BZ38" s="631"/>
      <c r="CA38" s="631"/>
      <c r="CB38" s="631"/>
      <c r="CC38" s="631"/>
      <c r="CD38" s="631"/>
      <c r="CE38" s="631"/>
      <c r="CF38" s="631"/>
      <c r="CG38" s="631"/>
      <c r="CH38" s="631"/>
      <c r="CI38" s="631"/>
      <c r="CJ38" s="631"/>
      <c r="CK38" s="631"/>
      <c r="CL38" s="631"/>
      <c r="CM38" s="631"/>
      <c r="CN38" s="191"/>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F38" s="188"/>
      <c r="DG38" s="632" t="str">
        <f>IF('各会計、関係団体の財政状況及び健全化判断比率'!BR11="","",'各会計、関係団体の財政状況及び健全化判断比率'!BR11)</f>
        <v/>
      </c>
      <c r="DH38" s="632"/>
      <c r="DI38" s="195"/>
      <c r="DJ38" s="163"/>
      <c r="DK38" s="163"/>
      <c r="DL38" s="163"/>
      <c r="DM38" s="163"/>
      <c r="DN38" s="163"/>
      <c r="DO38" s="163"/>
    </row>
    <row r="39" spans="1:119" ht="32.25" customHeight="1" x14ac:dyDescent="0.15">
      <c r="A39" s="164"/>
      <c r="B39" s="190"/>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91"/>
      <c r="U39" s="630" t="str">
        <f t="shared" si="4"/>
        <v/>
      </c>
      <c r="V39" s="630"/>
      <c r="W39" s="631"/>
      <c r="X39" s="631"/>
      <c r="Y39" s="631"/>
      <c r="Z39" s="631"/>
      <c r="AA39" s="631"/>
      <c r="AB39" s="631"/>
      <c r="AC39" s="631"/>
      <c r="AD39" s="631"/>
      <c r="AE39" s="631"/>
      <c r="AF39" s="631"/>
      <c r="AG39" s="631"/>
      <c r="AH39" s="631"/>
      <c r="AI39" s="631"/>
      <c r="AJ39" s="631"/>
      <c r="AK39" s="631"/>
      <c r="AL39" s="191"/>
      <c r="AM39" s="630" t="str">
        <f t="shared" si="0"/>
        <v/>
      </c>
      <c r="AN39" s="630"/>
      <c r="AO39" s="631"/>
      <c r="AP39" s="631"/>
      <c r="AQ39" s="631"/>
      <c r="AR39" s="631"/>
      <c r="AS39" s="631"/>
      <c r="AT39" s="631"/>
      <c r="AU39" s="631"/>
      <c r="AV39" s="631"/>
      <c r="AW39" s="631"/>
      <c r="AX39" s="631"/>
      <c r="AY39" s="631"/>
      <c r="AZ39" s="631"/>
      <c r="BA39" s="631"/>
      <c r="BB39" s="631"/>
      <c r="BC39" s="631"/>
      <c r="BD39" s="191"/>
      <c r="BE39" s="630" t="str">
        <f t="shared" si="1"/>
        <v/>
      </c>
      <c r="BF39" s="630"/>
      <c r="BG39" s="631"/>
      <c r="BH39" s="631"/>
      <c r="BI39" s="631"/>
      <c r="BJ39" s="631"/>
      <c r="BK39" s="631"/>
      <c r="BL39" s="631"/>
      <c r="BM39" s="631"/>
      <c r="BN39" s="631"/>
      <c r="BO39" s="631"/>
      <c r="BP39" s="631"/>
      <c r="BQ39" s="631"/>
      <c r="BR39" s="631"/>
      <c r="BS39" s="631"/>
      <c r="BT39" s="631"/>
      <c r="BU39" s="631"/>
      <c r="BV39" s="191"/>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91"/>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F39" s="188"/>
      <c r="DG39" s="632" t="str">
        <f>IF('各会計、関係団体の財政状況及び健全化判断比率'!BR12="","",'各会計、関係団体の財政状況及び健全化判断比率'!BR12)</f>
        <v/>
      </c>
      <c r="DH39" s="632"/>
      <c r="DI39" s="195"/>
      <c r="DJ39" s="163"/>
      <c r="DK39" s="163"/>
      <c r="DL39" s="163"/>
      <c r="DM39" s="163"/>
      <c r="DN39" s="163"/>
      <c r="DO39" s="163"/>
    </row>
    <row r="40" spans="1:119" ht="32.25" customHeight="1" x14ac:dyDescent="0.15">
      <c r="A40" s="164"/>
      <c r="B40" s="190"/>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91"/>
      <c r="U40" s="630" t="str">
        <f t="shared" si="4"/>
        <v/>
      </c>
      <c r="V40" s="630"/>
      <c r="W40" s="631"/>
      <c r="X40" s="631"/>
      <c r="Y40" s="631"/>
      <c r="Z40" s="631"/>
      <c r="AA40" s="631"/>
      <c r="AB40" s="631"/>
      <c r="AC40" s="631"/>
      <c r="AD40" s="631"/>
      <c r="AE40" s="631"/>
      <c r="AF40" s="631"/>
      <c r="AG40" s="631"/>
      <c r="AH40" s="631"/>
      <c r="AI40" s="631"/>
      <c r="AJ40" s="631"/>
      <c r="AK40" s="631"/>
      <c r="AL40" s="191"/>
      <c r="AM40" s="630" t="str">
        <f t="shared" si="0"/>
        <v/>
      </c>
      <c r="AN40" s="630"/>
      <c r="AO40" s="631"/>
      <c r="AP40" s="631"/>
      <c r="AQ40" s="631"/>
      <c r="AR40" s="631"/>
      <c r="AS40" s="631"/>
      <c r="AT40" s="631"/>
      <c r="AU40" s="631"/>
      <c r="AV40" s="631"/>
      <c r="AW40" s="631"/>
      <c r="AX40" s="631"/>
      <c r="AY40" s="631"/>
      <c r="AZ40" s="631"/>
      <c r="BA40" s="631"/>
      <c r="BB40" s="631"/>
      <c r="BC40" s="631"/>
      <c r="BD40" s="191"/>
      <c r="BE40" s="630" t="str">
        <f t="shared" si="1"/>
        <v/>
      </c>
      <c r="BF40" s="630"/>
      <c r="BG40" s="631"/>
      <c r="BH40" s="631"/>
      <c r="BI40" s="631"/>
      <c r="BJ40" s="631"/>
      <c r="BK40" s="631"/>
      <c r="BL40" s="631"/>
      <c r="BM40" s="631"/>
      <c r="BN40" s="631"/>
      <c r="BO40" s="631"/>
      <c r="BP40" s="631"/>
      <c r="BQ40" s="631"/>
      <c r="BR40" s="631"/>
      <c r="BS40" s="631"/>
      <c r="BT40" s="631"/>
      <c r="BU40" s="631"/>
      <c r="BV40" s="191"/>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91"/>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F40" s="188"/>
      <c r="DG40" s="632" t="str">
        <f>IF('各会計、関係団体の財政状況及び健全化判断比率'!BR13="","",'各会計、関係団体の財政状況及び健全化判断比率'!BR13)</f>
        <v/>
      </c>
      <c r="DH40" s="632"/>
      <c r="DI40" s="195"/>
      <c r="DJ40" s="163"/>
      <c r="DK40" s="163"/>
      <c r="DL40" s="163"/>
      <c r="DM40" s="163"/>
      <c r="DN40" s="163"/>
      <c r="DO40" s="163"/>
    </row>
    <row r="41" spans="1:119" ht="32.25" customHeight="1" x14ac:dyDescent="0.15">
      <c r="A41" s="164"/>
      <c r="B41" s="190"/>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91"/>
      <c r="U41" s="630" t="str">
        <f t="shared" si="4"/>
        <v/>
      </c>
      <c r="V41" s="630"/>
      <c r="W41" s="631"/>
      <c r="X41" s="631"/>
      <c r="Y41" s="631"/>
      <c r="Z41" s="631"/>
      <c r="AA41" s="631"/>
      <c r="AB41" s="631"/>
      <c r="AC41" s="631"/>
      <c r="AD41" s="631"/>
      <c r="AE41" s="631"/>
      <c r="AF41" s="631"/>
      <c r="AG41" s="631"/>
      <c r="AH41" s="631"/>
      <c r="AI41" s="631"/>
      <c r="AJ41" s="631"/>
      <c r="AK41" s="631"/>
      <c r="AL41" s="191"/>
      <c r="AM41" s="630" t="str">
        <f t="shared" si="0"/>
        <v/>
      </c>
      <c r="AN41" s="630"/>
      <c r="AO41" s="631"/>
      <c r="AP41" s="631"/>
      <c r="AQ41" s="631"/>
      <c r="AR41" s="631"/>
      <c r="AS41" s="631"/>
      <c r="AT41" s="631"/>
      <c r="AU41" s="631"/>
      <c r="AV41" s="631"/>
      <c r="AW41" s="631"/>
      <c r="AX41" s="631"/>
      <c r="AY41" s="631"/>
      <c r="AZ41" s="631"/>
      <c r="BA41" s="631"/>
      <c r="BB41" s="631"/>
      <c r="BC41" s="631"/>
      <c r="BD41" s="191"/>
      <c r="BE41" s="630" t="str">
        <f t="shared" si="1"/>
        <v/>
      </c>
      <c r="BF41" s="630"/>
      <c r="BG41" s="631"/>
      <c r="BH41" s="631"/>
      <c r="BI41" s="631"/>
      <c r="BJ41" s="631"/>
      <c r="BK41" s="631"/>
      <c r="BL41" s="631"/>
      <c r="BM41" s="631"/>
      <c r="BN41" s="631"/>
      <c r="BO41" s="631"/>
      <c r="BP41" s="631"/>
      <c r="BQ41" s="631"/>
      <c r="BR41" s="631"/>
      <c r="BS41" s="631"/>
      <c r="BT41" s="631"/>
      <c r="BU41" s="631"/>
      <c r="BV41" s="191"/>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91"/>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F41" s="188"/>
      <c r="DG41" s="632" t="str">
        <f>IF('各会計、関係団体の財政状況及び健全化判断比率'!BR14="","",'各会計、関係団体の財政状況及び健全化判断比率'!BR14)</f>
        <v/>
      </c>
      <c r="DH41" s="632"/>
      <c r="DI41" s="195"/>
      <c r="DJ41" s="163"/>
      <c r="DK41" s="163"/>
      <c r="DL41" s="163"/>
      <c r="DM41" s="163"/>
      <c r="DN41" s="163"/>
      <c r="DO41" s="163"/>
    </row>
    <row r="42" spans="1:119" ht="32.25" customHeight="1" x14ac:dyDescent="0.15">
      <c r="A42" s="163"/>
      <c r="B42" s="190"/>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91"/>
      <c r="U42" s="630" t="str">
        <f t="shared" si="4"/>
        <v/>
      </c>
      <c r="V42" s="630"/>
      <c r="W42" s="631"/>
      <c r="X42" s="631"/>
      <c r="Y42" s="631"/>
      <c r="Z42" s="631"/>
      <c r="AA42" s="631"/>
      <c r="AB42" s="631"/>
      <c r="AC42" s="631"/>
      <c r="AD42" s="631"/>
      <c r="AE42" s="631"/>
      <c r="AF42" s="631"/>
      <c r="AG42" s="631"/>
      <c r="AH42" s="631"/>
      <c r="AI42" s="631"/>
      <c r="AJ42" s="631"/>
      <c r="AK42" s="631"/>
      <c r="AL42" s="191"/>
      <c r="AM42" s="630" t="str">
        <f t="shared" si="0"/>
        <v/>
      </c>
      <c r="AN42" s="630"/>
      <c r="AO42" s="631"/>
      <c r="AP42" s="631"/>
      <c r="AQ42" s="631"/>
      <c r="AR42" s="631"/>
      <c r="AS42" s="631"/>
      <c r="AT42" s="631"/>
      <c r="AU42" s="631"/>
      <c r="AV42" s="631"/>
      <c r="AW42" s="631"/>
      <c r="AX42" s="631"/>
      <c r="AY42" s="631"/>
      <c r="AZ42" s="631"/>
      <c r="BA42" s="631"/>
      <c r="BB42" s="631"/>
      <c r="BC42" s="631"/>
      <c r="BD42" s="191"/>
      <c r="BE42" s="630" t="str">
        <f t="shared" si="1"/>
        <v/>
      </c>
      <c r="BF42" s="630"/>
      <c r="BG42" s="631"/>
      <c r="BH42" s="631"/>
      <c r="BI42" s="631"/>
      <c r="BJ42" s="631"/>
      <c r="BK42" s="631"/>
      <c r="BL42" s="631"/>
      <c r="BM42" s="631"/>
      <c r="BN42" s="631"/>
      <c r="BO42" s="631"/>
      <c r="BP42" s="631"/>
      <c r="BQ42" s="631"/>
      <c r="BR42" s="631"/>
      <c r="BS42" s="631"/>
      <c r="BT42" s="631"/>
      <c r="BU42" s="631"/>
      <c r="BV42" s="191"/>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91"/>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F42" s="188"/>
      <c r="DG42" s="632" t="str">
        <f>IF('各会計、関係団体の財政状況及び健全化判断比率'!BR15="","",'各会計、関係団体の財政状況及び健全化判断比率'!BR15)</f>
        <v/>
      </c>
      <c r="DH42" s="632"/>
      <c r="DI42" s="195"/>
      <c r="DJ42" s="163"/>
      <c r="DK42" s="163"/>
      <c r="DL42" s="163"/>
      <c r="DM42" s="163"/>
      <c r="DN42" s="163"/>
      <c r="DO42" s="163"/>
    </row>
    <row r="43" spans="1:119" ht="32.25" customHeight="1" x14ac:dyDescent="0.15">
      <c r="A43" s="163"/>
      <c r="B43" s="190"/>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91"/>
      <c r="U43" s="630" t="str">
        <f t="shared" si="4"/>
        <v/>
      </c>
      <c r="V43" s="630"/>
      <c r="W43" s="631"/>
      <c r="X43" s="631"/>
      <c r="Y43" s="631"/>
      <c r="Z43" s="631"/>
      <c r="AA43" s="631"/>
      <c r="AB43" s="631"/>
      <c r="AC43" s="631"/>
      <c r="AD43" s="631"/>
      <c r="AE43" s="631"/>
      <c r="AF43" s="631"/>
      <c r="AG43" s="631"/>
      <c r="AH43" s="631"/>
      <c r="AI43" s="631"/>
      <c r="AJ43" s="631"/>
      <c r="AK43" s="631"/>
      <c r="AL43" s="191"/>
      <c r="AM43" s="630" t="str">
        <f t="shared" si="0"/>
        <v/>
      </c>
      <c r="AN43" s="630"/>
      <c r="AO43" s="631"/>
      <c r="AP43" s="631"/>
      <c r="AQ43" s="631"/>
      <c r="AR43" s="631"/>
      <c r="AS43" s="631"/>
      <c r="AT43" s="631"/>
      <c r="AU43" s="631"/>
      <c r="AV43" s="631"/>
      <c r="AW43" s="631"/>
      <c r="AX43" s="631"/>
      <c r="AY43" s="631"/>
      <c r="AZ43" s="631"/>
      <c r="BA43" s="631"/>
      <c r="BB43" s="631"/>
      <c r="BC43" s="631"/>
      <c r="BD43" s="191"/>
      <c r="BE43" s="630" t="str">
        <f t="shared" si="1"/>
        <v/>
      </c>
      <c r="BF43" s="630"/>
      <c r="BG43" s="631"/>
      <c r="BH43" s="631"/>
      <c r="BI43" s="631"/>
      <c r="BJ43" s="631"/>
      <c r="BK43" s="631"/>
      <c r="BL43" s="631"/>
      <c r="BM43" s="631"/>
      <c r="BN43" s="631"/>
      <c r="BO43" s="631"/>
      <c r="BP43" s="631"/>
      <c r="BQ43" s="631"/>
      <c r="BR43" s="631"/>
      <c r="BS43" s="631"/>
      <c r="BT43" s="631"/>
      <c r="BU43" s="631"/>
      <c r="BV43" s="191"/>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91"/>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F43" s="188"/>
      <c r="DG43" s="632" t="str">
        <f>IF('各会計、関係団体の財政状況及び健全化判断比率'!BR16="","",'各会計、関係団体の財政状況及び健全化判断比率'!BR16)</f>
        <v/>
      </c>
      <c r="DH43" s="632"/>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203</v>
      </c>
      <c r="C46" s="163"/>
      <c r="D46" s="163"/>
      <c r="E46" s="163" t="s">
        <v>204</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205</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206</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207</v>
      </c>
    </row>
    <row r="50" spans="5:5" x14ac:dyDescent="0.15">
      <c r="E50" s="165" t="s">
        <v>208</v>
      </c>
    </row>
    <row r="51" spans="5:5" x14ac:dyDescent="0.15">
      <c r="E51" s="165" t="s">
        <v>209</v>
      </c>
    </row>
    <row r="52" spans="5:5" x14ac:dyDescent="0.15">
      <c r="E52" s="165" t="s">
        <v>210</v>
      </c>
    </row>
    <row r="53" spans="5:5" x14ac:dyDescent="0.15">
      <c r="E53" s="165"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YPITnJdMqVmLCj8uRL1f+R6pJbyTfOU09ndCcscwJ7x4lM7Q2K1C62PLasWGIsXMNo1O4pqP66I5HGuOc1uCw==" saltValue="2DaqpFqqBCxxRxPIT5od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33" t="s">
        <v>212</v>
      </c>
      <c r="DI1" s="634"/>
      <c r="DJ1" s="634"/>
      <c r="DK1" s="634"/>
      <c r="DL1" s="634"/>
      <c r="DM1" s="634"/>
      <c r="DN1" s="635"/>
      <c r="DO1" s="203"/>
      <c r="DP1" s="633" t="s">
        <v>213</v>
      </c>
      <c r="DQ1" s="634"/>
      <c r="DR1" s="634"/>
      <c r="DS1" s="634"/>
      <c r="DT1" s="634"/>
      <c r="DU1" s="634"/>
      <c r="DV1" s="634"/>
      <c r="DW1" s="634"/>
      <c r="DX1" s="634"/>
      <c r="DY1" s="634"/>
      <c r="DZ1" s="634"/>
      <c r="EA1" s="634"/>
      <c r="EB1" s="634"/>
      <c r="EC1" s="635"/>
      <c r="ED1" s="201"/>
      <c r="EE1" s="201"/>
      <c r="EF1" s="201"/>
      <c r="EG1" s="201"/>
      <c r="EH1" s="201"/>
      <c r="EI1" s="201"/>
      <c r="EJ1" s="201"/>
      <c r="EK1" s="201"/>
      <c r="EL1" s="201"/>
      <c r="EM1" s="201"/>
    </row>
    <row r="2" spans="2:143" ht="22.5" customHeight="1" x14ac:dyDescent="0.15">
      <c r="B2" s="204" t="s">
        <v>214</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36" t="s">
        <v>215</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216</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9" t="s">
        <v>217</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6" t="s">
        <v>1</v>
      </c>
      <c r="C4" s="637"/>
      <c r="D4" s="637"/>
      <c r="E4" s="637"/>
      <c r="F4" s="637"/>
      <c r="G4" s="637"/>
      <c r="H4" s="637"/>
      <c r="I4" s="637"/>
      <c r="J4" s="637"/>
      <c r="K4" s="637"/>
      <c r="L4" s="637"/>
      <c r="M4" s="637"/>
      <c r="N4" s="637"/>
      <c r="O4" s="637"/>
      <c r="P4" s="637"/>
      <c r="Q4" s="638"/>
      <c r="R4" s="636" t="s">
        <v>218</v>
      </c>
      <c r="S4" s="637"/>
      <c r="T4" s="637"/>
      <c r="U4" s="637"/>
      <c r="V4" s="637"/>
      <c r="W4" s="637"/>
      <c r="X4" s="637"/>
      <c r="Y4" s="638"/>
      <c r="Z4" s="636" t="s">
        <v>219</v>
      </c>
      <c r="AA4" s="637"/>
      <c r="AB4" s="637"/>
      <c r="AC4" s="638"/>
      <c r="AD4" s="636" t="s">
        <v>220</v>
      </c>
      <c r="AE4" s="637"/>
      <c r="AF4" s="637"/>
      <c r="AG4" s="637"/>
      <c r="AH4" s="637"/>
      <c r="AI4" s="637"/>
      <c r="AJ4" s="637"/>
      <c r="AK4" s="638"/>
      <c r="AL4" s="636" t="s">
        <v>219</v>
      </c>
      <c r="AM4" s="637"/>
      <c r="AN4" s="637"/>
      <c r="AO4" s="638"/>
      <c r="AP4" s="642" t="s">
        <v>221</v>
      </c>
      <c r="AQ4" s="642"/>
      <c r="AR4" s="642"/>
      <c r="AS4" s="642"/>
      <c r="AT4" s="642"/>
      <c r="AU4" s="642"/>
      <c r="AV4" s="642"/>
      <c r="AW4" s="642"/>
      <c r="AX4" s="642"/>
      <c r="AY4" s="642"/>
      <c r="AZ4" s="642"/>
      <c r="BA4" s="642"/>
      <c r="BB4" s="642"/>
      <c r="BC4" s="642"/>
      <c r="BD4" s="642"/>
      <c r="BE4" s="642"/>
      <c r="BF4" s="642"/>
      <c r="BG4" s="642" t="s">
        <v>222</v>
      </c>
      <c r="BH4" s="642"/>
      <c r="BI4" s="642"/>
      <c r="BJ4" s="642"/>
      <c r="BK4" s="642"/>
      <c r="BL4" s="642"/>
      <c r="BM4" s="642"/>
      <c r="BN4" s="642"/>
      <c r="BO4" s="642" t="s">
        <v>219</v>
      </c>
      <c r="BP4" s="642"/>
      <c r="BQ4" s="642"/>
      <c r="BR4" s="642"/>
      <c r="BS4" s="642" t="s">
        <v>223</v>
      </c>
      <c r="BT4" s="642"/>
      <c r="BU4" s="642"/>
      <c r="BV4" s="642"/>
      <c r="BW4" s="642"/>
      <c r="BX4" s="642"/>
      <c r="BY4" s="642"/>
      <c r="BZ4" s="642"/>
      <c r="CA4" s="642"/>
      <c r="CB4" s="642"/>
      <c r="CD4" s="639" t="s">
        <v>224</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s="207" customFormat="1" ht="11.25" customHeight="1" x14ac:dyDescent="0.15">
      <c r="B5" s="643" t="s">
        <v>225</v>
      </c>
      <c r="C5" s="644"/>
      <c r="D5" s="644"/>
      <c r="E5" s="644"/>
      <c r="F5" s="644"/>
      <c r="G5" s="644"/>
      <c r="H5" s="644"/>
      <c r="I5" s="644"/>
      <c r="J5" s="644"/>
      <c r="K5" s="644"/>
      <c r="L5" s="644"/>
      <c r="M5" s="644"/>
      <c r="N5" s="644"/>
      <c r="O5" s="644"/>
      <c r="P5" s="644"/>
      <c r="Q5" s="645"/>
      <c r="R5" s="646">
        <v>2501235</v>
      </c>
      <c r="S5" s="647"/>
      <c r="T5" s="647"/>
      <c r="U5" s="647"/>
      <c r="V5" s="647"/>
      <c r="W5" s="647"/>
      <c r="X5" s="647"/>
      <c r="Y5" s="648"/>
      <c r="Z5" s="649">
        <v>33.799999999999997</v>
      </c>
      <c r="AA5" s="649"/>
      <c r="AB5" s="649"/>
      <c r="AC5" s="649"/>
      <c r="AD5" s="650">
        <v>2501235</v>
      </c>
      <c r="AE5" s="650"/>
      <c r="AF5" s="650"/>
      <c r="AG5" s="650"/>
      <c r="AH5" s="650"/>
      <c r="AI5" s="650"/>
      <c r="AJ5" s="650"/>
      <c r="AK5" s="650"/>
      <c r="AL5" s="651">
        <v>61.5</v>
      </c>
      <c r="AM5" s="652"/>
      <c r="AN5" s="652"/>
      <c r="AO5" s="653"/>
      <c r="AP5" s="643" t="s">
        <v>226</v>
      </c>
      <c r="AQ5" s="644"/>
      <c r="AR5" s="644"/>
      <c r="AS5" s="644"/>
      <c r="AT5" s="644"/>
      <c r="AU5" s="644"/>
      <c r="AV5" s="644"/>
      <c r="AW5" s="644"/>
      <c r="AX5" s="644"/>
      <c r="AY5" s="644"/>
      <c r="AZ5" s="644"/>
      <c r="BA5" s="644"/>
      <c r="BB5" s="644"/>
      <c r="BC5" s="644"/>
      <c r="BD5" s="644"/>
      <c r="BE5" s="644"/>
      <c r="BF5" s="645"/>
      <c r="BG5" s="657">
        <v>2489714</v>
      </c>
      <c r="BH5" s="658"/>
      <c r="BI5" s="658"/>
      <c r="BJ5" s="658"/>
      <c r="BK5" s="658"/>
      <c r="BL5" s="658"/>
      <c r="BM5" s="658"/>
      <c r="BN5" s="659"/>
      <c r="BO5" s="660">
        <v>99.5</v>
      </c>
      <c r="BP5" s="660"/>
      <c r="BQ5" s="660"/>
      <c r="BR5" s="660"/>
      <c r="BS5" s="661">
        <v>29672</v>
      </c>
      <c r="BT5" s="661"/>
      <c r="BU5" s="661"/>
      <c r="BV5" s="661"/>
      <c r="BW5" s="661"/>
      <c r="BX5" s="661"/>
      <c r="BY5" s="661"/>
      <c r="BZ5" s="661"/>
      <c r="CA5" s="661"/>
      <c r="CB5" s="665"/>
      <c r="CD5" s="639" t="s">
        <v>221</v>
      </c>
      <c r="CE5" s="640"/>
      <c r="CF5" s="640"/>
      <c r="CG5" s="640"/>
      <c r="CH5" s="640"/>
      <c r="CI5" s="640"/>
      <c r="CJ5" s="640"/>
      <c r="CK5" s="640"/>
      <c r="CL5" s="640"/>
      <c r="CM5" s="640"/>
      <c r="CN5" s="640"/>
      <c r="CO5" s="640"/>
      <c r="CP5" s="640"/>
      <c r="CQ5" s="641"/>
      <c r="CR5" s="639" t="s">
        <v>227</v>
      </c>
      <c r="CS5" s="640"/>
      <c r="CT5" s="640"/>
      <c r="CU5" s="640"/>
      <c r="CV5" s="640"/>
      <c r="CW5" s="640"/>
      <c r="CX5" s="640"/>
      <c r="CY5" s="641"/>
      <c r="CZ5" s="639" t="s">
        <v>219</v>
      </c>
      <c r="DA5" s="640"/>
      <c r="DB5" s="640"/>
      <c r="DC5" s="641"/>
      <c r="DD5" s="639" t="s">
        <v>228</v>
      </c>
      <c r="DE5" s="640"/>
      <c r="DF5" s="640"/>
      <c r="DG5" s="640"/>
      <c r="DH5" s="640"/>
      <c r="DI5" s="640"/>
      <c r="DJ5" s="640"/>
      <c r="DK5" s="640"/>
      <c r="DL5" s="640"/>
      <c r="DM5" s="640"/>
      <c r="DN5" s="640"/>
      <c r="DO5" s="640"/>
      <c r="DP5" s="641"/>
      <c r="DQ5" s="639" t="s">
        <v>229</v>
      </c>
      <c r="DR5" s="640"/>
      <c r="DS5" s="640"/>
      <c r="DT5" s="640"/>
      <c r="DU5" s="640"/>
      <c r="DV5" s="640"/>
      <c r="DW5" s="640"/>
      <c r="DX5" s="640"/>
      <c r="DY5" s="640"/>
      <c r="DZ5" s="640"/>
      <c r="EA5" s="640"/>
      <c r="EB5" s="640"/>
      <c r="EC5" s="641"/>
    </row>
    <row r="6" spans="2:143" ht="11.25" customHeight="1" x14ac:dyDescent="0.15">
      <c r="B6" s="654" t="s">
        <v>230</v>
      </c>
      <c r="C6" s="655"/>
      <c r="D6" s="655"/>
      <c r="E6" s="655"/>
      <c r="F6" s="655"/>
      <c r="G6" s="655"/>
      <c r="H6" s="655"/>
      <c r="I6" s="655"/>
      <c r="J6" s="655"/>
      <c r="K6" s="655"/>
      <c r="L6" s="655"/>
      <c r="M6" s="655"/>
      <c r="N6" s="655"/>
      <c r="O6" s="655"/>
      <c r="P6" s="655"/>
      <c r="Q6" s="656"/>
      <c r="R6" s="657">
        <v>88264</v>
      </c>
      <c r="S6" s="658"/>
      <c r="T6" s="658"/>
      <c r="U6" s="658"/>
      <c r="V6" s="658"/>
      <c r="W6" s="658"/>
      <c r="X6" s="658"/>
      <c r="Y6" s="659"/>
      <c r="Z6" s="660">
        <v>1.2</v>
      </c>
      <c r="AA6" s="660"/>
      <c r="AB6" s="660"/>
      <c r="AC6" s="660"/>
      <c r="AD6" s="661">
        <v>88264</v>
      </c>
      <c r="AE6" s="661"/>
      <c r="AF6" s="661"/>
      <c r="AG6" s="661"/>
      <c r="AH6" s="661"/>
      <c r="AI6" s="661"/>
      <c r="AJ6" s="661"/>
      <c r="AK6" s="661"/>
      <c r="AL6" s="662">
        <v>2.2000000000000002</v>
      </c>
      <c r="AM6" s="663"/>
      <c r="AN6" s="663"/>
      <c r="AO6" s="664"/>
      <c r="AP6" s="654" t="s">
        <v>231</v>
      </c>
      <c r="AQ6" s="655"/>
      <c r="AR6" s="655"/>
      <c r="AS6" s="655"/>
      <c r="AT6" s="655"/>
      <c r="AU6" s="655"/>
      <c r="AV6" s="655"/>
      <c r="AW6" s="655"/>
      <c r="AX6" s="655"/>
      <c r="AY6" s="655"/>
      <c r="AZ6" s="655"/>
      <c r="BA6" s="655"/>
      <c r="BB6" s="655"/>
      <c r="BC6" s="655"/>
      <c r="BD6" s="655"/>
      <c r="BE6" s="655"/>
      <c r="BF6" s="656"/>
      <c r="BG6" s="657">
        <v>2489714</v>
      </c>
      <c r="BH6" s="658"/>
      <c r="BI6" s="658"/>
      <c r="BJ6" s="658"/>
      <c r="BK6" s="658"/>
      <c r="BL6" s="658"/>
      <c r="BM6" s="658"/>
      <c r="BN6" s="659"/>
      <c r="BO6" s="660">
        <v>99.5</v>
      </c>
      <c r="BP6" s="660"/>
      <c r="BQ6" s="660"/>
      <c r="BR6" s="660"/>
      <c r="BS6" s="661">
        <v>29672</v>
      </c>
      <c r="BT6" s="661"/>
      <c r="BU6" s="661"/>
      <c r="BV6" s="661"/>
      <c r="BW6" s="661"/>
      <c r="BX6" s="661"/>
      <c r="BY6" s="661"/>
      <c r="BZ6" s="661"/>
      <c r="CA6" s="661"/>
      <c r="CB6" s="665"/>
      <c r="CD6" s="668" t="s">
        <v>232</v>
      </c>
      <c r="CE6" s="669"/>
      <c r="CF6" s="669"/>
      <c r="CG6" s="669"/>
      <c r="CH6" s="669"/>
      <c r="CI6" s="669"/>
      <c r="CJ6" s="669"/>
      <c r="CK6" s="669"/>
      <c r="CL6" s="669"/>
      <c r="CM6" s="669"/>
      <c r="CN6" s="669"/>
      <c r="CO6" s="669"/>
      <c r="CP6" s="669"/>
      <c r="CQ6" s="670"/>
      <c r="CR6" s="657">
        <v>96143</v>
      </c>
      <c r="CS6" s="658"/>
      <c r="CT6" s="658"/>
      <c r="CU6" s="658"/>
      <c r="CV6" s="658"/>
      <c r="CW6" s="658"/>
      <c r="CX6" s="658"/>
      <c r="CY6" s="659"/>
      <c r="CZ6" s="651">
        <v>1.3</v>
      </c>
      <c r="DA6" s="652"/>
      <c r="DB6" s="652"/>
      <c r="DC6" s="671"/>
      <c r="DD6" s="666" t="s">
        <v>233</v>
      </c>
      <c r="DE6" s="658"/>
      <c r="DF6" s="658"/>
      <c r="DG6" s="658"/>
      <c r="DH6" s="658"/>
      <c r="DI6" s="658"/>
      <c r="DJ6" s="658"/>
      <c r="DK6" s="658"/>
      <c r="DL6" s="658"/>
      <c r="DM6" s="658"/>
      <c r="DN6" s="658"/>
      <c r="DO6" s="658"/>
      <c r="DP6" s="659"/>
      <c r="DQ6" s="666">
        <v>96143</v>
      </c>
      <c r="DR6" s="658"/>
      <c r="DS6" s="658"/>
      <c r="DT6" s="658"/>
      <c r="DU6" s="658"/>
      <c r="DV6" s="658"/>
      <c r="DW6" s="658"/>
      <c r="DX6" s="658"/>
      <c r="DY6" s="658"/>
      <c r="DZ6" s="658"/>
      <c r="EA6" s="658"/>
      <c r="EB6" s="658"/>
      <c r="EC6" s="667"/>
    </row>
    <row r="7" spans="2:143" ht="11.25" customHeight="1" x14ac:dyDescent="0.15">
      <c r="B7" s="654" t="s">
        <v>234</v>
      </c>
      <c r="C7" s="655"/>
      <c r="D7" s="655"/>
      <c r="E7" s="655"/>
      <c r="F7" s="655"/>
      <c r="G7" s="655"/>
      <c r="H7" s="655"/>
      <c r="I7" s="655"/>
      <c r="J7" s="655"/>
      <c r="K7" s="655"/>
      <c r="L7" s="655"/>
      <c r="M7" s="655"/>
      <c r="N7" s="655"/>
      <c r="O7" s="655"/>
      <c r="P7" s="655"/>
      <c r="Q7" s="656"/>
      <c r="R7" s="657">
        <v>4256</v>
      </c>
      <c r="S7" s="658"/>
      <c r="T7" s="658"/>
      <c r="U7" s="658"/>
      <c r="V7" s="658"/>
      <c r="W7" s="658"/>
      <c r="X7" s="658"/>
      <c r="Y7" s="659"/>
      <c r="Z7" s="660">
        <v>0.1</v>
      </c>
      <c r="AA7" s="660"/>
      <c r="AB7" s="660"/>
      <c r="AC7" s="660"/>
      <c r="AD7" s="661">
        <v>4256</v>
      </c>
      <c r="AE7" s="661"/>
      <c r="AF7" s="661"/>
      <c r="AG7" s="661"/>
      <c r="AH7" s="661"/>
      <c r="AI7" s="661"/>
      <c r="AJ7" s="661"/>
      <c r="AK7" s="661"/>
      <c r="AL7" s="662">
        <v>0.1</v>
      </c>
      <c r="AM7" s="663"/>
      <c r="AN7" s="663"/>
      <c r="AO7" s="664"/>
      <c r="AP7" s="654" t="s">
        <v>235</v>
      </c>
      <c r="AQ7" s="655"/>
      <c r="AR7" s="655"/>
      <c r="AS7" s="655"/>
      <c r="AT7" s="655"/>
      <c r="AU7" s="655"/>
      <c r="AV7" s="655"/>
      <c r="AW7" s="655"/>
      <c r="AX7" s="655"/>
      <c r="AY7" s="655"/>
      <c r="AZ7" s="655"/>
      <c r="BA7" s="655"/>
      <c r="BB7" s="655"/>
      <c r="BC7" s="655"/>
      <c r="BD7" s="655"/>
      <c r="BE7" s="655"/>
      <c r="BF7" s="656"/>
      <c r="BG7" s="657">
        <v>1155424</v>
      </c>
      <c r="BH7" s="658"/>
      <c r="BI7" s="658"/>
      <c r="BJ7" s="658"/>
      <c r="BK7" s="658"/>
      <c r="BL7" s="658"/>
      <c r="BM7" s="658"/>
      <c r="BN7" s="659"/>
      <c r="BO7" s="660">
        <v>46.2</v>
      </c>
      <c r="BP7" s="660"/>
      <c r="BQ7" s="660"/>
      <c r="BR7" s="660"/>
      <c r="BS7" s="661">
        <v>29672</v>
      </c>
      <c r="BT7" s="661"/>
      <c r="BU7" s="661"/>
      <c r="BV7" s="661"/>
      <c r="BW7" s="661"/>
      <c r="BX7" s="661"/>
      <c r="BY7" s="661"/>
      <c r="BZ7" s="661"/>
      <c r="CA7" s="661"/>
      <c r="CB7" s="665"/>
      <c r="CD7" s="672" t="s">
        <v>236</v>
      </c>
      <c r="CE7" s="673"/>
      <c r="CF7" s="673"/>
      <c r="CG7" s="673"/>
      <c r="CH7" s="673"/>
      <c r="CI7" s="673"/>
      <c r="CJ7" s="673"/>
      <c r="CK7" s="673"/>
      <c r="CL7" s="673"/>
      <c r="CM7" s="673"/>
      <c r="CN7" s="673"/>
      <c r="CO7" s="673"/>
      <c r="CP7" s="673"/>
      <c r="CQ7" s="674"/>
      <c r="CR7" s="657">
        <v>838006</v>
      </c>
      <c r="CS7" s="658"/>
      <c r="CT7" s="658"/>
      <c r="CU7" s="658"/>
      <c r="CV7" s="658"/>
      <c r="CW7" s="658"/>
      <c r="CX7" s="658"/>
      <c r="CY7" s="659"/>
      <c r="CZ7" s="660">
        <v>11.5</v>
      </c>
      <c r="DA7" s="660"/>
      <c r="DB7" s="660"/>
      <c r="DC7" s="660"/>
      <c r="DD7" s="666">
        <v>69974</v>
      </c>
      <c r="DE7" s="658"/>
      <c r="DF7" s="658"/>
      <c r="DG7" s="658"/>
      <c r="DH7" s="658"/>
      <c r="DI7" s="658"/>
      <c r="DJ7" s="658"/>
      <c r="DK7" s="658"/>
      <c r="DL7" s="658"/>
      <c r="DM7" s="658"/>
      <c r="DN7" s="658"/>
      <c r="DO7" s="658"/>
      <c r="DP7" s="659"/>
      <c r="DQ7" s="666">
        <v>750824</v>
      </c>
      <c r="DR7" s="658"/>
      <c r="DS7" s="658"/>
      <c r="DT7" s="658"/>
      <c r="DU7" s="658"/>
      <c r="DV7" s="658"/>
      <c r="DW7" s="658"/>
      <c r="DX7" s="658"/>
      <c r="DY7" s="658"/>
      <c r="DZ7" s="658"/>
      <c r="EA7" s="658"/>
      <c r="EB7" s="658"/>
      <c r="EC7" s="667"/>
    </row>
    <row r="8" spans="2:143" ht="11.25" customHeight="1" x14ac:dyDescent="0.15">
      <c r="B8" s="654" t="s">
        <v>237</v>
      </c>
      <c r="C8" s="655"/>
      <c r="D8" s="655"/>
      <c r="E8" s="655"/>
      <c r="F8" s="655"/>
      <c r="G8" s="655"/>
      <c r="H8" s="655"/>
      <c r="I8" s="655"/>
      <c r="J8" s="655"/>
      <c r="K8" s="655"/>
      <c r="L8" s="655"/>
      <c r="M8" s="655"/>
      <c r="N8" s="655"/>
      <c r="O8" s="655"/>
      <c r="P8" s="655"/>
      <c r="Q8" s="656"/>
      <c r="R8" s="657">
        <v>11768</v>
      </c>
      <c r="S8" s="658"/>
      <c r="T8" s="658"/>
      <c r="U8" s="658"/>
      <c r="V8" s="658"/>
      <c r="W8" s="658"/>
      <c r="X8" s="658"/>
      <c r="Y8" s="659"/>
      <c r="Z8" s="660">
        <v>0.2</v>
      </c>
      <c r="AA8" s="660"/>
      <c r="AB8" s="660"/>
      <c r="AC8" s="660"/>
      <c r="AD8" s="661">
        <v>11768</v>
      </c>
      <c r="AE8" s="661"/>
      <c r="AF8" s="661"/>
      <c r="AG8" s="661"/>
      <c r="AH8" s="661"/>
      <c r="AI8" s="661"/>
      <c r="AJ8" s="661"/>
      <c r="AK8" s="661"/>
      <c r="AL8" s="662">
        <v>0.3</v>
      </c>
      <c r="AM8" s="663"/>
      <c r="AN8" s="663"/>
      <c r="AO8" s="664"/>
      <c r="AP8" s="654" t="s">
        <v>238</v>
      </c>
      <c r="AQ8" s="655"/>
      <c r="AR8" s="655"/>
      <c r="AS8" s="655"/>
      <c r="AT8" s="655"/>
      <c r="AU8" s="655"/>
      <c r="AV8" s="655"/>
      <c r="AW8" s="655"/>
      <c r="AX8" s="655"/>
      <c r="AY8" s="655"/>
      <c r="AZ8" s="655"/>
      <c r="BA8" s="655"/>
      <c r="BB8" s="655"/>
      <c r="BC8" s="655"/>
      <c r="BD8" s="655"/>
      <c r="BE8" s="655"/>
      <c r="BF8" s="656"/>
      <c r="BG8" s="657">
        <v>36780</v>
      </c>
      <c r="BH8" s="658"/>
      <c r="BI8" s="658"/>
      <c r="BJ8" s="658"/>
      <c r="BK8" s="658"/>
      <c r="BL8" s="658"/>
      <c r="BM8" s="658"/>
      <c r="BN8" s="659"/>
      <c r="BO8" s="660">
        <v>1.5</v>
      </c>
      <c r="BP8" s="660"/>
      <c r="BQ8" s="660"/>
      <c r="BR8" s="660"/>
      <c r="BS8" s="666" t="s">
        <v>233</v>
      </c>
      <c r="BT8" s="658"/>
      <c r="BU8" s="658"/>
      <c r="BV8" s="658"/>
      <c r="BW8" s="658"/>
      <c r="BX8" s="658"/>
      <c r="BY8" s="658"/>
      <c r="BZ8" s="658"/>
      <c r="CA8" s="658"/>
      <c r="CB8" s="667"/>
      <c r="CD8" s="672" t="s">
        <v>239</v>
      </c>
      <c r="CE8" s="673"/>
      <c r="CF8" s="673"/>
      <c r="CG8" s="673"/>
      <c r="CH8" s="673"/>
      <c r="CI8" s="673"/>
      <c r="CJ8" s="673"/>
      <c r="CK8" s="673"/>
      <c r="CL8" s="673"/>
      <c r="CM8" s="673"/>
      <c r="CN8" s="673"/>
      <c r="CO8" s="673"/>
      <c r="CP8" s="673"/>
      <c r="CQ8" s="674"/>
      <c r="CR8" s="657">
        <v>2612326</v>
      </c>
      <c r="CS8" s="658"/>
      <c r="CT8" s="658"/>
      <c r="CU8" s="658"/>
      <c r="CV8" s="658"/>
      <c r="CW8" s="658"/>
      <c r="CX8" s="658"/>
      <c r="CY8" s="659"/>
      <c r="CZ8" s="660">
        <v>35.700000000000003</v>
      </c>
      <c r="DA8" s="660"/>
      <c r="DB8" s="660"/>
      <c r="DC8" s="660"/>
      <c r="DD8" s="666">
        <v>33413</v>
      </c>
      <c r="DE8" s="658"/>
      <c r="DF8" s="658"/>
      <c r="DG8" s="658"/>
      <c r="DH8" s="658"/>
      <c r="DI8" s="658"/>
      <c r="DJ8" s="658"/>
      <c r="DK8" s="658"/>
      <c r="DL8" s="658"/>
      <c r="DM8" s="658"/>
      <c r="DN8" s="658"/>
      <c r="DO8" s="658"/>
      <c r="DP8" s="659"/>
      <c r="DQ8" s="666">
        <v>1190878</v>
      </c>
      <c r="DR8" s="658"/>
      <c r="DS8" s="658"/>
      <c r="DT8" s="658"/>
      <c r="DU8" s="658"/>
      <c r="DV8" s="658"/>
      <c r="DW8" s="658"/>
      <c r="DX8" s="658"/>
      <c r="DY8" s="658"/>
      <c r="DZ8" s="658"/>
      <c r="EA8" s="658"/>
      <c r="EB8" s="658"/>
      <c r="EC8" s="667"/>
    </row>
    <row r="9" spans="2:143" ht="11.25" customHeight="1" x14ac:dyDescent="0.15">
      <c r="B9" s="654" t="s">
        <v>240</v>
      </c>
      <c r="C9" s="655"/>
      <c r="D9" s="655"/>
      <c r="E9" s="655"/>
      <c r="F9" s="655"/>
      <c r="G9" s="655"/>
      <c r="H9" s="655"/>
      <c r="I9" s="655"/>
      <c r="J9" s="655"/>
      <c r="K9" s="655"/>
      <c r="L9" s="655"/>
      <c r="M9" s="655"/>
      <c r="N9" s="655"/>
      <c r="O9" s="655"/>
      <c r="P9" s="655"/>
      <c r="Q9" s="656"/>
      <c r="R9" s="657">
        <v>12076</v>
      </c>
      <c r="S9" s="658"/>
      <c r="T9" s="658"/>
      <c r="U9" s="658"/>
      <c r="V9" s="658"/>
      <c r="W9" s="658"/>
      <c r="X9" s="658"/>
      <c r="Y9" s="659"/>
      <c r="Z9" s="660">
        <v>0.2</v>
      </c>
      <c r="AA9" s="660"/>
      <c r="AB9" s="660"/>
      <c r="AC9" s="660"/>
      <c r="AD9" s="661">
        <v>12076</v>
      </c>
      <c r="AE9" s="661"/>
      <c r="AF9" s="661"/>
      <c r="AG9" s="661"/>
      <c r="AH9" s="661"/>
      <c r="AI9" s="661"/>
      <c r="AJ9" s="661"/>
      <c r="AK9" s="661"/>
      <c r="AL9" s="662">
        <v>0.3</v>
      </c>
      <c r="AM9" s="663"/>
      <c r="AN9" s="663"/>
      <c r="AO9" s="664"/>
      <c r="AP9" s="654" t="s">
        <v>241</v>
      </c>
      <c r="AQ9" s="655"/>
      <c r="AR9" s="655"/>
      <c r="AS9" s="655"/>
      <c r="AT9" s="655"/>
      <c r="AU9" s="655"/>
      <c r="AV9" s="655"/>
      <c r="AW9" s="655"/>
      <c r="AX9" s="655"/>
      <c r="AY9" s="655"/>
      <c r="AZ9" s="655"/>
      <c r="BA9" s="655"/>
      <c r="BB9" s="655"/>
      <c r="BC9" s="655"/>
      <c r="BD9" s="655"/>
      <c r="BE9" s="655"/>
      <c r="BF9" s="656"/>
      <c r="BG9" s="657">
        <v>958710</v>
      </c>
      <c r="BH9" s="658"/>
      <c r="BI9" s="658"/>
      <c r="BJ9" s="658"/>
      <c r="BK9" s="658"/>
      <c r="BL9" s="658"/>
      <c r="BM9" s="658"/>
      <c r="BN9" s="659"/>
      <c r="BO9" s="660">
        <v>38.299999999999997</v>
      </c>
      <c r="BP9" s="660"/>
      <c r="BQ9" s="660"/>
      <c r="BR9" s="660"/>
      <c r="BS9" s="666" t="s">
        <v>140</v>
      </c>
      <c r="BT9" s="658"/>
      <c r="BU9" s="658"/>
      <c r="BV9" s="658"/>
      <c r="BW9" s="658"/>
      <c r="BX9" s="658"/>
      <c r="BY9" s="658"/>
      <c r="BZ9" s="658"/>
      <c r="CA9" s="658"/>
      <c r="CB9" s="667"/>
      <c r="CD9" s="672" t="s">
        <v>242</v>
      </c>
      <c r="CE9" s="673"/>
      <c r="CF9" s="673"/>
      <c r="CG9" s="673"/>
      <c r="CH9" s="673"/>
      <c r="CI9" s="673"/>
      <c r="CJ9" s="673"/>
      <c r="CK9" s="673"/>
      <c r="CL9" s="673"/>
      <c r="CM9" s="673"/>
      <c r="CN9" s="673"/>
      <c r="CO9" s="673"/>
      <c r="CP9" s="673"/>
      <c r="CQ9" s="674"/>
      <c r="CR9" s="657">
        <v>449406</v>
      </c>
      <c r="CS9" s="658"/>
      <c r="CT9" s="658"/>
      <c r="CU9" s="658"/>
      <c r="CV9" s="658"/>
      <c r="CW9" s="658"/>
      <c r="CX9" s="658"/>
      <c r="CY9" s="659"/>
      <c r="CZ9" s="660">
        <v>6.1</v>
      </c>
      <c r="DA9" s="660"/>
      <c r="DB9" s="660"/>
      <c r="DC9" s="660"/>
      <c r="DD9" s="666">
        <v>7589</v>
      </c>
      <c r="DE9" s="658"/>
      <c r="DF9" s="658"/>
      <c r="DG9" s="658"/>
      <c r="DH9" s="658"/>
      <c r="DI9" s="658"/>
      <c r="DJ9" s="658"/>
      <c r="DK9" s="658"/>
      <c r="DL9" s="658"/>
      <c r="DM9" s="658"/>
      <c r="DN9" s="658"/>
      <c r="DO9" s="658"/>
      <c r="DP9" s="659"/>
      <c r="DQ9" s="666">
        <v>441669</v>
      </c>
      <c r="DR9" s="658"/>
      <c r="DS9" s="658"/>
      <c r="DT9" s="658"/>
      <c r="DU9" s="658"/>
      <c r="DV9" s="658"/>
      <c r="DW9" s="658"/>
      <c r="DX9" s="658"/>
      <c r="DY9" s="658"/>
      <c r="DZ9" s="658"/>
      <c r="EA9" s="658"/>
      <c r="EB9" s="658"/>
      <c r="EC9" s="667"/>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60" t="s">
        <v>140</v>
      </c>
      <c r="AA10" s="660"/>
      <c r="AB10" s="660"/>
      <c r="AC10" s="660"/>
      <c r="AD10" s="661" t="s">
        <v>233</v>
      </c>
      <c r="AE10" s="661"/>
      <c r="AF10" s="661"/>
      <c r="AG10" s="661"/>
      <c r="AH10" s="661"/>
      <c r="AI10" s="661"/>
      <c r="AJ10" s="661"/>
      <c r="AK10" s="661"/>
      <c r="AL10" s="662" t="s">
        <v>140</v>
      </c>
      <c r="AM10" s="663"/>
      <c r="AN10" s="663"/>
      <c r="AO10" s="664"/>
      <c r="AP10" s="654" t="s">
        <v>244</v>
      </c>
      <c r="AQ10" s="655"/>
      <c r="AR10" s="655"/>
      <c r="AS10" s="655"/>
      <c r="AT10" s="655"/>
      <c r="AU10" s="655"/>
      <c r="AV10" s="655"/>
      <c r="AW10" s="655"/>
      <c r="AX10" s="655"/>
      <c r="AY10" s="655"/>
      <c r="AZ10" s="655"/>
      <c r="BA10" s="655"/>
      <c r="BB10" s="655"/>
      <c r="BC10" s="655"/>
      <c r="BD10" s="655"/>
      <c r="BE10" s="655"/>
      <c r="BF10" s="656"/>
      <c r="BG10" s="657">
        <v>59243</v>
      </c>
      <c r="BH10" s="658"/>
      <c r="BI10" s="658"/>
      <c r="BJ10" s="658"/>
      <c r="BK10" s="658"/>
      <c r="BL10" s="658"/>
      <c r="BM10" s="658"/>
      <c r="BN10" s="659"/>
      <c r="BO10" s="660">
        <v>2.4</v>
      </c>
      <c r="BP10" s="660"/>
      <c r="BQ10" s="660"/>
      <c r="BR10" s="660"/>
      <c r="BS10" s="666">
        <v>9805</v>
      </c>
      <c r="BT10" s="658"/>
      <c r="BU10" s="658"/>
      <c r="BV10" s="658"/>
      <c r="BW10" s="658"/>
      <c r="BX10" s="658"/>
      <c r="BY10" s="658"/>
      <c r="BZ10" s="658"/>
      <c r="CA10" s="658"/>
      <c r="CB10" s="667"/>
      <c r="CD10" s="672" t="s">
        <v>245</v>
      </c>
      <c r="CE10" s="673"/>
      <c r="CF10" s="673"/>
      <c r="CG10" s="673"/>
      <c r="CH10" s="673"/>
      <c r="CI10" s="673"/>
      <c r="CJ10" s="673"/>
      <c r="CK10" s="673"/>
      <c r="CL10" s="673"/>
      <c r="CM10" s="673"/>
      <c r="CN10" s="673"/>
      <c r="CO10" s="673"/>
      <c r="CP10" s="673"/>
      <c r="CQ10" s="674"/>
      <c r="CR10" s="657">
        <v>19499</v>
      </c>
      <c r="CS10" s="658"/>
      <c r="CT10" s="658"/>
      <c r="CU10" s="658"/>
      <c r="CV10" s="658"/>
      <c r="CW10" s="658"/>
      <c r="CX10" s="658"/>
      <c r="CY10" s="659"/>
      <c r="CZ10" s="660">
        <v>0.3</v>
      </c>
      <c r="DA10" s="660"/>
      <c r="DB10" s="660"/>
      <c r="DC10" s="660"/>
      <c r="DD10" s="666" t="s">
        <v>140</v>
      </c>
      <c r="DE10" s="658"/>
      <c r="DF10" s="658"/>
      <c r="DG10" s="658"/>
      <c r="DH10" s="658"/>
      <c r="DI10" s="658"/>
      <c r="DJ10" s="658"/>
      <c r="DK10" s="658"/>
      <c r="DL10" s="658"/>
      <c r="DM10" s="658"/>
      <c r="DN10" s="658"/>
      <c r="DO10" s="658"/>
      <c r="DP10" s="659"/>
      <c r="DQ10" s="666">
        <v>14499</v>
      </c>
      <c r="DR10" s="658"/>
      <c r="DS10" s="658"/>
      <c r="DT10" s="658"/>
      <c r="DU10" s="658"/>
      <c r="DV10" s="658"/>
      <c r="DW10" s="658"/>
      <c r="DX10" s="658"/>
      <c r="DY10" s="658"/>
      <c r="DZ10" s="658"/>
      <c r="EA10" s="658"/>
      <c r="EB10" s="658"/>
      <c r="EC10" s="667"/>
    </row>
    <row r="11" spans="2:143" ht="11.25" customHeight="1" x14ac:dyDescent="0.15">
      <c r="B11" s="654" t="s">
        <v>246</v>
      </c>
      <c r="C11" s="655"/>
      <c r="D11" s="655"/>
      <c r="E11" s="655"/>
      <c r="F11" s="655"/>
      <c r="G11" s="655"/>
      <c r="H11" s="655"/>
      <c r="I11" s="655"/>
      <c r="J11" s="655"/>
      <c r="K11" s="655"/>
      <c r="L11" s="655"/>
      <c r="M11" s="655"/>
      <c r="N11" s="655"/>
      <c r="O11" s="655"/>
      <c r="P11" s="655"/>
      <c r="Q11" s="656"/>
      <c r="R11" s="657" t="s">
        <v>233</v>
      </c>
      <c r="S11" s="658"/>
      <c r="T11" s="658"/>
      <c r="U11" s="658"/>
      <c r="V11" s="658"/>
      <c r="W11" s="658"/>
      <c r="X11" s="658"/>
      <c r="Y11" s="659"/>
      <c r="Z11" s="660" t="s">
        <v>233</v>
      </c>
      <c r="AA11" s="660"/>
      <c r="AB11" s="660"/>
      <c r="AC11" s="660"/>
      <c r="AD11" s="661" t="s">
        <v>233</v>
      </c>
      <c r="AE11" s="661"/>
      <c r="AF11" s="661"/>
      <c r="AG11" s="661"/>
      <c r="AH11" s="661"/>
      <c r="AI11" s="661"/>
      <c r="AJ11" s="661"/>
      <c r="AK11" s="661"/>
      <c r="AL11" s="662" t="s">
        <v>140</v>
      </c>
      <c r="AM11" s="663"/>
      <c r="AN11" s="663"/>
      <c r="AO11" s="664"/>
      <c r="AP11" s="654" t="s">
        <v>247</v>
      </c>
      <c r="AQ11" s="655"/>
      <c r="AR11" s="655"/>
      <c r="AS11" s="655"/>
      <c r="AT11" s="655"/>
      <c r="AU11" s="655"/>
      <c r="AV11" s="655"/>
      <c r="AW11" s="655"/>
      <c r="AX11" s="655"/>
      <c r="AY11" s="655"/>
      <c r="AZ11" s="655"/>
      <c r="BA11" s="655"/>
      <c r="BB11" s="655"/>
      <c r="BC11" s="655"/>
      <c r="BD11" s="655"/>
      <c r="BE11" s="655"/>
      <c r="BF11" s="656"/>
      <c r="BG11" s="657">
        <v>100691</v>
      </c>
      <c r="BH11" s="658"/>
      <c r="BI11" s="658"/>
      <c r="BJ11" s="658"/>
      <c r="BK11" s="658"/>
      <c r="BL11" s="658"/>
      <c r="BM11" s="658"/>
      <c r="BN11" s="659"/>
      <c r="BO11" s="660">
        <v>4</v>
      </c>
      <c r="BP11" s="660"/>
      <c r="BQ11" s="660"/>
      <c r="BR11" s="660"/>
      <c r="BS11" s="666">
        <v>19867</v>
      </c>
      <c r="BT11" s="658"/>
      <c r="BU11" s="658"/>
      <c r="BV11" s="658"/>
      <c r="BW11" s="658"/>
      <c r="BX11" s="658"/>
      <c r="BY11" s="658"/>
      <c r="BZ11" s="658"/>
      <c r="CA11" s="658"/>
      <c r="CB11" s="667"/>
      <c r="CD11" s="672" t="s">
        <v>248</v>
      </c>
      <c r="CE11" s="673"/>
      <c r="CF11" s="673"/>
      <c r="CG11" s="673"/>
      <c r="CH11" s="673"/>
      <c r="CI11" s="673"/>
      <c r="CJ11" s="673"/>
      <c r="CK11" s="673"/>
      <c r="CL11" s="673"/>
      <c r="CM11" s="673"/>
      <c r="CN11" s="673"/>
      <c r="CO11" s="673"/>
      <c r="CP11" s="673"/>
      <c r="CQ11" s="674"/>
      <c r="CR11" s="657">
        <v>269963</v>
      </c>
      <c r="CS11" s="658"/>
      <c r="CT11" s="658"/>
      <c r="CU11" s="658"/>
      <c r="CV11" s="658"/>
      <c r="CW11" s="658"/>
      <c r="CX11" s="658"/>
      <c r="CY11" s="659"/>
      <c r="CZ11" s="660">
        <v>3.7</v>
      </c>
      <c r="DA11" s="660"/>
      <c r="DB11" s="660"/>
      <c r="DC11" s="660"/>
      <c r="DD11" s="666">
        <v>23406</v>
      </c>
      <c r="DE11" s="658"/>
      <c r="DF11" s="658"/>
      <c r="DG11" s="658"/>
      <c r="DH11" s="658"/>
      <c r="DI11" s="658"/>
      <c r="DJ11" s="658"/>
      <c r="DK11" s="658"/>
      <c r="DL11" s="658"/>
      <c r="DM11" s="658"/>
      <c r="DN11" s="658"/>
      <c r="DO11" s="658"/>
      <c r="DP11" s="659"/>
      <c r="DQ11" s="666">
        <v>232332</v>
      </c>
      <c r="DR11" s="658"/>
      <c r="DS11" s="658"/>
      <c r="DT11" s="658"/>
      <c r="DU11" s="658"/>
      <c r="DV11" s="658"/>
      <c r="DW11" s="658"/>
      <c r="DX11" s="658"/>
      <c r="DY11" s="658"/>
      <c r="DZ11" s="658"/>
      <c r="EA11" s="658"/>
      <c r="EB11" s="658"/>
      <c r="EC11" s="667"/>
    </row>
    <row r="12" spans="2:143" ht="11.25" customHeight="1" x14ac:dyDescent="0.15">
      <c r="B12" s="654" t="s">
        <v>249</v>
      </c>
      <c r="C12" s="655"/>
      <c r="D12" s="655"/>
      <c r="E12" s="655"/>
      <c r="F12" s="655"/>
      <c r="G12" s="655"/>
      <c r="H12" s="655"/>
      <c r="I12" s="655"/>
      <c r="J12" s="655"/>
      <c r="K12" s="655"/>
      <c r="L12" s="655"/>
      <c r="M12" s="655"/>
      <c r="N12" s="655"/>
      <c r="O12" s="655"/>
      <c r="P12" s="655"/>
      <c r="Q12" s="656"/>
      <c r="R12" s="657">
        <v>350363</v>
      </c>
      <c r="S12" s="658"/>
      <c r="T12" s="658"/>
      <c r="U12" s="658"/>
      <c r="V12" s="658"/>
      <c r="W12" s="658"/>
      <c r="X12" s="658"/>
      <c r="Y12" s="659"/>
      <c r="Z12" s="660">
        <v>4.7</v>
      </c>
      <c r="AA12" s="660"/>
      <c r="AB12" s="660"/>
      <c r="AC12" s="660"/>
      <c r="AD12" s="661">
        <v>350363</v>
      </c>
      <c r="AE12" s="661"/>
      <c r="AF12" s="661"/>
      <c r="AG12" s="661"/>
      <c r="AH12" s="661"/>
      <c r="AI12" s="661"/>
      <c r="AJ12" s="661"/>
      <c r="AK12" s="661"/>
      <c r="AL12" s="662">
        <v>8.6</v>
      </c>
      <c r="AM12" s="663"/>
      <c r="AN12" s="663"/>
      <c r="AO12" s="664"/>
      <c r="AP12" s="654" t="s">
        <v>250</v>
      </c>
      <c r="AQ12" s="655"/>
      <c r="AR12" s="655"/>
      <c r="AS12" s="655"/>
      <c r="AT12" s="655"/>
      <c r="AU12" s="655"/>
      <c r="AV12" s="655"/>
      <c r="AW12" s="655"/>
      <c r="AX12" s="655"/>
      <c r="AY12" s="655"/>
      <c r="AZ12" s="655"/>
      <c r="BA12" s="655"/>
      <c r="BB12" s="655"/>
      <c r="BC12" s="655"/>
      <c r="BD12" s="655"/>
      <c r="BE12" s="655"/>
      <c r="BF12" s="656"/>
      <c r="BG12" s="657">
        <v>1110125</v>
      </c>
      <c r="BH12" s="658"/>
      <c r="BI12" s="658"/>
      <c r="BJ12" s="658"/>
      <c r="BK12" s="658"/>
      <c r="BL12" s="658"/>
      <c r="BM12" s="658"/>
      <c r="BN12" s="659"/>
      <c r="BO12" s="660">
        <v>44.4</v>
      </c>
      <c r="BP12" s="660"/>
      <c r="BQ12" s="660"/>
      <c r="BR12" s="660"/>
      <c r="BS12" s="666" t="s">
        <v>140</v>
      </c>
      <c r="BT12" s="658"/>
      <c r="BU12" s="658"/>
      <c r="BV12" s="658"/>
      <c r="BW12" s="658"/>
      <c r="BX12" s="658"/>
      <c r="BY12" s="658"/>
      <c r="BZ12" s="658"/>
      <c r="CA12" s="658"/>
      <c r="CB12" s="667"/>
      <c r="CD12" s="672" t="s">
        <v>251</v>
      </c>
      <c r="CE12" s="673"/>
      <c r="CF12" s="673"/>
      <c r="CG12" s="673"/>
      <c r="CH12" s="673"/>
      <c r="CI12" s="673"/>
      <c r="CJ12" s="673"/>
      <c r="CK12" s="673"/>
      <c r="CL12" s="673"/>
      <c r="CM12" s="673"/>
      <c r="CN12" s="673"/>
      <c r="CO12" s="673"/>
      <c r="CP12" s="673"/>
      <c r="CQ12" s="674"/>
      <c r="CR12" s="657">
        <v>51557</v>
      </c>
      <c r="CS12" s="658"/>
      <c r="CT12" s="658"/>
      <c r="CU12" s="658"/>
      <c r="CV12" s="658"/>
      <c r="CW12" s="658"/>
      <c r="CX12" s="658"/>
      <c r="CY12" s="659"/>
      <c r="CZ12" s="660">
        <v>0.7</v>
      </c>
      <c r="DA12" s="660"/>
      <c r="DB12" s="660"/>
      <c r="DC12" s="660"/>
      <c r="DD12" s="666">
        <v>2132</v>
      </c>
      <c r="DE12" s="658"/>
      <c r="DF12" s="658"/>
      <c r="DG12" s="658"/>
      <c r="DH12" s="658"/>
      <c r="DI12" s="658"/>
      <c r="DJ12" s="658"/>
      <c r="DK12" s="658"/>
      <c r="DL12" s="658"/>
      <c r="DM12" s="658"/>
      <c r="DN12" s="658"/>
      <c r="DO12" s="658"/>
      <c r="DP12" s="659"/>
      <c r="DQ12" s="666">
        <v>50869</v>
      </c>
      <c r="DR12" s="658"/>
      <c r="DS12" s="658"/>
      <c r="DT12" s="658"/>
      <c r="DU12" s="658"/>
      <c r="DV12" s="658"/>
      <c r="DW12" s="658"/>
      <c r="DX12" s="658"/>
      <c r="DY12" s="658"/>
      <c r="DZ12" s="658"/>
      <c r="EA12" s="658"/>
      <c r="EB12" s="658"/>
      <c r="EC12" s="667"/>
    </row>
    <row r="13" spans="2:143" ht="11.25" customHeight="1" x14ac:dyDescent="0.15">
      <c r="B13" s="654" t="s">
        <v>252</v>
      </c>
      <c r="C13" s="655"/>
      <c r="D13" s="655"/>
      <c r="E13" s="655"/>
      <c r="F13" s="655"/>
      <c r="G13" s="655"/>
      <c r="H13" s="655"/>
      <c r="I13" s="655"/>
      <c r="J13" s="655"/>
      <c r="K13" s="655"/>
      <c r="L13" s="655"/>
      <c r="M13" s="655"/>
      <c r="N13" s="655"/>
      <c r="O13" s="655"/>
      <c r="P13" s="655"/>
      <c r="Q13" s="656"/>
      <c r="R13" s="657">
        <v>1481</v>
      </c>
      <c r="S13" s="658"/>
      <c r="T13" s="658"/>
      <c r="U13" s="658"/>
      <c r="V13" s="658"/>
      <c r="W13" s="658"/>
      <c r="X13" s="658"/>
      <c r="Y13" s="659"/>
      <c r="Z13" s="660">
        <v>0</v>
      </c>
      <c r="AA13" s="660"/>
      <c r="AB13" s="660"/>
      <c r="AC13" s="660"/>
      <c r="AD13" s="661">
        <v>1481</v>
      </c>
      <c r="AE13" s="661"/>
      <c r="AF13" s="661"/>
      <c r="AG13" s="661"/>
      <c r="AH13" s="661"/>
      <c r="AI13" s="661"/>
      <c r="AJ13" s="661"/>
      <c r="AK13" s="661"/>
      <c r="AL13" s="662">
        <v>0</v>
      </c>
      <c r="AM13" s="663"/>
      <c r="AN13" s="663"/>
      <c r="AO13" s="664"/>
      <c r="AP13" s="654" t="s">
        <v>253</v>
      </c>
      <c r="AQ13" s="655"/>
      <c r="AR13" s="655"/>
      <c r="AS13" s="655"/>
      <c r="AT13" s="655"/>
      <c r="AU13" s="655"/>
      <c r="AV13" s="655"/>
      <c r="AW13" s="655"/>
      <c r="AX13" s="655"/>
      <c r="AY13" s="655"/>
      <c r="AZ13" s="655"/>
      <c r="BA13" s="655"/>
      <c r="BB13" s="655"/>
      <c r="BC13" s="655"/>
      <c r="BD13" s="655"/>
      <c r="BE13" s="655"/>
      <c r="BF13" s="656"/>
      <c r="BG13" s="657">
        <v>1108475</v>
      </c>
      <c r="BH13" s="658"/>
      <c r="BI13" s="658"/>
      <c r="BJ13" s="658"/>
      <c r="BK13" s="658"/>
      <c r="BL13" s="658"/>
      <c r="BM13" s="658"/>
      <c r="BN13" s="659"/>
      <c r="BO13" s="660">
        <v>44.3</v>
      </c>
      <c r="BP13" s="660"/>
      <c r="BQ13" s="660"/>
      <c r="BR13" s="660"/>
      <c r="BS13" s="666" t="s">
        <v>131</v>
      </c>
      <c r="BT13" s="658"/>
      <c r="BU13" s="658"/>
      <c r="BV13" s="658"/>
      <c r="BW13" s="658"/>
      <c r="BX13" s="658"/>
      <c r="BY13" s="658"/>
      <c r="BZ13" s="658"/>
      <c r="CA13" s="658"/>
      <c r="CB13" s="667"/>
      <c r="CD13" s="672" t="s">
        <v>254</v>
      </c>
      <c r="CE13" s="673"/>
      <c r="CF13" s="673"/>
      <c r="CG13" s="673"/>
      <c r="CH13" s="673"/>
      <c r="CI13" s="673"/>
      <c r="CJ13" s="673"/>
      <c r="CK13" s="673"/>
      <c r="CL13" s="673"/>
      <c r="CM13" s="673"/>
      <c r="CN13" s="673"/>
      <c r="CO13" s="673"/>
      <c r="CP13" s="673"/>
      <c r="CQ13" s="674"/>
      <c r="CR13" s="657">
        <v>831020</v>
      </c>
      <c r="CS13" s="658"/>
      <c r="CT13" s="658"/>
      <c r="CU13" s="658"/>
      <c r="CV13" s="658"/>
      <c r="CW13" s="658"/>
      <c r="CX13" s="658"/>
      <c r="CY13" s="659"/>
      <c r="CZ13" s="660">
        <v>11.4</v>
      </c>
      <c r="DA13" s="660"/>
      <c r="DB13" s="660"/>
      <c r="DC13" s="660"/>
      <c r="DD13" s="666">
        <v>528150</v>
      </c>
      <c r="DE13" s="658"/>
      <c r="DF13" s="658"/>
      <c r="DG13" s="658"/>
      <c r="DH13" s="658"/>
      <c r="DI13" s="658"/>
      <c r="DJ13" s="658"/>
      <c r="DK13" s="658"/>
      <c r="DL13" s="658"/>
      <c r="DM13" s="658"/>
      <c r="DN13" s="658"/>
      <c r="DO13" s="658"/>
      <c r="DP13" s="659"/>
      <c r="DQ13" s="666">
        <v>428588</v>
      </c>
      <c r="DR13" s="658"/>
      <c r="DS13" s="658"/>
      <c r="DT13" s="658"/>
      <c r="DU13" s="658"/>
      <c r="DV13" s="658"/>
      <c r="DW13" s="658"/>
      <c r="DX13" s="658"/>
      <c r="DY13" s="658"/>
      <c r="DZ13" s="658"/>
      <c r="EA13" s="658"/>
      <c r="EB13" s="658"/>
      <c r="EC13" s="667"/>
    </row>
    <row r="14" spans="2:143" ht="11.25" customHeight="1" x14ac:dyDescent="0.15">
      <c r="B14" s="654" t="s">
        <v>255</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60" t="s">
        <v>131</v>
      </c>
      <c r="AA14" s="660"/>
      <c r="AB14" s="660"/>
      <c r="AC14" s="660"/>
      <c r="AD14" s="661" t="s">
        <v>256</v>
      </c>
      <c r="AE14" s="661"/>
      <c r="AF14" s="661"/>
      <c r="AG14" s="661"/>
      <c r="AH14" s="661"/>
      <c r="AI14" s="661"/>
      <c r="AJ14" s="661"/>
      <c r="AK14" s="661"/>
      <c r="AL14" s="662" t="s">
        <v>140</v>
      </c>
      <c r="AM14" s="663"/>
      <c r="AN14" s="663"/>
      <c r="AO14" s="664"/>
      <c r="AP14" s="654" t="s">
        <v>257</v>
      </c>
      <c r="AQ14" s="655"/>
      <c r="AR14" s="655"/>
      <c r="AS14" s="655"/>
      <c r="AT14" s="655"/>
      <c r="AU14" s="655"/>
      <c r="AV14" s="655"/>
      <c r="AW14" s="655"/>
      <c r="AX14" s="655"/>
      <c r="AY14" s="655"/>
      <c r="AZ14" s="655"/>
      <c r="BA14" s="655"/>
      <c r="BB14" s="655"/>
      <c r="BC14" s="655"/>
      <c r="BD14" s="655"/>
      <c r="BE14" s="655"/>
      <c r="BF14" s="656"/>
      <c r="BG14" s="657">
        <v>62883</v>
      </c>
      <c r="BH14" s="658"/>
      <c r="BI14" s="658"/>
      <c r="BJ14" s="658"/>
      <c r="BK14" s="658"/>
      <c r="BL14" s="658"/>
      <c r="BM14" s="658"/>
      <c r="BN14" s="659"/>
      <c r="BO14" s="660">
        <v>2.5</v>
      </c>
      <c r="BP14" s="660"/>
      <c r="BQ14" s="660"/>
      <c r="BR14" s="660"/>
      <c r="BS14" s="666" t="s">
        <v>140</v>
      </c>
      <c r="BT14" s="658"/>
      <c r="BU14" s="658"/>
      <c r="BV14" s="658"/>
      <c r="BW14" s="658"/>
      <c r="BX14" s="658"/>
      <c r="BY14" s="658"/>
      <c r="BZ14" s="658"/>
      <c r="CA14" s="658"/>
      <c r="CB14" s="667"/>
      <c r="CD14" s="672" t="s">
        <v>258</v>
      </c>
      <c r="CE14" s="673"/>
      <c r="CF14" s="673"/>
      <c r="CG14" s="673"/>
      <c r="CH14" s="673"/>
      <c r="CI14" s="673"/>
      <c r="CJ14" s="673"/>
      <c r="CK14" s="673"/>
      <c r="CL14" s="673"/>
      <c r="CM14" s="673"/>
      <c r="CN14" s="673"/>
      <c r="CO14" s="673"/>
      <c r="CP14" s="673"/>
      <c r="CQ14" s="674"/>
      <c r="CR14" s="657">
        <v>392304</v>
      </c>
      <c r="CS14" s="658"/>
      <c r="CT14" s="658"/>
      <c r="CU14" s="658"/>
      <c r="CV14" s="658"/>
      <c r="CW14" s="658"/>
      <c r="CX14" s="658"/>
      <c r="CY14" s="659"/>
      <c r="CZ14" s="660">
        <v>5.4</v>
      </c>
      <c r="DA14" s="660"/>
      <c r="DB14" s="660"/>
      <c r="DC14" s="660"/>
      <c r="DD14" s="666">
        <v>71034</v>
      </c>
      <c r="DE14" s="658"/>
      <c r="DF14" s="658"/>
      <c r="DG14" s="658"/>
      <c r="DH14" s="658"/>
      <c r="DI14" s="658"/>
      <c r="DJ14" s="658"/>
      <c r="DK14" s="658"/>
      <c r="DL14" s="658"/>
      <c r="DM14" s="658"/>
      <c r="DN14" s="658"/>
      <c r="DO14" s="658"/>
      <c r="DP14" s="659"/>
      <c r="DQ14" s="666">
        <v>324475</v>
      </c>
      <c r="DR14" s="658"/>
      <c r="DS14" s="658"/>
      <c r="DT14" s="658"/>
      <c r="DU14" s="658"/>
      <c r="DV14" s="658"/>
      <c r="DW14" s="658"/>
      <c r="DX14" s="658"/>
      <c r="DY14" s="658"/>
      <c r="DZ14" s="658"/>
      <c r="EA14" s="658"/>
      <c r="EB14" s="658"/>
      <c r="EC14" s="667"/>
    </row>
    <row r="15" spans="2:143" ht="11.25" customHeight="1" x14ac:dyDescent="0.15">
      <c r="B15" s="654" t="s">
        <v>259</v>
      </c>
      <c r="C15" s="655"/>
      <c r="D15" s="655"/>
      <c r="E15" s="655"/>
      <c r="F15" s="655"/>
      <c r="G15" s="655"/>
      <c r="H15" s="655"/>
      <c r="I15" s="655"/>
      <c r="J15" s="655"/>
      <c r="K15" s="655"/>
      <c r="L15" s="655"/>
      <c r="M15" s="655"/>
      <c r="N15" s="655"/>
      <c r="O15" s="655"/>
      <c r="P15" s="655"/>
      <c r="Q15" s="656"/>
      <c r="R15" s="657">
        <v>27467</v>
      </c>
      <c r="S15" s="658"/>
      <c r="T15" s="658"/>
      <c r="U15" s="658"/>
      <c r="V15" s="658"/>
      <c r="W15" s="658"/>
      <c r="X15" s="658"/>
      <c r="Y15" s="659"/>
      <c r="Z15" s="660">
        <v>0.4</v>
      </c>
      <c r="AA15" s="660"/>
      <c r="AB15" s="660"/>
      <c r="AC15" s="660"/>
      <c r="AD15" s="661">
        <v>27467</v>
      </c>
      <c r="AE15" s="661"/>
      <c r="AF15" s="661"/>
      <c r="AG15" s="661"/>
      <c r="AH15" s="661"/>
      <c r="AI15" s="661"/>
      <c r="AJ15" s="661"/>
      <c r="AK15" s="661"/>
      <c r="AL15" s="662">
        <v>0.7</v>
      </c>
      <c r="AM15" s="663"/>
      <c r="AN15" s="663"/>
      <c r="AO15" s="664"/>
      <c r="AP15" s="654" t="s">
        <v>260</v>
      </c>
      <c r="AQ15" s="655"/>
      <c r="AR15" s="655"/>
      <c r="AS15" s="655"/>
      <c r="AT15" s="655"/>
      <c r="AU15" s="655"/>
      <c r="AV15" s="655"/>
      <c r="AW15" s="655"/>
      <c r="AX15" s="655"/>
      <c r="AY15" s="655"/>
      <c r="AZ15" s="655"/>
      <c r="BA15" s="655"/>
      <c r="BB15" s="655"/>
      <c r="BC15" s="655"/>
      <c r="BD15" s="655"/>
      <c r="BE15" s="655"/>
      <c r="BF15" s="656"/>
      <c r="BG15" s="657">
        <v>161282</v>
      </c>
      <c r="BH15" s="658"/>
      <c r="BI15" s="658"/>
      <c r="BJ15" s="658"/>
      <c r="BK15" s="658"/>
      <c r="BL15" s="658"/>
      <c r="BM15" s="658"/>
      <c r="BN15" s="659"/>
      <c r="BO15" s="660">
        <v>6.4</v>
      </c>
      <c r="BP15" s="660"/>
      <c r="BQ15" s="660"/>
      <c r="BR15" s="660"/>
      <c r="BS15" s="666" t="s">
        <v>140</v>
      </c>
      <c r="BT15" s="658"/>
      <c r="BU15" s="658"/>
      <c r="BV15" s="658"/>
      <c r="BW15" s="658"/>
      <c r="BX15" s="658"/>
      <c r="BY15" s="658"/>
      <c r="BZ15" s="658"/>
      <c r="CA15" s="658"/>
      <c r="CB15" s="667"/>
      <c r="CD15" s="672" t="s">
        <v>261</v>
      </c>
      <c r="CE15" s="673"/>
      <c r="CF15" s="673"/>
      <c r="CG15" s="673"/>
      <c r="CH15" s="673"/>
      <c r="CI15" s="673"/>
      <c r="CJ15" s="673"/>
      <c r="CK15" s="673"/>
      <c r="CL15" s="673"/>
      <c r="CM15" s="673"/>
      <c r="CN15" s="673"/>
      <c r="CO15" s="673"/>
      <c r="CP15" s="673"/>
      <c r="CQ15" s="674"/>
      <c r="CR15" s="657">
        <v>767066</v>
      </c>
      <c r="CS15" s="658"/>
      <c r="CT15" s="658"/>
      <c r="CU15" s="658"/>
      <c r="CV15" s="658"/>
      <c r="CW15" s="658"/>
      <c r="CX15" s="658"/>
      <c r="CY15" s="659"/>
      <c r="CZ15" s="660">
        <v>10.5</v>
      </c>
      <c r="DA15" s="660"/>
      <c r="DB15" s="660"/>
      <c r="DC15" s="660"/>
      <c r="DD15" s="666">
        <v>133354</v>
      </c>
      <c r="DE15" s="658"/>
      <c r="DF15" s="658"/>
      <c r="DG15" s="658"/>
      <c r="DH15" s="658"/>
      <c r="DI15" s="658"/>
      <c r="DJ15" s="658"/>
      <c r="DK15" s="658"/>
      <c r="DL15" s="658"/>
      <c r="DM15" s="658"/>
      <c r="DN15" s="658"/>
      <c r="DO15" s="658"/>
      <c r="DP15" s="659"/>
      <c r="DQ15" s="666">
        <v>556217</v>
      </c>
      <c r="DR15" s="658"/>
      <c r="DS15" s="658"/>
      <c r="DT15" s="658"/>
      <c r="DU15" s="658"/>
      <c r="DV15" s="658"/>
      <c r="DW15" s="658"/>
      <c r="DX15" s="658"/>
      <c r="DY15" s="658"/>
      <c r="DZ15" s="658"/>
      <c r="EA15" s="658"/>
      <c r="EB15" s="658"/>
      <c r="EC15" s="667"/>
    </row>
    <row r="16" spans="2:143" ht="11.25" customHeight="1" x14ac:dyDescent="0.15">
      <c r="B16" s="654" t="s">
        <v>262</v>
      </c>
      <c r="C16" s="655"/>
      <c r="D16" s="655"/>
      <c r="E16" s="655"/>
      <c r="F16" s="655"/>
      <c r="G16" s="655"/>
      <c r="H16" s="655"/>
      <c r="I16" s="655"/>
      <c r="J16" s="655"/>
      <c r="K16" s="655"/>
      <c r="L16" s="655"/>
      <c r="M16" s="655"/>
      <c r="N16" s="655"/>
      <c r="O16" s="655"/>
      <c r="P16" s="655"/>
      <c r="Q16" s="656"/>
      <c r="R16" s="657" t="s">
        <v>140</v>
      </c>
      <c r="S16" s="658"/>
      <c r="T16" s="658"/>
      <c r="U16" s="658"/>
      <c r="V16" s="658"/>
      <c r="W16" s="658"/>
      <c r="X16" s="658"/>
      <c r="Y16" s="659"/>
      <c r="Z16" s="660" t="s">
        <v>131</v>
      </c>
      <c r="AA16" s="660"/>
      <c r="AB16" s="660"/>
      <c r="AC16" s="660"/>
      <c r="AD16" s="661" t="s">
        <v>131</v>
      </c>
      <c r="AE16" s="661"/>
      <c r="AF16" s="661"/>
      <c r="AG16" s="661"/>
      <c r="AH16" s="661"/>
      <c r="AI16" s="661"/>
      <c r="AJ16" s="661"/>
      <c r="AK16" s="661"/>
      <c r="AL16" s="662" t="s">
        <v>233</v>
      </c>
      <c r="AM16" s="663"/>
      <c r="AN16" s="663"/>
      <c r="AO16" s="664"/>
      <c r="AP16" s="654" t="s">
        <v>263</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60" t="s">
        <v>131</v>
      </c>
      <c r="BP16" s="660"/>
      <c r="BQ16" s="660"/>
      <c r="BR16" s="660"/>
      <c r="BS16" s="666" t="s">
        <v>233</v>
      </c>
      <c r="BT16" s="658"/>
      <c r="BU16" s="658"/>
      <c r="BV16" s="658"/>
      <c r="BW16" s="658"/>
      <c r="BX16" s="658"/>
      <c r="BY16" s="658"/>
      <c r="BZ16" s="658"/>
      <c r="CA16" s="658"/>
      <c r="CB16" s="667"/>
      <c r="CD16" s="672" t="s">
        <v>264</v>
      </c>
      <c r="CE16" s="673"/>
      <c r="CF16" s="673"/>
      <c r="CG16" s="673"/>
      <c r="CH16" s="673"/>
      <c r="CI16" s="673"/>
      <c r="CJ16" s="673"/>
      <c r="CK16" s="673"/>
      <c r="CL16" s="673"/>
      <c r="CM16" s="673"/>
      <c r="CN16" s="673"/>
      <c r="CO16" s="673"/>
      <c r="CP16" s="673"/>
      <c r="CQ16" s="674"/>
      <c r="CR16" s="657" t="s">
        <v>131</v>
      </c>
      <c r="CS16" s="658"/>
      <c r="CT16" s="658"/>
      <c r="CU16" s="658"/>
      <c r="CV16" s="658"/>
      <c r="CW16" s="658"/>
      <c r="CX16" s="658"/>
      <c r="CY16" s="659"/>
      <c r="CZ16" s="660" t="s">
        <v>140</v>
      </c>
      <c r="DA16" s="660"/>
      <c r="DB16" s="660"/>
      <c r="DC16" s="660"/>
      <c r="DD16" s="666" t="s">
        <v>233</v>
      </c>
      <c r="DE16" s="658"/>
      <c r="DF16" s="658"/>
      <c r="DG16" s="658"/>
      <c r="DH16" s="658"/>
      <c r="DI16" s="658"/>
      <c r="DJ16" s="658"/>
      <c r="DK16" s="658"/>
      <c r="DL16" s="658"/>
      <c r="DM16" s="658"/>
      <c r="DN16" s="658"/>
      <c r="DO16" s="658"/>
      <c r="DP16" s="659"/>
      <c r="DQ16" s="666" t="s">
        <v>131</v>
      </c>
      <c r="DR16" s="658"/>
      <c r="DS16" s="658"/>
      <c r="DT16" s="658"/>
      <c r="DU16" s="658"/>
      <c r="DV16" s="658"/>
      <c r="DW16" s="658"/>
      <c r="DX16" s="658"/>
      <c r="DY16" s="658"/>
      <c r="DZ16" s="658"/>
      <c r="EA16" s="658"/>
      <c r="EB16" s="658"/>
      <c r="EC16" s="667"/>
    </row>
    <row r="17" spans="2:133" ht="11.25" customHeight="1" x14ac:dyDescent="0.15">
      <c r="B17" s="654" t="s">
        <v>265</v>
      </c>
      <c r="C17" s="655"/>
      <c r="D17" s="655"/>
      <c r="E17" s="655"/>
      <c r="F17" s="655"/>
      <c r="G17" s="655"/>
      <c r="H17" s="655"/>
      <c r="I17" s="655"/>
      <c r="J17" s="655"/>
      <c r="K17" s="655"/>
      <c r="L17" s="655"/>
      <c r="M17" s="655"/>
      <c r="N17" s="655"/>
      <c r="O17" s="655"/>
      <c r="P17" s="655"/>
      <c r="Q17" s="656"/>
      <c r="R17" s="657">
        <v>26568</v>
      </c>
      <c r="S17" s="658"/>
      <c r="T17" s="658"/>
      <c r="U17" s="658"/>
      <c r="V17" s="658"/>
      <c r="W17" s="658"/>
      <c r="X17" s="658"/>
      <c r="Y17" s="659"/>
      <c r="Z17" s="660">
        <v>0.4</v>
      </c>
      <c r="AA17" s="660"/>
      <c r="AB17" s="660"/>
      <c r="AC17" s="660"/>
      <c r="AD17" s="661">
        <v>26568</v>
      </c>
      <c r="AE17" s="661"/>
      <c r="AF17" s="661"/>
      <c r="AG17" s="661"/>
      <c r="AH17" s="661"/>
      <c r="AI17" s="661"/>
      <c r="AJ17" s="661"/>
      <c r="AK17" s="661"/>
      <c r="AL17" s="662">
        <v>0.7</v>
      </c>
      <c r="AM17" s="663"/>
      <c r="AN17" s="663"/>
      <c r="AO17" s="664"/>
      <c r="AP17" s="654" t="s">
        <v>266</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60" t="s">
        <v>140</v>
      </c>
      <c r="BP17" s="660"/>
      <c r="BQ17" s="660"/>
      <c r="BR17" s="660"/>
      <c r="BS17" s="666" t="s">
        <v>233</v>
      </c>
      <c r="BT17" s="658"/>
      <c r="BU17" s="658"/>
      <c r="BV17" s="658"/>
      <c r="BW17" s="658"/>
      <c r="BX17" s="658"/>
      <c r="BY17" s="658"/>
      <c r="BZ17" s="658"/>
      <c r="CA17" s="658"/>
      <c r="CB17" s="667"/>
      <c r="CD17" s="672" t="s">
        <v>267</v>
      </c>
      <c r="CE17" s="673"/>
      <c r="CF17" s="673"/>
      <c r="CG17" s="673"/>
      <c r="CH17" s="673"/>
      <c r="CI17" s="673"/>
      <c r="CJ17" s="673"/>
      <c r="CK17" s="673"/>
      <c r="CL17" s="673"/>
      <c r="CM17" s="673"/>
      <c r="CN17" s="673"/>
      <c r="CO17" s="673"/>
      <c r="CP17" s="673"/>
      <c r="CQ17" s="674"/>
      <c r="CR17" s="657">
        <v>987142</v>
      </c>
      <c r="CS17" s="658"/>
      <c r="CT17" s="658"/>
      <c r="CU17" s="658"/>
      <c r="CV17" s="658"/>
      <c r="CW17" s="658"/>
      <c r="CX17" s="658"/>
      <c r="CY17" s="659"/>
      <c r="CZ17" s="660">
        <v>13.5</v>
      </c>
      <c r="DA17" s="660"/>
      <c r="DB17" s="660"/>
      <c r="DC17" s="660"/>
      <c r="DD17" s="666" t="s">
        <v>131</v>
      </c>
      <c r="DE17" s="658"/>
      <c r="DF17" s="658"/>
      <c r="DG17" s="658"/>
      <c r="DH17" s="658"/>
      <c r="DI17" s="658"/>
      <c r="DJ17" s="658"/>
      <c r="DK17" s="658"/>
      <c r="DL17" s="658"/>
      <c r="DM17" s="658"/>
      <c r="DN17" s="658"/>
      <c r="DO17" s="658"/>
      <c r="DP17" s="659"/>
      <c r="DQ17" s="666">
        <v>986513</v>
      </c>
      <c r="DR17" s="658"/>
      <c r="DS17" s="658"/>
      <c r="DT17" s="658"/>
      <c r="DU17" s="658"/>
      <c r="DV17" s="658"/>
      <c r="DW17" s="658"/>
      <c r="DX17" s="658"/>
      <c r="DY17" s="658"/>
      <c r="DZ17" s="658"/>
      <c r="EA17" s="658"/>
      <c r="EB17" s="658"/>
      <c r="EC17" s="667"/>
    </row>
    <row r="18" spans="2:133" ht="11.25" customHeight="1" x14ac:dyDescent="0.15">
      <c r="B18" s="654" t="s">
        <v>268</v>
      </c>
      <c r="C18" s="655"/>
      <c r="D18" s="655"/>
      <c r="E18" s="655"/>
      <c r="F18" s="655"/>
      <c r="G18" s="655"/>
      <c r="H18" s="655"/>
      <c r="I18" s="655"/>
      <c r="J18" s="655"/>
      <c r="K18" s="655"/>
      <c r="L18" s="655"/>
      <c r="M18" s="655"/>
      <c r="N18" s="655"/>
      <c r="O18" s="655"/>
      <c r="P18" s="655"/>
      <c r="Q18" s="656"/>
      <c r="R18" s="657">
        <v>1152939</v>
      </c>
      <c r="S18" s="658"/>
      <c r="T18" s="658"/>
      <c r="U18" s="658"/>
      <c r="V18" s="658"/>
      <c r="W18" s="658"/>
      <c r="X18" s="658"/>
      <c r="Y18" s="659"/>
      <c r="Z18" s="660">
        <v>15.6</v>
      </c>
      <c r="AA18" s="660"/>
      <c r="AB18" s="660"/>
      <c r="AC18" s="660"/>
      <c r="AD18" s="661">
        <v>1034447</v>
      </c>
      <c r="AE18" s="661"/>
      <c r="AF18" s="661"/>
      <c r="AG18" s="661"/>
      <c r="AH18" s="661"/>
      <c r="AI18" s="661"/>
      <c r="AJ18" s="661"/>
      <c r="AK18" s="661"/>
      <c r="AL18" s="662">
        <v>25.4</v>
      </c>
      <c r="AM18" s="663"/>
      <c r="AN18" s="663"/>
      <c r="AO18" s="664"/>
      <c r="AP18" s="654" t="s">
        <v>269</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60" t="s">
        <v>233</v>
      </c>
      <c r="BP18" s="660"/>
      <c r="BQ18" s="660"/>
      <c r="BR18" s="660"/>
      <c r="BS18" s="666" t="s">
        <v>140</v>
      </c>
      <c r="BT18" s="658"/>
      <c r="BU18" s="658"/>
      <c r="BV18" s="658"/>
      <c r="BW18" s="658"/>
      <c r="BX18" s="658"/>
      <c r="BY18" s="658"/>
      <c r="BZ18" s="658"/>
      <c r="CA18" s="658"/>
      <c r="CB18" s="667"/>
      <c r="CD18" s="672" t="s">
        <v>270</v>
      </c>
      <c r="CE18" s="673"/>
      <c r="CF18" s="673"/>
      <c r="CG18" s="673"/>
      <c r="CH18" s="673"/>
      <c r="CI18" s="673"/>
      <c r="CJ18" s="673"/>
      <c r="CK18" s="673"/>
      <c r="CL18" s="673"/>
      <c r="CM18" s="673"/>
      <c r="CN18" s="673"/>
      <c r="CO18" s="673"/>
      <c r="CP18" s="673"/>
      <c r="CQ18" s="674"/>
      <c r="CR18" s="657" t="s">
        <v>131</v>
      </c>
      <c r="CS18" s="658"/>
      <c r="CT18" s="658"/>
      <c r="CU18" s="658"/>
      <c r="CV18" s="658"/>
      <c r="CW18" s="658"/>
      <c r="CX18" s="658"/>
      <c r="CY18" s="659"/>
      <c r="CZ18" s="660" t="s">
        <v>131</v>
      </c>
      <c r="DA18" s="660"/>
      <c r="DB18" s="660"/>
      <c r="DC18" s="660"/>
      <c r="DD18" s="666" t="s">
        <v>131</v>
      </c>
      <c r="DE18" s="658"/>
      <c r="DF18" s="658"/>
      <c r="DG18" s="658"/>
      <c r="DH18" s="658"/>
      <c r="DI18" s="658"/>
      <c r="DJ18" s="658"/>
      <c r="DK18" s="658"/>
      <c r="DL18" s="658"/>
      <c r="DM18" s="658"/>
      <c r="DN18" s="658"/>
      <c r="DO18" s="658"/>
      <c r="DP18" s="659"/>
      <c r="DQ18" s="666" t="s">
        <v>233</v>
      </c>
      <c r="DR18" s="658"/>
      <c r="DS18" s="658"/>
      <c r="DT18" s="658"/>
      <c r="DU18" s="658"/>
      <c r="DV18" s="658"/>
      <c r="DW18" s="658"/>
      <c r="DX18" s="658"/>
      <c r="DY18" s="658"/>
      <c r="DZ18" s="658"/>
      <c r="EA18" s="658"/>
      <c r="EB18" s="658"/>
      <c r="EC18" s="667"/>
    </row>
    <row r="19" spans="2:133" ht="11.25" customHeight="1" x14ac:dyDescent="0.15">
      <c r="B19" s="654" t="s">
        <v>271</v>
      </c>
      <c r="C19" s="655"/>
      <c r="D19" s="655"/>
      <c r="E19" s="655"/>
      <c r="F19" s="655"/>
      <c r="G19" s="655"/>
      <c r="H19" s="655"/>
      <c r="I19" s="655"/>
      <c r="J19" s="655"/>
      <c r="K19" s="655"/>
      <c r="L19" s="655"/>
      <c r="M19" s="655"/>
      <c r="N19" s="655"/>
      <c r="O19" s="655"/>
      <c r="P19" s="655"/>
      <c r="Q19" s="656"/>
      <c r="R19" s="657">
        <v>1034447</v>
      </c>
      <c r="S19" s="658"/>
      <c r="T19" s="658"/>
      <c r="U19" s="658"/>
      <c r="V19" s="658"/>
      <c r="W19" s="658"/>
      <c r="X19" s="658"/>
      <c r="Y19" s="659"/>
      <c r="Z19" s="660">
        <v>14</v>
      </c>
      <c r="AA19" s="660"/>
      <c r="AB19" s="660"/>
      <c r="AC19" s="660"/>
      <c r="AD19" s="661">
        <v>1034447</v>
      </c>
      <c r="AE19" s="661"/>
      <c r="AF19" s="661"/>
      <c r="AG19" s="661"/>
      <c r="AH19" s="661"/>
      <c r="AI19" s="661"/>
      <c r="AJ19" s="661"/>
      <c r="AK19" s="661"/>
      <c r="AL19" s="662">
        <v>25.4</v>
      </c>
      <c r="AM19" s="663"/>
      <c r="AN19" s="663"/>
      <c r="AO19" s="664"/>
      <c r="AP19" s="654" t="s">
        <v>272</v>
      </c>
      <c r="AQ19" s="655"/>
      <c r="AR19" s="655"/>
      <c r="AS19" s="655"/>
      <c r="AT19" s="655"/>
      <c r="AU19" s="655"/>
      <c r="AV19" s="655"/>
      <c r="AW19" s="655"/>
      <c r="AX19" s="655"/>
      <c r="AY19" s="655"/>
      <c r="AZ19" s="655"/>
      <c r="BA19" s="655"/>
      <c r="BB19" s="655"/>
      <c r="BC19" s="655"/>
      <c r="BD19" s="655"/>
      <c r="BE19" s="655"/>
      <c r="BF19" s="656"/>
      <c r="BG19" s="657">
        <v>11521</v>
      </c>
      <c r="BH19" s="658"/>
      <c r="BI19" s="658"/>
      <c r="BJ19" s="658"/>
      <c r="BK19" s="658"/>
      <c r="BL19" s="658"/>
      <c r="BM19" s="658"/>
      <c r="BN19" s="659"/>
      <c r="BO19" s="660">
        <v>0.5</v>
      </c>
      <c r="BP19" s="660"/>
      <c r="BQ19" s="660"/>
      <c r="BR19" s="660"/>
      <c r="BS19" s="666" t="s">
        <v>233</v>
      </c>
      <c r="BT19" s="658"/>
      <c r="BU19" s="658"/>
      <c r="BV19" s="658"/>
      <c r="BW19" s="658"/>
      <c r="BX19" s="658"/>
      <c r="BY19" s="658"/>
      <c r="BZ19" s="658"/>
      <c r="CA19" s="658"/>
      <c r="CB19" s="667"/>
      <c r="CD19" s="672" t="s">
        <v>273</v>
      </c>
      <c r="CE19" s="673"/>
      <c r="CF19" s="673"/>
      <c r="CG19" s="673"/>
      <c r="CH19" s="673"/>
      <c r="CI19" s="673"/>
      <c r="CJ19" s="673"/>
      <c r="CK19" s="673"/>
      <c r="CL19" s="673"/>
      <c r="CM19" s="673"/>
      <c r="CN19" s="673"/>
      <c r="CO19" s="673"/>
      <c r="CP19" s="673"/>
      <c r="CQ19" s="674"/>
      <c r="CR19" s="657" t="s">
        <v>140</v>
      </c>
      <c r="CS19" s="658"/>
      <c r="CT19" s="658"/>
      <c r="CU19" s="658"/>
      <c r="CV19" s="658"/>
      <c r="CW19" s="658"/>
      <c r="CX19" s="658"/>
      <c r="CY19" s="659"/>
      <c r="CZ19" s="660" t="s">
        <v>233</v>
      </c>
      <c r="DA19" s="660"/>
      <c r="DB19" s="660"/>
      <c r="DC19" s="660"/>
      <c r="DD19" s="666" t="s">
        <v>140</v>
      </c>
      <c r="DE19" s="658"/>
      <c r="DF19" s="658"/>
      <c r="DG19" s="658"/>
      <c r="DH19" s="658"/>
      <c r="DI19" s="658"/>
      <c r="DJ19" s="658"/>
      <c r="DK19" s="658"/>
      <c r="DL19" s="658"/>
      <c r="DM19" s="658"/>
      <c r="DN19" s="658"/>
      <c r="DO19" s="658"/>
      <c r="DP19" s="659"/>
      <c r="DQ19" s="666" t="s">
        <v>140</v>
      </c>
      <c r="DR19" s="658"/>
      <c r="DS19" s="658"/>
      <c r="DT19" s="658"/>
      <c r="DU19" s="658"/>
      <c r="DV19" s="658"/>
      <c r="DW19" s="658"/>
      <c r="DX19" s="658"/>
      <c r="DY19" s="658"/>
      <c r="DZ19" s="658"/>
      <c r="EA19" s="658"/>
      <c r="EB19" s="658"/>
      <c r="EC19" s="667"/>
    </row>
    <row r="20" spans="2:133" ht="11.25" customHeight="1" x14ac:dyDescent="0.15">
      <c r="B20" s="654" t="s">
        <v>274</v>
      </c>
      <c r="C20" s="655"/>
      <c r="D20" s="655"/>
      <c r="E20" s="655"/>
      <c r="F20" s="655"/>
      <c r="G20" s="655"/>
      <c r="H20" s="655"/>
      <c r="I20" s="655"/>
      <c r="J20" s="655"/>
      <c r="K20" s="655"/>
      <c r="L20" s="655"/>
      <c r="M20" s="655"/>
      <c r="N20" s="655"/>
      <c r="O20" s="655"/>
      <c r="P20" s="655"/>
      <c r="Q20" s="656"/>
      <c r="R20" s="657">
        <v>118492</v>
      </c>
      <c r="S20" s="658"/>
      <c r="T20" s="658"/>
      <c r="U20" s="658"/>
      <c r="V20" s="658"/>
      <c r="W20" s="658"/>
      <c r="X20" s="658"/>
      <c r="Y20" s="659"/>
      <c r="Z20" s="660">
        <v>1.6</v>
      </c>
      <c r="AA20" s="660"/>
      <c r="AB20" s="660"/>
      <c r="AC20" s="660"/>
      <c r="AD20" s="661" t="s">
        <v>140</v>
      </c>
      <c r="AE20" s="661"/>
      <c r="AF20" s="661"/>
      <c r="AG20" s="661"/>
      <c r="AH20" s="661"/>
      <c r="AI20" s="661"/>
      <c r="AJ20" s="661"/>
      <c r="AK20" s="661"/>
      <c r="AL20" s="662" t="s">
        <v>140</v>
      </c>
      <c r="AM20" s="663"/>
      <c r="AN20" s="663"/>
      <c r="AO20" s="664"/>
      <c r="AP20" s="654" t="s">
        <v>275</v>
      </c>
      <c r="AQ20" s="655"/>
      <c r="AR20" s="655"/>
      <c r="AS20" s="655"/>
      <c r="AT20" s="655"/>
      <c r="AU20" s="655"/>
      <c r="AV20" s="655"/>
      <c r="AW20" s="655"/>
      <c r="AX20" s="655"/>
      <c r="AY20" s="655"/>
      <c r="AZ20" s="655"/>
      <c r="BA20" s="655"/>
      <c r="BB20" s="655"/>
      <c r="BC20" s="655"/>
      <c r="BD20" s="655"/>
      <c r="BE20" s="655"/>
      <c r="BF20" s="656"/>
      <c r="BG20" s="657">
        <v>11521</v>
      </c>
      <c r="BH20" s="658"/>
      <c r="BI20" s="658"/>
      <c r="BJ20" s="658"/>
      <c r="BK20" s="658"/>
      <c r="BL20" s="658"/>
      <c r="BM20" s="658"/>
      <c r="BN20" s="659"/>
      <c r="BO20" s="660">
        <v>0.5</v>
      </c>
      <c r="BP20" s="660"/>
      <c r="BQ20" s="660"/>
      <c r="BR20" s="660"/>
      <c r="BS20" s="666" t="s">
        <v>233</v>
      </c>
      <c r="BT20" s="658"/>
      <c r="BU20" s="658"/>
      <c r="BV20" s="658"/>
      <c r="BW20" s="658"/>
      <c r="BX20" s="658"/>
      <c r="BY20" s="658"/>
      <c r="BZ20" s="658"/>
      <c r="CA20" s="658"/>
      <c r="CB20" s="667"/>
      <c r="CD20" s="672" t="s">
        <v>276</v>
      </c>
      <c r="CE20" s="673"/>
      <c r="CF20" s="673"/>
      <c r="CG20" s="673"/>
      <c r="CH20" s="673"/>
      <c r="CI20" s="673"/>
      <c r="CJ20" s="673"/>
      <c r="CK20" s="673"/>
      <c r="CL20" s="673"/>
      <c r="CM20" s="673"/>
      <c r="CN20" s="673"/>
      <c r="CO20" s="673"/>
      <c r="CP20" s="673"/>
      <c r="CQ20" s="674"/>
      <c r="CR20" s="657">
        <v>7314432</v>
      </c>
      <c r="CS20" s="658"/>
      <c r="CT20" s="658"/>
      <c r="CU20" s="658"/>
      <c r="CV20" s="658"/>
      <c r="CW20" s="658"/>
      <c r="CX20" s="658"/>
      <c r="CY20" s="659"/>
      <c r="CZ20" s="660">
        <v>100</v>
      </c>
      <c r="DA20" s="660"/>
      <c r="DB20" s="660"/>
      <c r="DC20" s="660"/>
      <c r="DD20" s="666">
        <v>869052</v>
      </c>
      <c r="DE20" s="658"/>
      <c r="DF20" s="658"/>
      <c r="DG20" s="658"/>
      <c r="DH20" s="658"/>
      <c r="DI20" s="658"/>
      <c r="DJ20" s="658"/>
      <c r="DK20" s="658"/>
      <c r="DL20" s="658"/>
      <c r="DM20" s="658"/>
      <c r="DN20" s="658"/>
      <c r="DO20" s="658"/>
      <c r="DP20" s="659"/>
      <c r="DQ20" s="666">
        <v>5073007</v>
      </c>
      <c r="DR20" s="658"/>
      <c r="DS20" s="658"/>
      <c r="DT20" s="658"/>
      <c r="DU20" s="658"/>
      <c r="DV20" s="658"/>
      <c r="DW20" s="658"/>
      <c r="DX20" s="658"/>
      <c r="DY20" s="658"/>
      <c r="DZ20" s="658"/>
      <c r="EA20" s="658"/>
      <c r="EB20" s="658"/>
      <c r="EC20" s="667"/>
    </row>
    <row r="21" spans="2:133" ht="11.25" customHeight="1" x14ac:dyDescent="0.15">
      <c r="B21" s="654" t="s">
        <v>277</v>
      </c>
      <c r="C21" s="655"/>
      <c r="D21" s="655"/>
      <c r="E21" s="655"/>
      <c r="F21" s="655"/>
      <c r="G21" s="655"/>
      <c r="H21" s="655"/>
      <c r="I21" s="655"/>
      <c r="J21" s="655"/>
      <c r="K21" s="655"/>
      <c r="L21" s="655"/>
      <c r="M21" s="655"/>
      <c r="N21" s="655"/>
      <c r="O21" s="655"/>
      <c r="P21" s="655"/>
      <c r="Q21" s="656"/>
      <c r="R21" s="657" t="s">
        <v>233</v>
      </c>
      <c r="S21" s="658"/>
      <c r="T21" s="658"/>
      <c r="U21" s="658"/>
      <c r="V21" s="658"/>
      <c r="W21" s="658"/>
      <c r="X21" s="658"/>
      <c r="Y21" s="659"/>
      <c r="Z21" s="660" t="s">
        <v>131</v>
      </c>
      <c r="AA21" s="660"/>
      <c r="AB21" s="660"/>
      <c r="AC21" s="660"/>
      <c r="AD21" s="661" t="s">
        <v>140</v>
      </c>
      <c r="AE21" s="661"/>
      <c r="AF21" s="661"/>
      <c r="AG21" s="661"/>
      <c r="AH21" s="661"/>
      <c r="AI21" s="661"/>
      <c r="AJ21" s="661"/>
      <c r="AK21" s="661"/>
      <c r="AL21" s="662" t="s">
        <v>233</v>
      </c>
      <c r="AM21" s="663"/>
      <c r="AN21" s="663"/>
      <c r="AO21" s="664"/>
      <c r="AP21" s="675" t="s">
        <v>278</v>
      </c>
      <c r="AQ21" s="676"/>
      <c r="AR21" s="676"/>
      <c r="AS21" s="676"/>
      <c r="AT21" s="676"/>
      <c r="AU21" s="676"/>
      <c r="AV21" s="676"/>
      <c r="AW21" s="676"/>
      <c r="AX21" s="676"/>
      <c r="AY21" s="676"/>
      <c r="AZ21" s="676"/>
      <c r="BA21" s="676"/>
      <c r="BB21" s="676"/>
      <c r="BC21" s="676"/>
      <c r="BD21" s="676"/>
      <c r="BE21" s="676"/>
      <c r="BF21" s="677"/>
      <c r="BG21" s="657">
        <v>11521</v>
      </c>
      <c r="BH21" s="658"/>
      <c r="BI21" s="658"/>
      <c r="BJ21" s="658"/>
      <c r="BK21" s="658"/>
      <c r="BL21" s="658"/>
      <c r="BM21" s="658"/>
      <c r="BN21" s="659"/>
      <c r="BO21" s="660">
        <v>0.5</v>
      </c>
      <c r="BP21" s="660"/>
      <c r="BQ21" s="660"/>
      <c r="BR21" s="660"/>
      <c r="BS21" s="666" t="s">
        <v>131</v>
      </c>
      <c r="BT21" s="658"/>
      <c r="BU21" s="658"/>
      <c r="BV21" s="658"/>
      <c r="BW21" s="658"/>
      <c r="BX21" s="658"/>
      <c r="BY21" s="658"/>
      <c r="BZ21" s="658"/>
      <c r="CA21" s="658"/>
      <c r="CB21" s="667"/>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15">
      <c r="B22" s="654" t="s">
        <v>279</v>
      </c>
      <c r="C22" s="655"/>
      <c r="D22" s="655"/>
      <c r="E22" s="655"/>
      <c r="F22" s="655"/>
      <c r="G22" s="655"/>
      <c r="H22" s="655"/>
      <c r="I22" s="655"/>
      <c r="J22" s="655"/>
      <c r="K22" s="655"/>
      <c r="L22" s="655"/>
      <c r="M22" s="655"/>
      <c r="N22" s="655"/>
      <c r="O22" s="655"/>
      <c r="P22" s="655"/>
      <c r="Q22" s="656"/>
      <c r="R22" s="657">
        <v>4176417</v>
      </c>
      <c r="S22" s="658"/>
      <c r="T22" s="658"/>
      <c r="U22" s="658"/>
      <c r="V22" s="658"/>
      <c r="W22" s="658"/>
      <c r="X22" s="658"/>
      <c r="Y22" s="659"/>
      <c r="Z22" s="660">
        <v>56.4</v>
      </c>
      <c r="AA22" s="660"/>
      <c r="AB22" s="660"/>
      <c r="AC22" s="660"/>
      <c r="AD22" s="661">
        <v>4057925</v>
      </c>
      <c r="AE22" s="661"/>
      <c r="AF22" s="661"/>
      <c r="AG22" s="661"/>
      <c r="AH22" s="661"/>
      <c r="AI22" s="661"/>
      <c r="AJ22" s="661"/>
      <c r="AK22" s="661"/>
      <c r="AL22" s="662">
        <v>99.8</v>
      </c>
      <c r="AM22" s="663"/>
      <c r="AN22" s="663"/>
      <c r="AO22" s="664"/>
      <c r="AP22" s="675" t="s">
        <v>280</v>
      </c>
      <c r="AQ22" s="676"/>
      <c r="AR22" s="676"/>
      <c r="AS22" s="676"/>
      <c r="AT22" s="676"/>
      <c r="AU22" s="676"/>
      <c r="AV22" s="676"/>
      <c r="AW22" s="676"/>
      <c r="AX22" s="676"/>
      <c r="AY22" s="676"/>
      <c r="AZ22" s="676"/>
      <c r="BA22" s="676"/>
      <c r="BB22" s="676"/>
      <c r="BC22" s="676"/>
      <c r="BD22" s="676"/>
      <c r="BE22" s="676"/>
      <c r="BF22" s="677"/>
      <c r="BG22" s="657" t="s">
        <v>256</v>
      </c>
      <c r="BH22" s="658"/>
      <c r="BI22" s="658"/>
      <c r="BJ22" s="658"/>
      <c r="BK22" s="658"/>
      <c r="BL22" s="658"/>
      <c r="BM22" s="658"/>
      <c r="BN22" s="659"/>
      <c r="BO22" s="660" t="s">
        <v>131</v>
      </c>
      <c r="BP22" s="660"/>
      <c r="BQ22" s="660"/>
      <c r="BR22" s="660"/>
      <c r="BS22" s="666" t="s">
        <v>233</v>
      </c>
      <c r="BT22" s="658"/>
      <c r="BU22" s="658"/>
      <c r="BV22" s="658"/>
      <c r="BW22" s="658"/>
      <c r="BX22" s="658"/>
      <c r="BY22" s="658"/>
      <c r="BZ22" s="658"/>
      <c r="CA22" s="658"/>
      <c r="CB22" s="667"/>
      <c r="CD22" s="639" t="s">
        <v>281</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282</v>
      </c>
      <c r="C23" s="655"/>
      <c r="D23" s="655"/>
      <c r="E23" s="655"/>
      <c r="F23" s="655"/>
      <c r="G23" s="655"/>
      <c r="H23" s="655"/>
      <c r="I23" s="655"/>
      <c r="J23" s="655"/>
      <c r="K23" s="655"/>
      <c r="L23" s="655"/>
      <c r="M23" s="655"/>
      <c r="N23" s="655"/>
      <c r="O23" s="655"/>
      <c r="P23" s="655"/>
      <c r="Q23" s="656"/>
      <c r="R23" s="657">
        <v>3652</v>
      </c>
      <c r="S23" s="658"/>
      <c r="T23" s="658"/>
      <c r="U23" s="658"/>
      <c r="V23" s="658"/>
      <c r="W23" s="658"/>
      <c r="X23" s="658"/>
      <c r="Y23" s="659"/>
      <c r="Z23" s="660">
        <v>0</v>
      </c>
      <c r="AA23" s="660"/>
      <c r="AB23" s="660"/>
      <c r="AC23" s="660"/>
      <c r="AD23" s="661">
        <v>3652</v>
      </c>
      <c r="AE23" s="661"/>
      <c r="AF23" s="661"/>
      <c r="AG23" s="661"/>
      <c r="AH23" s="661"/>
      <c r="AI23" s="661"/>
      <c r="AJ23" s="661"/>
      <c r="AK23" s="661"/>
      <c r="AL23" s="662">
        <v>0.1</v>
      </c>
      <c r="AM23" s="663"/>
      <c r="AN23" s="663"/>
      <c r="AO23" s="664"/>
      <c r="AP23" s="675" t="s">
        <v>283</v>
      </c>
      <c r="AQ23" s="676"/>
      <c r="AR23" s="676"/>
      <c r="AS23" s="676"/>
      <c r="AT23" s="676"/>
      <c r="AU23" s="676"/>
      <c r="AV23" s="676"/>
      <c r="AW23" s="676"/>
      <c r="AX23" s="676"/>
      <c r="AY23" s="676"/>
      <c r="AZ23" s="676"/>
      <c r="BA23" s="676"/>
      <c r="BB23" s="676"/>
      <c r="BC23" s="676"/>
      <c r="BD23" s="676"/>
      <c r="BE23" s="676"/>
      <c r="BF23" s="677"/>
      <c r="BG23" s="657" t="s">
        <v>131</v>
      </c>
      <c r="BH23" s="658"/>
      <c r="BI23" s="658"/>
      <c r="BJ23" s="658"/>
      <c r="BK23" s="658"/>
      <c r="BL23" s="658"/>
      <c r="BM23" s="658"/>
      <c r="BN23" s="659"/>
      <c r="BO23" s="660" t="s">
        <v>233</v>
      </c>
      <c r="BP23" s="660"/>
      <c r="BQ23" s="660"/>
      <c r="BR23" s="660"/>
      <c r="BS23" s="666" t="s">
        <v>284</v>
      </c>
      <c r="BT23" s="658"/>
      <c r="BU23" s="658"/>
      <c r="BV23" s="658"/>
      <c r="BW23" s="658"/>
      <c r="BX23" s="658"/>
      <c r="BY23" s="658"/>
      <c r="BZ23" s="658"/>
      <c r="CA23" s="658"/>
      <c r="CB23" s="667"/>
      <c r="CD23" s="639" t="s">
        <v>221</v>
      </c>
      <c r="CE23" s="640"/>
      <c r="CF23" s="640"/>
      <c r="CG23" s="640"/>
      <c r="CH23" s="640"/>
      <c r="CI23" s="640"/>
      <c r="CJ23" s="640"/>
      <c r="CK23" s="640"/>
      <c r="CL23" s="640"/>
      <c r="CM23" s="640"/>
      <c r="CN23" s="640"/>
      <c r="CO23" s="640"/>
      <c r="CP23" s="640"/>
      <c r="CQ23" s="641"/>
      <c r="CR23" s="639" t="s">
        <v>285</v>
      </c>
      <c r="CS23" s="640"/>
      <c r="CT23" s="640"/>
      <c r="CU23" s="640"/>
      <c r="CV23" s="640"/>
      <c r="CW23" s="640"/>
      <c r="CX23" s="640"/>
      <c r="CY23" s="641"/>
      <c r="CZ23" s="639" t="s">
        <v>286</v>
      </c>
      <c r="DA23" s="640"/>
      <c r="DB23" s="640"/>
      <c r="DC23" s="641"/>
      <c r="DD23" s="639" t="s">
        <v>287</v>
      </c>
      <c r="DE23" s="640"/>
      <c r="DF23" s="640"/>
      <c r="DG23" s="640"/>
      <c r="DH23" s="640"/>
      <c r="DI23" s="640"/>
      <c r="DJ23" s="640"/>
      <c r="DK23" s="641"/>
      <c r="DL23" s="687" t="s">
        <v>288</v>
      </c>
      <c r="DM23" s="688"/>
      <c r="DN23" s="688"/>
      <c r="DO23" s="688"/>
      <c r="DP23" s="688"/>
      <c r="DQ23" s="688"/>
      <c r="DR23" s="688"/>
      <c r="DS23" s="688"/>
      <c r="DT23" s="688"/>
      <c r="DU23" s="688"/>
      <c r="DV23" s="689"/>
      <c r="DW23" s="639" t="s">
        <v>289</v>
      </c>
      <c r="DX23" s="640"/>
      <c r="DY23" s="640"/>
      <c r="DZ23" s="640"/>
      <c r="EA23" s="640"/>
      <c r="EB23" s="640"/>
      <c r="EC23" s="641"/>
    </row>
    <row r="24" spans="2:133" ht="11.25" customHeight="1" x14ac:dyDescent="0.15">
      <c r="B24" s="654" t="s">
        <v>290</v>
      </c>
      <c r="C24" s="655"/>
      <c r="D24" s="655"/>
      <c r="E24" s="655"/>
      <c r="F24" s="655"/>
      <c r="G24" s="655"/>
      <c r="H24" s="655"/>
      <c r="I24" s="655"/>
      <c r="J24" s="655"/>
      <c r="K24" s="655"/>
      <c r="L24" s="655"/>
      <c r="M24" s="655"/>
      <c r="N24" s="655"/>
      <c r="O24" s="655"/>
      <c r="P24" s="655"/>
      <c r="Q24" s="656"/>
      <c r="R24" s="657">
        <v>167679</v>
      </c>
      <c r="S24" s="658"/>
      <c r="T24" s="658"/>
      <c r="U24" s="658"/>
      <c r="V24" s="658"/>
      <c r="W24" s="658"/>
      <c r="X24" s="658"/>
      <c r="Y24" s="659"/>
      <c r="Z24" s="660">
        <v>2.2999999999999998</v>
      </c>
      <c r="AA24" s="660"/>
      <c r="AB24" s="660"/>
      <c r="AC24" s="660"/>
      <c r="AD24" s="661" t="s">
        <v>131</v>
      </c>
      <c r="AE24" s="661"/>
      <c r="AF24" s="661"/>
      <c r="AG24" s="661"/>
      <c r="AH24" s="661"/>
      <c r="AI24" s="661"/>
      <c r="AJ24" s="661"/>
      <c r="AK24" s="661"/>
      <c r="AL24" s="662" t="s">
        <v>131</v>
      </c>
      <c r="AM24" s="663"/>
      <c r="AN24" s="663"/>
      <c r="AO24" s="664"/>
      <c r="AP24" s="675" t="s">
        <v>291</v>
      </c>
      <c r="AQ24" s="676"/>
      <c r="AR24" s="676"/>
      <c r="AS24" s="676"/>
      <c r="AT24" s="676"/>
      <c r="AU24" s="676"/>
      <c r="AV24" s="676"/>
      <c r="AW24" s="676"/>
      <c r="AX24" s="676"/>
      <c r="AY24" s="676"/>
      <c r="AZ24" s="676"/>
      <c r="BA24" s="676"/>
      <c r="BB24" s="676"/>
      <c r="BC24" s="676"/>
      <c r="BD24" s="676"/>
      <c r="BE24" s="676"/>
      <c r="BF24" s="677"/>
      <c r="BG24" s="657" t="s">
        <v>140</v>
      </c>
      <c r="BH24" s="658"/>
      <c r="BI24" s="658"/>
      <c r="BJ24" s="658"/>
      <c r="BK24" s="658"/>
      <c r="BL24" s="658"/>
      <c r="BM24" s="658"/>
      <c r="BN24" s="659"/>
      <c r="BO24" s="660" t="s">
        <v>131</v>
      </c>
      <c r="BP24" s="660"/>
      <c r="BQ24" s="660"/>
      <c r="BR24" s="660"/>
      <c r="BS24" s="666" t="s">
        <v>131</v>
      </c>
      <c r="BT24" s="658"/>
      <c r="BU24" s="658"/>
      <c r="BV24" s="658"/>
      <c r="BW24" s="658"/>
      <c r="BX24" s="658"/>
      <c r="BY24" s="658"/>
      <c r="BZ24" s="658"/>
      <c r="CA24" s="658"/>
      <c r="CB24" s="667"/>
      <c r="CD24" s="668" t="s">
        <v>292</v>
      </c>
      <c r="CE24" s="669"/>
      <c r="CF24" s="669"/>
      <c r="CG24" s="669"/>
      <c r="CH24" s="669"/>
      <c r="CI24" s="669"/>
      <c r="CJ24" s="669"/>
      <c r="CK24" s="669"/>
      <c r="CL24" s="669"/>
      <c r="CM24" s="669"/>
      <c r="CN24" s="669"/>
      <c r="CO24" s="669"/>
      <c r="CP24" s="669"/>
      <c r="CQ24" s="670"/>
      <c r="CR24" s="646">
        <v>3642013</v>
      </c>
      <c r="CS24" s="647"/>
      <c r="CT24" s="647"/>
      <c r="CU24" s="647"/>
      <c r="CV24" s="647"/>
      <c r="CW24" s="647"/>
      <c r="CX24" s="647"/>
      <c r="CY24" s="648"/>
      <c r="CZ24" s="651">
        <v>49.8</v>
      </c>
      <c r="DA24" s="652"/>
      <c r="DB24" s="652"/>
      <c r="DC24" s="671"/>
      <c r="DD24" s="690">
        <v>2319255</v>
      </c>
      <c r="DE24" s="647"/>
      <c r="DF24" s="647"/>
      <c r="DG24" s="647"/>
      <c r="DH24" s="647"/>
      <c r="DI24" s="647"/>
      <c r="DJ24" s="647"/>
      <c r="DK24" s="648"/>
      <c r="DL24" s="690">
        <v>1891059</v>
      </c>
      <c r="DM24" s="647"/>
      <c r="DN24" s="647"/>
      <c r="DO24" s="647"/>
      <c r="DP24" s="647"/>
      <c r="DQ24" s="647"/>
      <c r="DR24" s="647"/>
      <c r="DS24" s="647"/>
      <c r="DT24" s="647"/>
      <c r="DU24" s="647"/>
      <c r="DV24" s="648"/>
      <c r="DW24" s="651">
        <v>43.5</v>
      </c>
      <c r="DX24" s="652"/>
      <c r="DY24" s="652"/>
      <c r="DZ24" s="652"/>
      <c r="EA24" s="652"/>
      <c r="EB24" s="652"/>
      <c r="EC24" s="653"/>
    </row>
    <row r="25" spans="2:133" ht="11.25" customHeight="1" x14ac:dyDescent="0.15">
      <c r="B25" s="654" t="s">
        <v>293</v>
      </c>
      <c r="C25" s="655"/>
      <c r="D25" s="655"/>
      <c r="E25" s="655"/>
      <c r="F25" s="655"/>
      <c r="G25" s="655"/>
      <c r="H25" s="655"/>
      <c r="I25" s="655"/>
      <c r="J25" s="655"/>
      <c r="K25" s="655"/>
      <c r="L25" s="655"/>
      <c r="M25" s="655"/>
      <c r="N25" s="655"/>
      <c r="O25" s="655"/>
      <c r="P25" s="655"/>
      <c r="Q25" s="656"/>
      <c r="R25" s="657">
        <v>23365</v>
      </c>
      <c r="S25" s="658"/>
      <c r="T25" s="658"/>
      <c r="U25" s="658"/>
      <c r="V25" s="658"/>
      <c r="W25" s="658"/>
      <c r="X25" s="658"/>
      <c r="Y25" s="659"/>
      <c r="Z25" s="660">
        <v>0.3</v>
      </c>
      <c r="AA25" s="660"/>
      <c r="AB25" s="660"/>
      <c r="AC25" s="660"/>
      <c r="AD25" s="661">
        <v>2328</v>
      </c>
      <c r="AE25" s="661"/>
      <c r="AF25" s="661"/>
      <c r="AG25" s="661"/>
      <c r="AH25" s="661"/>
      <c r="AI25" s="661"/>
      <c r="AJ25" s="661"/>
      <c r="AK25" s="661"/>
      <c r="AL25" s="662">
        <v>0.1</v>
      </c>
      <c r="AM25" s="663"/>
      <c r="AN25" s="663"/>
      <c r="AO25" s="664"/>
      <c r="AP25" s="675" t="s">
        <v>294</v>
      </c>
      <c r="AQ25" s="676"/>
      <c r="AR25" s="676"/>
      <c r="AS25" s="676"/>
      <c r="AT25" s="676"/>
      <c r="AU25" s="676"/>
      <c r="AV25" s="676"/>
      <c r="AW25" s="676"/>
      <c r="AX25" s="676"/>
      <c r="AY25" s="676"/>
      <c r="AZ25" s="676"/>
      <c r="BA25" s="676"/>
      <c r="BB25" s="676"/>
      <c r="BC25" s="676"/>
      <c r="BD25" s="676"/>
      <c r="BE25" s="676"/>
      <c r="BF25" s="677"/>
      <c r="BG25" s="657" t="s">
        <v>284</v>
      </c>
      <c r="BH25" s="658"/>
      <c r="BI25" s="658"/>
      <c r="BJ25" s="658"/>
      <c r="BK25" s="658"/>
      <c r="BL25" s="658"/>
      <c r="BM25" s="658"/>
      <c r="BN25" s="659"/>
      <c r="BO25" s="660" t="s">
        <v>233</v>
      </c>
      <c r="BP25" s="660"/>
      <c r="BQ25" s="660"/>
      <c r="BR25" s="660"/>
      <c r="BS25" s="666" t="s">
        <v>131</v>
      </c>
      <c r="BT25" s="658"/>
      <c r="BU25" s="658"/>
      <c r="BV25" s="658"/>
      <c r="BW25" s="658"/>
      <c r="BX25" s="658"/>
      <c r="BY25" s="658"/>
      <c r="BZ25" s="658"/>
      <c r="CA25" s="658"/>
      <c r="CB25" s="667"/>
      <c r="CD25" s="672" t="s">
        <v>295</v>
      </c>
      <c r="CE25" s="673"/>
      <c r="CF25" s="673"/>
      <c r="CG25" s="673"/>
      <c r="CH25" s="673"/>
      <c r="CI25" s="673"/>
      <c r="CJ25" s="673"/>
      <c r="CK25" s="673"/>
      <c r="CL25" s="673"/>
      <c r="CM25" s="673"/>
      <c r="CN25" s="673"/>
      <c r="CO25" s="673"/>
      <c r="CP25" s="673"/>
      <c r="CQ25" s="674"/>
      <c r="CR25" s="657">
        <v>806472</v>
      </c>
      <c r="CS25" s="693"/>
      <c r="CT25" s="693"/>
      <c r="CU25" s="693"/>
      <c r="CV25" s="693"/>
      <c r="CW25" s="693"/>
      <c r="CX25" s="693"/>
      <c r="CY25" s="694"/>
      <c r="CZ25" s="662">
        <v>11</v>
      </c>
      <c r="DA25" s="691"/>
      <c r="DB25" s="691"/>
      <c r="DC25" s="695"/>
      <c r="DD25" s="666">
        <v>784597</v>
      </c>
      <c r="DE25" s="693"/>
      <c r="DF25" s="693"/>
      <c r="DG25" s="693"/>
      <c r="DH25" s="693"/>
      <c r="DI25" s="693"/>
      <c r="DJ25" s="693"/>
      <c r="DK25" s="694"/>
      <c r="DL25" s="666">
        <v>772921</v>
      </c>
      <c r="DM25" s="693"/>
      <c r="DN25" s="693"/>
      <c r="DO25" s="693"/>
      <c r="DP25" s="693"/>
      <c r="DQ25" s="693"/>
      <c r="DR25" s="693"/>
      <c r="DS25" s="693"/>
      <c r="DT25" s="693"/>
      <c r="DU25" s="693"/>
      <c r="DV25" s="694"/>
      <c r="DW25" s="662">
        <v>17.8</v>
      </c>
      <c r="DX25" s="691"/>
      <c r="DY25" s="691"/>
      <c r="DZ25" s="691"/>
      <c r="EA25" s="691"/>
      <c r="EB25" s="691"/>
      <c r="EC25" s="692"/>
    </row>
    <row r="26" spans="2:133" ht="11.25" customHeight="1" x14ac:dyDescent="0.15">
      <c r="B26" s="654" t="s">
        <v>296</v>
      </c>
      <c r="C26" s="655"/>
      <c r="D26" s="655"/>
      <c r="E26" s="655"/>
      <c r="F26" s="655"/>
      <c r="G26" s="655"/>
      <c r="H26" s="655"/>
      <c r="I26" s="655"/>
      <c r="J26" s="655"/>
      <c r="K26" s="655"/>
      <c r="L26" s="655"/>
      <c r="M26" s="655"/>
      <c r="N26" s="655"/>
      <c r="O26" s="655"/>
      <c r="P26" s="655"/>
      <c r="Q26" s="656"/>
      <c r="R26" s="657">
        <v>11545</v>
      </c>
      <c r="S26" s="658"/>
      <c r="T26" s="658"/>
      <c r="U26" s="658"/>
      <c r="V26" s="658"/>
      <c r="W26" s="658"/>
      <c r="X26" s="658"/>
      <c r="Y26" s="659"/>
      <c r="Z26" s="660">
        <v>0.2</v>
      </c>
      <c r="AA26" s="660"/>
      <c r="AB26" s="660"/>
      <c r="AC26" s="660"/>
      <c r="AD26" s="661" t="s">
        <v>256</v>
      </c>
      <c r="AE26" s="661"/>
      <c r="AF26" s="661"/>
      <c r="AG26" s="661"/>
      <c r="AH26" s="661"/>
      <c r="AI26" s="661"/>
      <c r="AJ26" s="661"/>
      <c r="AK26" s="661"/>
      <c r="AL26" s="662" t="s">
        <v>131</v>
      </c>
      <c r="AM26" s="663"/>
      <c r="AN26" s="663"/>
      <c r="AO26" s="664"/>
      <c r="AP26" s="675" t="s">
        <v>297</v>
      </c>
      <c r="AQ26" s="696"/>
      <c r="AR26" s="696"/>
      <c r="AS26" s="696"/>
      <c r="AT26" s="696"/>
      <c r="AU26" s="696"/>
      <c r="AV26" s="696"/>
      <c r="AW26" s="696"/>
      <c r="AX26" s="696"/>
      <c r="AY26" s="696"/>
      <c r="AZ26" s="696"/>
      <c r="BA26" s="696"/>
      <c r="BB26" s="696"/>
      <c r="BC26" s="696"/>
      <c r="BD26" s="696"/>
      <c r="BE26" s="696"/>
      <c r="BF26" s="677"/>
      <c r="BG26" s="657" t="s">
        <v>233</v>
      </c>
      <c r="BH26" s="658"/>
      <c r="BI26" s="658"/>
      <c r="BJ26" s="658"/>
      <c r="BK26" s="658"/>
      <c r="BL26" s="658"/>
      <c r="BM26" s="658"/>
      <c r="BN26" s="659"/>
      <c r="BO26" s="660" t="s">
        <v>131</v>
      </c>
      <c r="BP26" s="660"/>
      <c r="BQ26" s="660"/>
      <c r="BR26" s="660"/>
      <c r="BS26" s="666" t="s">
        <v>140</v>
      </c>
      <c r="BT26" s="658"/>
      <c r="BU26" s="658"/>
      <c r="BV26" s="658"/>
      <c r="BW26" s="658"/>
      <c r="BX26" s="658"/>
      <c r="BY26" s="658"/>
      <c r="BZ26" s="658"/>
      <c r="CA26" s="658"/>
      <c r="CB26" s="667"/>
      <c r="CD26" s="672" t="s">
        <v>298</v>
      </c>
      <c r="CE26" s="673"/>
      <c r="CF26" s="673"/>
      <c r="CG26" s="673"/>
      <c r="CH26" s="673"/>
      <c r="CI26" s="673"/>
      <c r="CJ26" s="673"/>
      <c r="CK26" s="673"/>
      <c r="CL26" s="673"/>
      <c r="CM26" s="673"/>
      <c r="CN26" s="673"/>
      <c r="CO26" s="673"/>
      <c r="CP26" s="673"/>
      <c r="CQ26" s="674"/>
      <c r="CR26" s="657">
        <v>491350</v>
      </c>
      <c r="CS26" s="658"/>
      <c r="CT26" s="658"/>
      <c r="CU26" s="658"/>
      <c r="CV26" s="658"/>
      <c r="CW26" s="658"/>
      <c r="CX26" s="658"/>
      <c r="CY26" s="659"/>
      <c r="CZ26" s="662">
        <v>6.7</v>
      </c>
      <c r="DA26" s="691"/>
      <c r="DB26" s="691"/>
      <c r="DC26" s="695"/>
      <c r="DD26" s="666">
        <v>477099</v>
      </c>
      <c r="DE26" s="658"/>
      <c r="DF26" s="658"/>
      <c r="DG26" s="658"/>
      <c r="DH26" s="658"/>
      <c r="DI26" s="658"/>
      <c r="DJ26" s="658"/>
      <c r="DK26" s="659"/>
      <c r="DL26" s="666" t="s">
        <v>140</v>
      </c>
      <c r="DM26" s="658"/>
      <c r="DN26" s="658"/>
      <c r="DO26" s="658"/>
      <c r="DP26" s="658"/>
      <c r="DQ26" s="658"/>
      <c r="DR26" s="658"/>
      <c r="DS26" s="658"/>
      <c r="DT26" s="658"/>
      <c r="DU26" s="658"/>
      <c r="DV26" s="659"/>
      <c r="DW26" s="662" t="s">
        <v>131</v>
      </c>
      <c r="DX26" s="691"/>
      <c r="DY26" s="691"/>
      <c r="DZ26" s="691"/>
      <c r="EA26" s="691"/>
      <c r="EB26" s="691"/>
      <c r="EC26" s="692"/>
    </row>
    <row r="27" spans="2:133" ht="11.25" customHeight="1" x14ac:dyDescent="0.15">
      <c r="B27" s="654" t="s">
        <v>299</v>
      </c>
      <c r="C27" s="655"/>
      <c r="D27" s="655"/>
      <c r="E27" s="655"/>
      <c r="F27" s="655"/>
      <c r="G27" s="655"/>
      <c r="H27" s="655"/>
      <c r="I27" s="655"/>
      <c r="J27" s="655"/>
      <c r="K27" s="655"/>
      <c r="L27" s="655"/>
      <c r="M27" s="655"/>
      <c r="N27" s="655"/>
      <c r="O27" s="655"/>
      <c r="P27" s="655"/>
      <c r="Q27" s="656"/>
      <c r="R27" s="657">
        <v>1076701</v>
      </c>
      <c r="S27" s="658"/>
      <c r="T27" s="658"/>
      <c r="U27" s="658"/>
      <c r="V27" s="658"/>
      <c r="W27" s="658"/>
      <c r="X27" s="658"/>
      <c r="Y27" s="659"/>
      <c r="Z27" s="660">
        <v>14.5</v>
      </c>
      <c r="AA27" s="660"/>
      <c r="AB27" s="660"/>
      <c r="AC27" s="660"/>
      <c r="AD27" s="661" t="s">
        <v>256</v>
      </c>
      <c r="AE27" s="661"/>
      <c r="AF27" s="661"/>
      <c r="AG27" s="661"/>
      <c r="AH27" s="661"/>
      <c r="AI27" s="661"/>
      <c r="AJ27" s="661"/>
      <c r="AK27" s="661"/>
      <c r="AL27" s="662" t="s">
        <v>256</v>
      </c>
      <c r="AM27" s="663"/>
      <c r="AN27" s="663"/>
      <c r="AO27" s="664"/>
      <c r="AP27" s="654" t="s">
        <v>300</v>
      </c>
      <c r="AQ27" s="655"/>
      <c r="AR27" s="655"/>
      <c r="AS27" s="655"/>
      <c r="AT27" s="655"/>
      <c r="AU27" s="655"/>
      <c r="AV27" s="655"/>
      <c r="AW27" s="655"/>
      <c r="AX27" s="655"/>
      <c r="AY27" s="655"/>
      <c r="AZ27" s="655"/>
      <c r="BA27" s="655"/>
      <c r="BB27" s="655"/>
      <c r="BC27" s="655"/>
      <c r="BD27" s="655"/>
      <c r="BE27" s="655"/>
      <c r="BF27" s="656"/>
      <c r="BG27" s="657">
        <v>2501235</v>
      </c>
      <c r="BH27" s="658"/>
      <c r="BI27" s="658"/>
      <c r="BJ27" s="658"/>
      <c r="BK27" s="658"/>
      <c r="BL27" s="658"/>
      <c r="BM27" s="658"/>
      <c r="BN27" s="659"/>
      <c r="BO27" s="660">
        <v>100</v>
      </c>
      <c r="BP27" s="660"/>
      <c r="BQ27" s="660"/>
      <c r="BR27" s="660"/>
      <c r="BS27" s="666">
        <v>29672</v>
      </c>
      <c r="BT27" s="658"/>
      <c r="BU27" s="658"/>
      <c r="BV27" s="658"/>
      <c r="BW27" s="658"/>
      <c r="BX27" s="658"/>
      <c r="BY27" s="658"/>
      <c r="BZ27" s="658"/>
      <c r="CA27" s="658"/>
      <c r="CB27" s="667"/>
      <c r="CD27" s="672" t="s">
        <v>301</v>
      </c>
      <c r="CE27" s="673"/>
      <c r="CF27" s="673"/>
      <c r="CG27" s="673"/>
      <c r="CH27" s="673"/>
      <c r="CI27" s="673"/>
      <c r="CJ27" s="673"/>
      <c r="CK27" s="673"/>
      <c r="CL27" s="673"/>
      <c r="CM27" s="673"/>
      <c r="CN27" s="673"/>
      <c r="CO27" s="673"/>
      <c r="CP27" s="673"/>
      <c r="CQ27" s="674"/>
      <c r="CR27" s="657">
        <v>1848404</v>
      </c>
      <c r="CS27" s="693"/>
      <c r="CT27" s="693"/>
      <c r="CU27" s="693"/>
      <c r="CV27" s="693"/>
      <c r="CW27" s="693"/>
      <c r="CX27" s="693"/>
      <c r="CY27" s="694"/>
      <c r="CZ27" s="662">
        <v>25.3</v>
      </c>
      <c r="DA27" s="691"/>
      <c r="DB27" s="691"/>
      <c r="DC27" s="695"/>
      <c r="DD27" s="666">
        <v>548150</v>
      </c>
      <c r="DE27" s="693"/>
      <c r="DF27" s="693"/>
      <c r="DG27" s="693"/>
      <c r="DH27" s="693"/>
      <c r="DI27" s="693"/>
      <c r="DJ27" s="693"/>
      <c r="DK27" s="694"/>
      <c r="DL27" s="666">
        <v>548150</v>
      </c>
      <c r="DM27" s="693"/>
      <c r="DN27" s="693"/>
      <c r="DO27" s="693"/>
      <c r="DP27" s="693"/>
      <c r="DQ27" s="693"/>
      <c r="DR27" s="693"/>
      <c r="DS27" s="693"/>
      <c r="DT27" s="693"/>
      <c r="DU27" s="693"/>
      <c r="DV27" s="694"/>
      <c r="DW27" s="662">
        <v>12.6</v>
      </c>
      <c r="DX27" s="691"/>
      <c r="DY27" s="691"/>
      <c r="DZ27" s="691"/>
      <c r="EA27" s="691"/>
      <c r="EB27" s="691"/>
      <c r="EC27" s="692"/>
    </row>
    <row r="28" spans="2:133" ht="11.25" customHeight="1" x14ac:dyDescent="0.15">
      <c r="B28" s="699" t="s">
        <v>302</v>
      </c>
      <c r="C28" s="700"/>
      <c r="D28" s="700"/>
      <c r="E28" s="700"/>
      <c r="F28" s="700"/>
      <c r="G28" s="700"/>
      <c r="H28" s="700"/>
      <c r="I28" s="700"/>
      <c r="J28" s="700"/>
      <c r="K28" s="700"/>
      <c r="L28" s="700"/>
      <c r="M28" s="700"/>
      <c r="N28" s="700"/>
      <c r="O28" s="700"/>
      <c r="P28" s="700"/>
      <c r="Q28" s="701"/>
      <c r="R28" s="657" t="s">
        <v>284</v>
      </c>
      <c r="S28" s="658"/>
      <c r="T28" s="658"/>
      <c r="U28" s="658"/>
      <c r="V28" s="658"/>
      <c r="W28" s="658"/>
      <c r="X28" s="658"/>
      <c r="Y28" s="659"/>
      <c r="Z28" s="660" t="s">
        <v>140</v>
      </c>
      <c r="AA28" s="660"/>
      <c r="AB28" s="660"/>
      <c r="AC28" s="660"/>
      <c r="AD28" s="661" t="s">
        <v>233</v>
      </c>
      <c r="AE28" s="661"/>
      <c r="AF28" s="661"/>
      <c r="AG28" s="661"/>
      <c r="AH28" s="661"/>
      <c r="AI28" s="661"/>
      <c r="AJ28" s="661"/>
      <c r="AK28" s="661"/>
      <c r="AL28" s="662" t="s">
        <v>233</v>
      </c>
      <c r="AM28" s="663"/>
      <c r="AN28" s="663"/>
      <c r="AO28" s="664"/>
      <c r="AP28" s="702"/>
      <c r="AQ28" s="703"/>
      <c r="AR28" s="703"/>
      <c r="AS28" s="703"/>
      <c r="AT28" s="703"/>
      <c r="AU28" s="703"/>
      <c r="AV28" s="703"/>
      <c r="AW28" s="703"/>
      <c r="AX28" s="703"/>
      <c r="AY28" s="703"/>
      <c r="AZ28" s="703"/>
      <c r="BA28" s="703"/>
      <c r="BB28" s="703"/>
      <c r="BC28" s="703"/>
      <c r="BD28" s="703"/>
      <c r="BE28" s="703"/>
      <c r="BF28" s="704"/>
      <c r="BG28" s="657"/>
      <c r="BH28" s="658"/>
      <c r="BI28" s="658"/>
      <c r="BJ28" s="658"/>
      <c r="BK28" s="658"/>
      <c r="BL28" s="658"/>
      <c r="BM28" s="658"/>
      <c r="BN28" s="659"/>
      <c r="BO28" s="660"/>
      <c r="BP28" s="660"/>
      <c r="BQ28" s="660"/>
      <c r="BR28" s="660"/>
      <c r="BS28" s="661"/>
      <c r="BT28" s="661"/>
      <c r="BU28" s="661"/>
      <c r="BV28" s="661"/>
      <c r="BW28" s="661"/>
      <c r="BX28" s="661"/>
      <c r="BY28" s="661"/>
      <c r="BZ28" s="661"/>
      <c r="CA28" s="661"/>
      <c r="CB28" s="665"/>
      <c r="CD28" s="672" t="s">
        <v>303</v>
      </c>
      <c r="CE28" s="673"/>
      <c r="CF28" s="673"/>
      <c r="CG28" s="673"/>
      <c r="CH28" s="673"/>
      <c r="CI28" s="673"/>
      <c r="CJ28" s="673"/>
      <c r="CK28" s="673"/>
      <c r="CL28" s="673"/>
      <c r="CM28" s="673"/>
      <c r="CN28" s="673"/>
      <c r="CO28" s="673"/>
      <c r="CP28" s="673"/>
      <c r="CQ28" s="674"/>
      <c r="CR28" s="657">
        <v>987137</v>
      </c>
      <c r="CS28" s="658"/>
      <c r="CT28" s="658"/>
      <c r="CU28" s="658"/>
      <c r="CV28" s="658"/>
      <c r="CW28" s="658"/>
      <c r="CX28" s="658"/>
      <c r="CY28" s="659"/>
      <c r="CZ28" s="662">
        <v>13.5</v>
      </c>
      <c r="DA28" s="691"/>
      <c r="DB28" s="691"/>
      <c r="DC28" s="695"/>
      <c r="DD28" s="666">
        <v>986508</v>
      </c>
      <c r="DE28" s="658"/>
      <c r="DF28" s="658"/>
      <c r="DG28" s="658"/>
      <c r="DH28" s="658"/>
      <c r="DI28" s="658"/>
      <c r="DJ28" s="658"/>
      <c r="DK28" s="659"/>
      <c r="DL28" s="666">
        <v>569988</v>
      </c>
      <c r="DM28" s="658"/>
      <c r="DN28" s="658"/>
      <c r="DO28" s="658"/>
      <c r="DP28" s="658"/>
      <c r="DQ28" s="658"/>
      <c r="DR28" s="658"/>
      <c r="DS28" s="658"/>
      <c r="DT28" s="658"/>
      <c r="DU28" s="658"/>
      <c r="DV28" s="659"/>
      <c r="DW28" s="662">
        <v>13.1</v>
      </c>
      <c r="DX28" s="691"/>
      <c r="DY28" s="691"/>
      <c r="DZ28" s="691"/>
      <c r="EA28" s="691"/>
      <c r="EB28" s="691"/>
      <c r="EC28" s="692"/>
    </row>
    <row r="29" spans="2:133" ht="11.25" customHeight="1" x14ac:dyDescent="0.15">
      <c r="B29" s="654" t="s">
        <v>304</v>
      </c>
      <c r="C29" s="655"/>
      <c r="D29" s="655"/>
      <c r="E29" s="655"/>
      <c r="F29" s="655"/>
      <c r="G29" s="655"/>
      <c r="H29" s="655"/>
      <c r="I29" s="655"/>
      <c r="J29" s="655"/>
      <c r="K29" s="655"/>
      <c r="L29" s="655"/>
      <c r="M29" s="655"/>
      <c r="N29" s="655"/>
      <c r="O29" s="655"/>
      <c r="P29" s="655"/>
      <c r="Q29" s="656"/>
      <c r="R29" s="657">
        <v>574396</v>
      </c>
      <c r="S29" s="658"/>
      <c r="T29" s="658"/>
      <c r="U29" s="658"/>
      <c r="V29" s="658"/>
      <c r="W29" s="658"/>
      <c r="X29" s="658"/>
      <c r="Y29" s="659"/>
      <c r="Z29" s="660">
        <v>7.8</v>
      </c>
      <c r="AA29" s="660"/>
      <c r="AB29" s="660"/>
      <c r="AC29" s="660"/>
      <c r="AD29" s="661" t="s">
        <v>131</v>
      </c>
      <c r="AE29" s="661"/>
      <c r="AF29" s="661"/>
      <c r="AG29" s="661"/>
      <c r="AH29" s="661"/>
      <c r="AI29" s="661"/>
      <c r="AJ29" s="661"/>
      <c r="AK29" s="661"/>
      <c r="AL29" s="662" t="s">
        <v>131</v>
      </c>
      <c r="AM29" s="663"/>
      <c r="AN29" s="663"/>
      <c r="AO29" s="664"/>
      <c r="AP29" s="636" t="s">
        <v>221</v>
      </c>
      <c r="AQ29" s="637"/>
      <c r="AR29" s="637"/>
      <c r="AS29" s="637"/>
      <c r="AT29" s="637"/>
      <c r="AU29" s="637"/>
      <c r="AV29" s="637"/>
      <c r="AW29" s="637"/>
      <c r="AX29" s="637"/>
      <c r="AY29" s="637"/>
      <c r="AZ29" s="637"/>
      <c r="BA29" s="637"/>
      <c r="BB29" s="637"/>
      <c r="BC29" s="637"/>
      <c r="BD29" s="637"/>
      <c r="BE29" s="637"/>
      <c r="BF29" s="638"/>
      <c r="BG29" s="636" t="s">
        <v>305</v>
      </c>
      <c r="BH29" s="697"/>
      <c r="BI29" s="697"/>
      <c r="BJ29" s="697"/>
      <c r="BK29" s="697"/>
      <c r="BL29" s="697"/>
      <c r="BM29" s="697"/>
      <c r="BN29" s="697"/>
      <c r="BO29" s="697"/>
      <c r="BP29" s="697"/>
      <c r="BQ29" s="698"/>
      <c r="BR29" s="636" t="s">
        <v>306</v>
      </c>
      <c r="BS29" s="697"/>
      <c r="BT29" s="697"/>
      <c r="BU29" s="697"/>
      <c r="BV29" s="697"/>
      <c r="BW29" s="697"/>
      <c r="BX29" s="697"/>
      <c r="BY29" s="697"/>
      <c r="BZ29" s="697"/>
      <c r="CA29" s="697"/>
      <c r="CB29" s="698"/>
      <c r="CD29" s="720" t="s">
        <v>307</v>
      </c>
      <c r="CE29" s="721"/>
      <c r="CF29" s="672" t="s">
        <v>64</v>
      </c>
      <c r="CG29" s="673"/>
      <c r="CH29" s="673"/>
      <c r="CI29" s="673"/>
      <c r="CJ29" s="673"/>
      <c r="CK29" s="673"/>
      <c r="CL29" s="673"/>
      <c r="CM29" s="673"/>
      <c r="CN29" s="673"/>
      <c r="CO29" s="673"/>
      <c r="CP29" s="673"/>
      <c r="CQ29" s="674"/>
      <c r="CR29" s="657">
        <v>987137</v>
      </c>
      <c r="CS29" s="693"/>
      <c r="CT29" s="693"/>
      <c r="CU29" s="693"/>
      <c r="CV29" s="693"/>
      <c r="CW29" s="693"/>
      <c r="CX29" s="693"/>
      <c r="CY29" s="694"/>
      <c r="CZ29" s="662">
        <v>13.5</v>
      </c>
      <c r="DA29" s="691"/>
      <c r="DB29" s="691"/>
      <c r="DC29" s="695"/>
      <c r="DD29" s="666">
        <v>986508</v>
      </c>
      <c r="DE29" s="693"/>
      <c r="DF29" s="693"/>
      <c r="DG29" s="693"/>
      <c r="DH29" s="693"/>
      <c r="DI29" s="693"/>
      <c r="DJ29" s="693"/>
      <c r="DK29" s="694"/>
      <c r="DL29" s="666">
        <v>569988</v>
      </c>
      <c r="DM29" s="693"/>
      <c r="DN29" s="693"/>
      <c r="DO29" s="693"/>
      <c r="DP29" s="693"/>
      <c r="DQ29" s="693"/>
      <c r="DR29" s="693"/>
      <c r="DS29" s="693"/>
      <c r="DT29" s="693"/>
      <c r="DU29" s="693"/>
      <c r="DV29" s="694"/>
      <c r="DW29" s="662">
        <v>13.1</v>
      </c>
      <c r="DX29" s="691"/>
      <c r="DY29" s="691"/>
      <c r="DZ29" s="691"/>
      <c r="EA29" s="691"/>
      <c r="EB29" s="691"/>
      <c r="EC29" s="692"/>
    </row>
    <row r="30" spans="2:133" ht="11.25" customHeight="1" x14ac:dyDescent="0.15">
      <c r="B30" s="654" t="s">
        <v>308</v>
      </c>
      <c r="C30" s="655"/>
      <c r="D30" s="655"/>
      <c r="E30" s="655"/>
      <c r="F30" s="655"/>
      <c r="G30" s="655"/>
      <c r="H30" s="655"/>
      <c r="I30" s="655"/>
      <c r="J30" s="655"/>
      <c r="K30" s="655"/>
      <c r="L30" s="655"/>
      <c r="M30" s="655"/>
      <c r="N30" s="655"/>
      <c r="O30" s="655"/>
      <c r="P30" s="655"/>
      <c r="Q30" s="656"/>
      <c r="R30" s="657">
        <v>5232</v>
      </c>
      <c r="S30" s="658"/>
      <c r="T30" s="658"/>
      <c r="U30" s="658"/>
      <c r="V30" s="658"/>
      <c r="W30" s="658"/>
      <c r="X30" s="658"/>
      <c r="Y30" s="659"/>
      <c r="Z30" s="660">
        <v>0.1</v>
      </c>
      <c r="AA30" s="660"/>
      <c r="AB30" s="660"/>
      <c r="AC30" s="660"/>
      <c r="AD30" s="661">
        <v>489</v>
      </c>
      <c r="AE30" s="661"/>
      <c r="AF30" s="661"/>
      <c r="AG30" s="661"/>
      <c r="AH30" s="661"/>
      <c r="AI30" s="661"/>
      <c r="AJ30" s="661"/>
      <c r="AK30" s="661"/>
      <c r="AL30" s="662">
        <v>0</v>
      </c>
      <c r="AM30" s="663"/>
      <c r="AN30" s="663"/>
      <c r="AO30" s="664"/>
      <c r="AP30" s="705" t="s">
        <v>309</v>
      </c>
      <c r="AQ30" s="706"/>
      <c r="AR30" s="706"/>
      <c r="AS30" s="706"/>
      <c r="AT30" s="711" t="s">
        <v>310</v>
      </c>
      <c r="AU30" s="208"/>
      <c r="AV30" s="208"/>
      <c r="AW30" s="208"/>
      <c r="AX30" s="643" t="s">
        <v>183</v>
      </c>
      <c r="AY30" s="644"/>
      <c r="AZ30" s="644"/>
      <c r="BA30" s="644"/>
      <c r="BB30" s="644"/>
      <c r="BC30" s="644"/>
      <c r="BD30" s="644"/>
      <c r="BE30" s="644"/>
      <c r="BF30" s="645"/>
      <c r="BG30" s="717">
        <v>98.9</v>
      </c>
      <c r="BH30" s="718"/>
      <c r="BI30" s="718"/>
      <c r="BJ30" s="718"/>
      <c r="BK30" s="718"/>
      <c r="BL30" s="718"/>
      <c r="BM30" s="652">
        <v>95.9</v>
      </c>
      <c r="BN30" s="718"/>
      <c r="BO30" s="718"/>
      <c r="BP30" s="718"/>
      <c r="BQ30" s="719"/>
      <c r="BR30" s="717">
        <v>98.9</v>
      </c>
      <c r="BS30" s="718"/>
      <c r="BT30" s="718"/>
      <c r="BU30" s="718"/>
      <c r="BV30" s="718"/>
      <c r="BW30" s="718"/>
      <c r="BX30" s="652">
        <v>95.9</v>
      </c>
      <c r="BY30" s="718"/>
      <c r="BZ30" s="718"/>
      <c r="CA30" s="718"/>
      <c r="CB30" s="719"/>
      <c r="CD30" s="722"/>
      <c r="CE30" s="723"/>
      <c r="CF30" s="672" t="s">
        <v>311</v>
      </c>
      <c r="CG30" s="673"/>
      <c r="CH30" s="673"/>
      <c r="CI30" s="673"/>
      <c r="CJ30" s="673"/>
      <c r="CK30" s="673"/>
      <c r="CL30" s="673"/>
      <c r="CM30" s="673"/>
      <c r="CN30" s="673"/>
      <c r="CO30" s="673"/>
      <c r="CP30" s="673"/>
      <c r="CQ30" s="674"/>
      <c r="CR30" s="657">
        <v>941270</v>
      </c>
      <c r="CS30" s="658"/>
      <c r="CT30" s="658"/>
      <c r="CU30" s="658"/>
      <c r="CV30" s="658"/>
      <c r="CW30" s="658"/>
      <c r="CX30" s="658"/>
      <c r="CY30" s="659"/>
      <c r="CZ30" s="662">
        <v>12.9</v>
      </c>
      <c r="DA30" s="691"/>
      <c r="DB30" s="691"/>
      <c r="DC30" s="695"/>
      <c r="DD30" s="666">
        <v>940686</v>
      </c>
      <c r="DE30" s="658"/>
      <c r="DF30" s="658"/>
      <c r="DG30" s="658"/>
      <c r="DH30" s="658"/>
      <c r="DI30" s="658"/>
      <c r="DJ30" s="658"/>
      <c r="DK30" s="659"/>
      <c r="DL30" s="666">
        <v>524166</v>
      </c>
      <c r="DM30" s="658"/>
      <c r="DN30" s="658"/>
      <c r="DO30" s="658"/>
      <c r="DP30" s="658"/>
      <c r="DQ30" s="658"/>
      <c r="DR30" s="658"/>
      <c r="DS30" s="658"/>
      <c r="DT30" s="658"/>
      <c r="DU30" s="658"/>
      <c r="DV30" s="659"/>
      <c r="DW30" s="662">
        <v>12.1</v>
      </c>
      <c r="DX30" s="691"/>
      <c r="DY30" s="691"/>
      <c r="DZ30" s="691"/>
      <c r="EA30" s="691"/>
      <c r="EB30" s="691"/>
      <c r="EC30" s="692"/>
    </row>
    <row r="31" spans="2:133" ht="11.25" customHeight="1" x14ac:dyDescent="0.15">
      <c r="B31" s="654" t="s">
        <v>312</v>
      </c>
      <c r="C31" s="655"/>
      <c r="D31" s="655"/>
      <c r="E31" s="655"/>
      <c r="F31" s="655"/>
      <c r="G31" s="655"/>
      <c r="H31" s="655"/>
      <c r="I31" s="655"/>
      <c r="J31" s="655"/>
      <c r="K31" s="655"/>
      <c r="L31" s="655"/>
      <c r="M31" s="655"/>
      <c r="N31" s="655"/>
      <c r="O31" s="655"/>
      <c r="P31" s="655"/>
      <c r="Q31" s="656"/>
      <c r="R31" s="657">
        <v>37506</v>
      </c>
      <c r="S31" s="658"/>
      <c r="T31" s="658"/>
      <c r="U31" s="658"/>
      <c r="V31" s="658"/>
      <c r="W31" s="658"/>
      <c r="X31" s="658"/>
      <c r="Y31" s="659"/>
      <c r="Z31" s="660">
        <v>0.5</v>
      </c>
      <c r="AA31" s="660"/>
      <c r="AB31" s="660"/>
      <c r="AC31" s="660"/>
      <c r="AD31" s="661" t="s">
        <v>233</v>
      </c>
      <c r="AE31" s="661"/>
      <c r="AF31" s="661"/>
      <c r="AG31" s="661"/>
      <c r="AH31" s="661"/>
      <c r="AI31" s="661"/>
      <c r="AJ31" s="661"/>
      <c r="AK31" s="661"/>
      <c r="AL31" s="662" t="s">
        <v>131</v>
      </c>
      <c r="AM31" s="663"/>
      <c r="AN31" s="663"/>
      <c r="AO31" s="664"/>
      <c r="AP31" s="707"/>
      <c r="AQ31" s="708"/>
      <c r="AR31" s="708"/>
      <c r="AS31" s="708"/>
      <c r="AT31" s="712"/>
      <c r="AU31" s="207" t="s">
        <v>313</v>
      </c>
      <c r="AV31" s="207"/>
      <c r="AW31" s="207"/>
      <c r="AX31" s="654" t="s">
        <v>314</v>
      </c>
      <c r="AY31" s="655"/>
      <c r="AZ31" s="655"/>
      <c r="BA31" s="655"/>
      <c r="BB31" s="655"/>
      <c r="BC31" s="655"/>
      <c r="BD31" s="655"/>
      <c r="BE31" s="655"/>
      <c r="BF31" s="656"/>
      <c r="BG31" s="714">
        <v>99</v>
      </c>
      <c r="BH31" s="693"/>
      <c r="BI31" s="693"/>
      <c r="BJ31" s="693"/>
      <c r="BK31" s="693"/>
      <c r="BL31" s="693"/>
      <c r="BM31" s="663">
        <v>96.5</v>
      </c>
      <c r="BN31" s="715"/>
      <c r="BO31" s="715"/>
      <c r="BP31" s="715"/>
      <c r="BQ31" s="716"/>
      <c r="BR31" s="714">
        <v>98.9</v>
      </c>
      <c r="BS31" s="693"/>
      <c r="BT31" s="693"/>
      <c r="BU31" s="693"/>
      <c r="BV31" s="693"/>
      <c r="BW31" s="693"/>
      <c r="BX31" s="663">
        <v>96.4</v>
      </c>
      <c r="BY31" s="715"/>
      <c r="BZ31" s="715"/>
      <c r="CA31" s="715"/>
      <c r="CB31" s="716"/>
      <c r="CD31" s="722"/>
      <c r="CE31" s="723"/>
      <c r="CF31" s="672" t="s">
        <v>315</v>
      </c>
      <c r="CG31" s="673"/>
      <c r="CH31" s="673"/>
      <c r="CI31" s="673"/>
      <c r="CJ31" s="673"/>
      <c r="CK31" s="673"/>
      <c r="CL31" s="673"/>
      <c r="CM31" s="673"/>
      <c r="CN31" s="673"/>
      <c r="CO31" s="673"/>
      <c r="CP31" s="673"/>
      <c r="CQ31" s="674"/>
      <c r="CR31" s="657">
        <v>45867</v>
      </c>
      <c r="CS31" s="693"/>
      <c r="CT31" s="693"/>
      <c r="CU31" s="693"/>
      <c r="CV31" s="693"/>
      <c r="CW31" s="693"/>
      <c r="CX31" s="693"/>
      <c r="CY31" s="694"/>
      <c r="CZ31" s="662">
        <v>0.6</v>
      </c>
      <c r="DA31" s="691"/>
      <c r="DB31" s="691"/>
      <c r="DC31" s="695"/>
      <c r="DD31" s="666">
        <v>45822</v>
      </c>
      <c r="DE31" s="693"/>
      <c r="DF31" s="693"/>
      <c r="DG31" s="693"/>
      <c r="DH31" s="693"/>
      <c r="DI31" s="693"/>
      <c r="DJ31" s="693"/>
      <c r="DK31" s="694"/>
      <c r="DL31" s="666">
        <v>45822</v>
      </c>
      <c r="DM31" s="693"/>
      <c r="DN31" s="693"/>
      <c r="DO31" s="693"/>
      <c r="DP31" s="693"/>
      <c r="DQ31" s="693"/>
      <c r="DR31" s="693"/>
      <c r="DS31" s="693"/>
      <c r="DT31" s="693"/>
      <c r="DU31" s="693"/>
      <c r="DV31" s="694"/>
      <c r="DW31" s="662">
        <v>1.1000000000000001</v>
      </c>
      <c r="DX31" s="691"/>
      <c r="DY31" s="691"/>
      <c r="DZ31" s="691"/>
      <c r="EA31" s="691"/>
      <c r="EB31" s="691"/>
      <c r="EC31" s="692"/>
    </row>
    <row r="32" spans="2:133" ht="11.25" customHeight="1" x14ac:dyDescent="0.15">
      <c r="B32" s="654" t="s">
        <v>316</v>
      </c>
      <c r="C32" s="655"/>
      <c r="D32" s="655"/>
      <c r="E32" s="655"/>
      <c r="F32" s="655"/>
      <c r="G32" s="655"/>
      <c r="H32" s="655"/>
      <c r="I32" s="655"/>
      <c r="J32" s="655"/>
      <c r="K32" s="655"/>
      <c r="L32" s="655"/>
      <c r="M32" s="655"/>
      <c r="N32" s="655"/>
      <c r="O32" s="655"/>
      <c r="P32" s="655"/>
      <c r="Q32" s="656"/>
      <c r="R32" s="657">
        <v>687009</v>
      </c>
      <c r="S32" s="658"/>
      <c r="T32" s="658"/>
      <c r="U32" s="658"/>
      <c r="V32" s="658"/>
      <c r="W32" s="658"/>
      <c r="X32" s="658"/>
      <c r="Y32" s="659"/>
      <c r="Z32" s="660">
        <v>9.3000000000000007</v>
      </c>
      <c r="AA32" s="660"/>
      <c r="AB32" s="660"/>
      <c r="AC32" s="660"/>
      <c r="AD32" s="661" t="s">
        <v>131</v>
      </c>
      <c r="AE32" s="661"/>
      <c r="AF32" s="661"/>
      <c r="AG32" s="661"/>
      <c r="AH32" s="661"/>
      <c r="AI32" s="661"/>
      <c r="AJ32" s="661"/>
      <c r="AK32" s="661"/>
      <c r="AL32" s="662" t="s">
        <v>131</v>
      </c>
      <c r="AM32" s="663"/>
      <c r="AN32" s="663"/>
      <c r="AO32" s="664"/>
      <c r="AP32" s="709"/>
      <c r="AQ32" s="710"/>
      <c r="AR32" s="710"/>
      <c r="AS32" s="710"/>
      <c r="AT32" s="713"/>
      <c r="AU32" s="209"/>
      <c r="AV32" s="209"/>
      <c r="AW32" s="209"/>
      <c r="AX32" s="702" t="s">
        <v>317</v>
      </c>
      <c r="AY32" s="703"/>
      <c r="AZ32" s="703"/>
      <c r="BA32" s="703"/>
      <c r="BB32" s="703"/>
      <c r="BC32" s="703"/>
      <c r="BD32" s="703"/>
      <c r="BE32" s="703"/>
      <c r="BF32" s="704"/>
      <c r="BG32" s="726">
        <v>98.6</v>
      </c>
      <c r="BH32" s="727"/>
      <c r="BI32" s="727"/>
      <c r="BJ32" s="727"/>
      <c r="BK32" s="727"/>
      <c r="BL32" s="727"/>
      <c r="BM32" s="728">
        <v>94.6</v>
      </c>
      <c r="BN32" s="727"/>
      <c r="BO32" s="727"/>
      <c r="BP32" s="727"/>
      <c r="BQ32" s="729"/>
      <c r="BR32" s="726">
        <v>98.8</v>
      </c>
      <c r="BS32" s="727"/>
      <c r="BT32" s="727"/>
      <c r="BU32" s="727"/>
      <c r="BV32" s="727"/>
      <c r="BW32" s="727"/>
      <c r="BX32" s="728">
        <v>94.7</v>
      </c>
      <c r="BY32" s="727"/>
      <c r="BZ32" s="727"/>
      <c r="CA32" s="727"/>
      <c r="CB32" s="729"/>
      <c r="CD32" s="724"/>
      <c r="CE32" s="725"/>
      <c r="CF32" s="672" t="s">
        <v>318</v>
      </c>
      <c r="CG32" s="673"/>
      <c r="CH32" s="673"/>
      <c r="CI32" s="673"/>
      <c r="CJ32" s="673"/>
      <c r="CK32" s="673"/>
      <c r="CL32" s="673"/>
      <c r="CM32" s="673"/>
      <c r="CN32" s="673"/>
      <c r="CO32" s="673"/>
      <c r="CP32" s="673"/>
      <c r="CQ32" s="674"/>
      <c r="CR32" s="657" t="s">
        <v>131</v>
      </c>
      <c r="CS32" s="658"/>
      <c r="CT32" s="658"/>
      <c r="CU32" s="658"/>
      <c r="CV32" s="658"/>
      <c r="CW32" s="658"/>
      <c r="CX32" s="658"/>
      <c r="CY32" s="659"/>
      <c r="CZ32" s="662" t="s">
        <v>233</v>
      </c>
      <c r="DA32" s="691"/>
      <c r="DB32" s="691"/>
      <c r="DC32" s="695"/>
      <c r="DD32" s="666" t="s">
        <v>233</v>
      </c>
      <c r="DE32" s="658"/>
      <c r="DF32" s="658"/>
      <c r="DG32" s="658"/>
      <c r="DH32" s="658"/>
      <c r="DI32" s="658"/>
      <c r="DJ32" s="658"/>
      <c r="DK32" s="659"/>
      <c r="DL32" s="666" t="s">
        <v>140</v>
      </c>
      <c r="DM32" s="658"/>
      <c r="DN32" s="658"/>
      <c r="DO32" s="658"/>
      <c r="DP32" s="658"/>
      <c r="DQ32" s="658"/>
      <c r="DR32" s="658"/>
      <c r="DS32" s="658"/>
      <c r="DT32" s="658"/>
      <c r="DU32" s="658"/>
      <c r="DV32" s="659"/>
      <c r="DW32" s="662" t="s">
        <v>131</v>
      </c>
      <c r="DX32" s="691"/>
      <c r="DY32" s="691"/>
      <c r="DZ32" s="691"/>
      <c r="EA32" s="691"/>
      <c r="EB32" s="691"/>
      <c r="EC32" s="692"/>
    </row>
    <row r="33" spans="2:133" ht="11.25" customHeight="1" x14ac:dyDescent="0.15">
      <c r="B33" s="654" t="s">
        <v>319</v>
      </c>
      <c r="C33" s="655"/>
      <c r="D33" s="655"/>
      <c r="E33" s="655"/>
      <c r="F33" s="655"/>
      <c r="G33" s="655"/>
      <c r="H33" s="655"/>
      <c r="I33" s="655"/>
      <c r="J33" s="655"/>
      <c r="K33" s="655"/>
      <c r="L33" s="655"/>
      <c r="M33" s="655"/>
      <c r="N33" s="655"/>
      <c r="O33" s="655"/>
      <c r="P33" s="655"/>
      <c r="Q33" s="656"/>
      <c r="R33" s="657">
        <v>71563</v>
      </c>
      <c r="S33" s="658"/>
      <c r="T33" s="658"/>
      <c r="U33" s="658"/>
      <c r="V33" s="658"/>
      <c r="W33" s="658"/>
      <c r="X33" s="658"/>
      <c r="Y33" s="659"/>
      <c r="Z33" s="660">
        <v>1</v>
      </c>
      <c r="AA33" s="660"/>
      <c r="AB33" s="660"/>
      <c r="AC33" s="660"/>
      <c r="AD33" s="661" t="s">
        <v>131</v>
      </c>
      <c r="AE33" s="661"/>
      <c r="AF33" s="661"/>
      <c r="AG33" s="661"/>
      <c r="AH33" s="661"/>
      <c r="AI33" s="661"/>
      <c r="AJ33" s="661"/>
      <c r="AK33" s="661"/>
      <c r="AL33" s="662" t="s">
        <v>131</v>
      </c>
      <c r="AM33" s="663"/>
      <c r="AN33" s="663"/>
      <c r="AO33" s="664"/>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72" t="s">
        <v>320</v>
      </c>
      <c r="CE33" s="673"/>
      <c r="CF33" s="673"/>
      <c r="CG33" s="673"/>
      <c r="CH33" s="673"/>
      <c r="CI33" s="673"/>
      <c r="CJ33" s="673"/>
      <c r="CK33" s="673"/>
      <c r="CL33" s="673"/>
      <c r="CM33" s="673"/>
      <c r="CN33" s="673"/>
      <c r="CO33" s="673"/>
      <c r="CP33" s="673"/>
      <c r="CQ33" s="674"/>
      <c r="CR33" s="657">
        <v>2803367</v>
      </c>
      <c r="CS33" s="693"/>
      <c r="CT33" s="693"/>
      <c r="CU33" s="693"/>
      <c r="CV33" s="693"/>
      <c r="CW33" s="693"/>
      <c r="CX33" s="693"/>
      <c r="CY33" s="694"/>
      <c r="CZ33" s="662">
        <v>38.299999999999997</v>
      </c>
      <c r="DA33" s="691"/>
      <c r="DB33" s="691"/>
      <c r="DC33" s="695"/>
      <c r="DD33" s="666">
        <v>2420704</v>
      </c>
      <c r="DE33" s="693"/>
      <c r="DF33" s="693"/>
      <c r="DG33" s="693"/>
      <c r="DH33" s="693"/>
      <c r="DI33" s="693"/>
      <c r="DJ33" s="693"/>
      <c r="DK33" s="694"/>
      <c r="DL33" s="666">
        <v>2161029</v>
      </c>
      <c r="DM33" s="693"/>
      <c r="DN33" s="693"/>
      <c r="DO33" s="693"/>
      <c r="DP33" s="693"/>
      <c r="DQ33" s="693"/>
      <c r="DR33" s="693"/>
      <c r="DS33" s="693"/>
      <c r="DT33" s="693"/>
      <c r="DU33" s="693"/>
      <c r="DV33" s="694"/>
      <c r="DW33" s="662">
        <v>49.7</v>
      </c>
      <c r="DX33" s="691"/>
      <c r="DY33" s="691"/>
      <c r="DZ33" s="691"/>
      <c r="EA33" s="691"/>
      <c r="EB33" s="691"/>
      <c r="EC33" s="692"/>
    </row>
    <row r="34" spans="2:133" ht="11.25" customHeight="1" x14ac:dyDescent="0.15">
      <c r="B34" s="654" t="s">
        <v>321</v>
      </c>
      <c r="C34" s="655"/>
      <c r="D34" s="655"/>
      <c r="E34" s="655"/>
      <c r="F34" s="655"/>
      <c r="G34" s="655"/>
      <c r="H34" s="655"/>
      <c r="I34" s="655"/>
      <c r="J34" s="655"/>
      <c r="K34" s="655"/>
      <c r="L34" s="655"/>
      <c r="M34" s="655"/>
      <c r="N34" s="655"/>
      <c r="O34" s="655"/>
      <c r="P34" s="655"/>
      <c r="Q34" s="656"/>
      <c r="R34" s="657">
        <v>207794</v>
      </c>
      <c r="S34" s="658"/>
      <c r="T34" s="658"/>
      <c r="U34" s="658"/>
      <c r="V34" s="658"/>
      <c r="W34" s="658"/>
      <c r="X34" s="658"/>
      <c r="Y34" s="659"/>
      <c r="Z34" s="660">
        <v>2.8</v>
      </c>
      <c r="AA34" s="660"/>
      <c r="AB34" s="660"/>
      <c r="AC34" s="660"/>
      <c r="AD34" s="661">
        <v>451</v>
      </c>
      <c r="AE34" s="661"/>
      <c r="AF34" s="661"/>
      <c r="AG34" s="661"/>
      <c r="AH34" s="661"/>
      <c r="AI34" s="661"/>
      <c r="AJ34" s="661"/>
      <c r="AK34" s="661"/>
      <c r="AL34" s="662">
        <v>0</v>
      </c>
      <c r="AM34" s="663"/>
      <c r="AN34" s="663"/>
      <c r="AO34" s="664"/>
      <c r="AP34" s="212"/>
      <c r="AQ34" s="636" t="s">
        <v>322</v>
      </c>
      <c r="AR34" s="637"/>
      <c r="AS34" s="637"/>
      <c r="AT34" s="637"/>
      <c r="AU34" s="637"/>
      <c r="AV34" s="637"/>
      <c r="AW34" s="637"/>
      <c r="AX34" s="637"/>
      <c r="AY34" s="637"/>
      <c r="AZ34" s="637"/>
      <c r="BA34" s="637"/>
      <c r="BB34" s="637"/>
      <c r="BC34" s="637"/>
      <c r="BD34" s="637"/>
      <c r="BE34" s="637"/>
      <c r="BF34" s="638"/>
      <c r="BG34" s="636" t="s">
        <v>323</v>
      </c>
      <c r="BH34" s="637"/>
      <c r="BI34" s="637"/>
      <c r="BJ34" s="637"/>
      <c r="BK34" s="637"/>
      <c r="BL34" s="637"/>
      <c r="BM34" s="637"/>
      <c r="BN34" s="637"/>
      <c r="BO34" s="637"/>
      <c r="BP34" s="637"/>
      <c r="BQ34" s="637"/>
      <c r="BR34" s="637"/>
      <c r="BS34" s="637"/>
      <c r="BT34" s="637"/>
      <c r="BU34" s="637"/>
      <c r="BV34" s="637"/>
      <c r="BW34" s="637"/>
      <c r="BX34" s="637"/>
      <c r="BY34" s="637"/>
      <c r="BZ34" s="637"/>
      <c r="CA34" s="637"/>
      <c r="CB34" s="638"/>
      <c r="CD34" s="672" t="s">
        <v>324</v>
      </c>
      <c r="CE34" s="673"/>
      <c r="CF34" s="673"/>
      <c r="CG34" s="673"/>
      <c r="CH34" s="673"/>
      <c r="CI34" s="673"/>
      <c r="CJ34" s="673"/>
      <c r="CK34" s="673"/>
      <c r="CL34" s="673"/>
      <c r="CM34" s="673"/>
      <c r="CN34" s="673"/>
      <c r="CO34" s="673"/>
      <c r="CP34" s="673"/>
      <c r="CQ34" s="674"/>
      <c r="CR34" s="657">
        <v>1178125</v>
      </c>
      <c r="CS34" s="658"/>
      <c r="CT34" s="658"/>
      <c r="CU34" s="658"/>
      <c r="CV34" s="658"/>
      <c r="CW34" s="658"/>
      <c r="CX34" s="658"/>
      <c r="CY34" s="659"/>
      <c r="CZ34" s="662">
        <v>16.100000000000001</v>
      </c>
      <c r="DA34" s="691"/>
      <c r="DB34" s="691"/>
      <c r="DC34" s="695"/>
      <c r="DD34" s="666">
        <v>940029</v>
      </c>
      <c r="DE34" s="658"/>
      <c r="DF34" s="658"/>
      <c r="DG34" s="658"/>
      <c r="DH34" s="658"/>
      <c r="DI34" s="658"/>
      <c r="DJ34" s="658"/>
      <c r="DK34" s="659"/>
      <c r="DL34" s="666">
        <v>872278</v>
      </c>
      <c r="DM34" s="658"/>
      <c r="DN34" s="658"/>
      <c r="DO34" s="658"/>
      <c r="DP34" s="658"/>
      <c r="DQ34" s="658"/>
      <c r="DR34" s="658"/>
      <c r="DS34" s="658"/>
      <c r="DT34" s="658"/>
      <c r="DU34" s="658"/>
      <c r="DV34" s="659"/>
      <c r="DW34" s="662">
        <v>20.100000000000001</v>
      </c>
      <c r="DX34" s="691"/>
      <c r="DY34" s="691"/>
      <c r="DZ34" s="691"/>
      <c r="EA34" s="691"/>
      <c r="EB34" s="691"/>
      <c r="EC34" s="692"/>
    </row>
    <row r="35" spans="2:133" ht="11.25" customHeight="1" x14ac:dyDescent="0.15">
      <c r="B35" s="654" t="s">
        <v>325</v>
      </c>
      <c r="C35" s="655"/>
      <c r="D35" s="655"/>
      <c r="E35" s="655"/>
      <c r="F35" s="655"/>
      <c r="G35" s="655"/>
      <c r="H35" s="655"/>
      <c r="I35" s="655"/>
      <c r="J35" s="655"/>
      <c r="K35" s="655"/>
      <c r="L35" s="655"/>
      <c r="M35" s="655"/>
      <c r="N35" s="655"/>
      <c r="O35" s="655"/>
      <c r="P35" s="655"/>
      <c r="Q35" s="656"/>
      <c r="R35" s="657">
        <v>367000</v>
      </c>
      <c r="S35" s="658"/>
      <c r="T35" s="658"/>
      <c r="U35" s="658"/>
      <c r="V35" s="658"/>
      <c r="W35" s="658"/>
      <c r="X35" s="658"/>
      <c r="Y35" s="659"/>
      <c r="Z35" s="660">
        <v>5</v>
      </c>
      <c r="AA35" s="660"/>
      <c r="AB35" s="660"/>
      <c r="AC35" s="660"/>
      <c r="AD35" s="661" t="s">
        <v>140</v>
      </c>
      <c r="AE35" s="661"/>
      <c r="AF35" s="661"/>
      <c r="AG35" s="661"/>
      <c r="AH35" s="661"/>
      <c r="AI35" s="661"/>
      <c r="AJ35" s="661"/>
      <c r="AK35" s="661"/>
      <c r="AL35" s="662" t="s">
        <v>140</v>
      </c>
      <c r="AM35" s="663"/>
      <c r="AN35" s="663"/>
      <c r="AO35" s="664"/>
      <c r="AP35" s="212"/>
      <c r="AQ35" s="730" t="s">
        <v>326</v>
      </c>
      <c r="AR35" s="731"/>
      <c r="AS35" s="731"/>
      <c r="AT35" s="731"/>
      <c r="AU35" s="731"/>
      <c r="AV35" s="731"/>
      <c r="AW35" s="731"/>
      <c r="AX35" s="731"/>
      <c r="AY35" s="732"/>
      <c r="AZ35" s="646">
        <v>845998</v>
      </c>
      <c r="BA35" s="647"/>
      <c r="BB35" s="647"/>
      <c r="BC35" s="647"/>
      <c r="BD35" s="647"/>
      <c r="BE35" s="647"/>
      <c r="BF35" s="733"/>
      <c r="BG35" s="668" t="s">
        <v>327</v>
      </c>
      <c r="BH35" s="669"/>
      <c r="BI35" s="669"/>
      <c r="BJ35" s="669"/>
      <c r="BK35" s="669"/>
      <c r="BL35" s="669"/>
      <c r="BM35" s="669"/>
      <c r="BN35" s="669"/>
      <c r="BO35" s="669"/>
      <c r="BP35" s="669"/>
      <c r="BQ35" s="669"/>
      <c r="BR35" s="669"/>
      <c r="BS35" s="669"/>
      <c r="BT35" s="669"/>
      <c r="BU35" s="670"/>
      <c r="BV35" s="646">
        <v>32568</v>
      </c>
      <c r="BW35" s="647"/>
      <c r="BX35" s="647"/>
      <c r="BY35" s="647"/>
      <c r="BZ35" s="647"/>
      <c r="CA35" s="647"/>
      <c r="CB35" s="733"/>
      <c r="CD35" s="672" t="s">
        <v>328</v>
      </c>
      <c r="CE35" s="673"/>
      <c r="CF35" s="673"/>
      <c r="CG35" s="673"/>
      <c r="CH35" s="673"/>
      <c r="CI35" s="673"/>
      <c r="CJ35" s="673"/>
      <c r="CK35" s="673"/>
      <c r="CL35" s="673"/>
      <c r="CM35" s="673"/>
      <c r="CN35" s="673"/>
      <c r="CO35" s="673"/>
      <c r="CP35" s="673"/>
      <c r="CQ35" s="674"/>
      <c r="CR35" s="657">
        <v>27739</v>
      </c>
      <c r="CS35" s="693"/>
      <c r="CT35" s="693"/>
      <c r="CU35" s="693"/>
      <c r="CV35" s="693"/>
      <c r="CW35" s="693"/>
      <c r="CX35" s="693"/>
      <c r="CY35" s="694"/>
      <c r="CZ35" s="662">
        <v>0.4</v>
      </c>
      <c r="DA35" s="691"/>
      <c r="DB35" s="691"/>
      <c r="DC35" s="695"/>
      <c r="DD35" s="666">
        <v>21586</v>
      </c>
      <c r="DE35" s="693"/>
      <c r="DF35" s="693"/>
      <c r="DG35" s="693"/>
      <c r="DH35" s="693"/>
      <c r="DI35" s="693"/>
      <c r="DJ35" s="693"/>
      <c r="DK35" s="694"/>
      <c r="DL35" s="666">
        <v>14339</v>
      </c>
      <c r="DM35" s="693"/>
      <c r="DN35" s="693"/>
      <c r="DO35" s="693"/>
      <c r="DP35" s="693"/>
      <c r="DQ35" s="693"/>
      <c r="DR35" s="693"/>
      <c r="DS35" s="693"/>
      <c r="DT35" s="693"/>
      <c r="DU35" s="693"/>
      <c r="DV35" s="694"/>
      <c r="DW35" s="662">
        <v>0.3</v>
      </c>
      <c r="DX35" s="691"/>
      <c r="DY35" s="691"/>
      <c r="DZ35" s="691"/>
      <c r="EA35" s="691"/>
      <c r="EB35" s="691"/>
      <c r="EC35" s="692"/>
    </row>
    <row r="36" spans="2:133" ht="11.25" customHeight="1" x14ac:dyDescent="0.15">
      <c r="B36" s="654" t="s">
        <v>329</v>
      </c>
      <c r="C36" s="655"/>
      <c r="D36" s="655"/>
      <c r="E36" s="655"/>
      <c r="F36" s="655"/>
      <c r="G36" s="655"/>
      <c r="H36" s="655"/>
      <c r="I36" s="655"/>
      <c r="J36" s="655"/>
      <c r="K36" s="655"/>
      <c r="L36" s="655"/>
      <c r="M36" s="655"/>
      <c r="N36" s="655"/>
      <c r="O36" s="655"/>
      <c r="P36" s="655"/>
      <c r="Q36" s="656"/>
      <c r="R36" s="657" t="s">
        <v>256</v>
      </c>
      <c r="S36" s="658"/>
      <c r="T36" s="658"/>
      <c r="U36" s="658"/>
      <c r="V36" s="658"/>
      <c r="W36" s="658"/>
      <c r="X36" s="658"/>
      <c r="Y36" s="659"/>
      <c r="Z36" s="660" t="s">
        <v>140</v>
      </c>
      <c r="AA36" s="660"/>
      <c r="AB36" s="660"/>
      <c r="AC36" s="660"/>
      <c r="AD36" s="661" t="s">
        <v>140</v>
      </c>
      <c r="AE36" s="661"/>
      <c r="AF36" s="661"/>
      <c r="AG36" s="661"/>
      <c r="AH36" s="661"/>
      <c r="AI36" s="661"/>
      <c r="AJ36" s="661"/>
      <c r="AK36" s="661"/>
      <c r="AL36" s="662" t="s">
        <v>140</v>
      </c>
      <c r="AM36" s="663"/>
      <c r="AN36" s="663"/>
      <c r="AO36" s="664"/>
      <c r="AQ36" s="734" t="s">
        <v>330</v>
      </c>
      <c r="AR36" s="735"/>
      <c r="AS36" s="735"/>
      <c r="AT36" s="735"/>
      <c r="AU36" s="735"/>
      <c r="AV36" s="735"/>
      <c r="AW36" s="735"/>
      <c r="AX36" s="735"/>
      <c r="AY36" s="736"/>
      <c r="AZ36" s="657">
        <v>285709</v>
      </c>
      <c r="BA36" s="658"/>
      <c r="BB36" s="658"/>
      <c r="BC36" s="658"/>
      <c r="BD36" s="693"/>
      <c r="BE36" s="693"/>
      <c r="BF36" s="716"/>
      <c r="BG36" s="672" t="s">
        <v>331</v>
      </c>
      <c r="BH36" s="673"/>
      <c r="BI36" s="673"/>
      <c r="BJ36" s="673"/>
      <c r="BK36" s="673"/>
      <c r="BL36" s="673"/>
      <c r="BM36" s="673"/>
      <c r="BN36" s="673"/>
      <c r="BO36" s="673"/>
      <c r="BP36" s="673"/>
      <c r="BQ36" s="673"/>
      <c r="BR36" s="673"/>
      <c r="BS36" s="673"/>
      <c r="BT36" s="673"/>
      <c r="BU36" s="674"/>
      <c r="BV36" s="657">
        <v>7087</v>
      </c>
      <c r="BW36" s="658"/>
      <c r="BX36" s="658"/>
      <c r="BY36" s="658"/>
      <c r="BZ36" s="658"/>
      <c r="CA36" s="658"/>
      <c r="CB36" s="667"/>
      <c r="CD36" s="672" t="s">
        <v>332</v>
      </c>
      <c r="CE36" s="673"/>
      <c r="CF36" s="673"/>
      <c r="CG36" s="673"/>
      <c r="CH36" s="673"/>
      <c r="CI36" s="673"/>
      <c r="CJ36" s="673"/>
      <c r="CK36" s="673"/>
      <c r="CL36" s="673"/>
      <c r="CM36" s="673"/>
      <c r="CN36" s="673"/>
      <c r="CO36" s="673"/>
      <c r="CP36" s="673"/>
      <c r="CQ36" s="674"/>
      <c r="CR36" s="657">
        <v>737498</v>
      </c>
      <c r="CS36" s="658"/>
      <c r="CT36" s="658"/>
      <c r="CU36" s="658"/>
      <c r="CV36" s="658"/>
      <c r="CW36" s="658"/>
      <c r="CX36" s="658"/>
      <c r="CY36" s="659"/>
      <c r="CZ36" s="662">
        <v>10.1</v>
      </c>
      <c r="DA36" s="691"/>
      <c r="DB36" s="691"/>
      <c r="DC36" s="695"/>
      <c r="DD36" s="666">
        <v>711280</v>
      </c>
      <c r="DE36" s="658"/>
      <c r="DF36" s="658"/>
      <c r="DG36" s="658"/>
      <c r="DH36" s="658"/>
      <c r="DI36" s="658"/>
      <c r="DJ36" s="658"/>
      <c r="DK36" s="659"/>
      <c r="DL36" s="666">
        <v>624481</v>
      </c>
      <c r="DM36" s="658"/>
      <c r="DN36" s="658"/>
      <c r="DO36" s="658"/>
      <c r="DP36" s="658"/>
      <c r="DQ36" s="658"/>
      <c r="DR36" s="658"/>
      <c r="DS36" s="658"/>
      <c r="DT36" s="658"/>
      <c r="DU36" s="658"/>
      <c r="DV36" s="659"/>
      <c r="DW36" s="662">
        <v>14.4</v>
      </c>
      <c r="DX36" s="691"/>
      <c r="DY36" s="691"/>
      <c r="DZ36" s="691"/>
      <c r="EA36" s="691"/>
      <c r="EB36" s="691"/>
      <c r="EC36" s="692"/>
    </row>
    <row r="37" spans="2:133" ht="11.25" customHeight="1" x14ac:dyDescent="0.15">
      <c r="B37" s="654" t="s">
        <v>333</v>
      </c>
      <c r="C37" s="655"/>
      <c r="D37" s="655"/>
      <c r="E37" s="655"/>
      <c r="F37" s="655"/>
      <c r="G37" s="655"/>
      <c r="H37" s="655"/>
      <c r="I37" s="655"/>
      <c r="J37" s="655"/>
      <c r="K37" s="655"/>
      <c r="L37" s="655"/>
      <c r="M37" s="655"/>
      <c r="N37" s="655"/>
      <c r="O37" s="655"/>
      <c r="P37" s="655"/>
      <c r="Q37" s="656"/>
      <c r="R37" s="657">
        <v>282200</v>
      </c>
      <c r="S37" s="658"/>
      <c r="T37" s="658"/>
      <c r="U37" s="658"/>
      <c r="V37" s="658"/>
      <c r="W37" s="658"/>
      <c r="X37" s="658"/>
      <c r="Y37" s="659"/>
      <c r="Z37" s="660">
        <v>3.8</v>
      </c>
      <c r="AA37" s="660"/>
      <c r="AB37" s="660"/>
      <c r="AC37" s="660"/>
      <c r="AD37" s="661" t="s">
        <v>131</v>
      </c>
      <c r="AE37" s="661"/>
      <c r="AF37" s="661"/>
      <c r="AG37" s="661"/>
      <c r="AH37" s="661"/>
      <c r="AI37" s="661"/>
      <c r="AJ37" s="661"/>
      <c r="AK37" s="661"/>
      <c r="AL37" s="662" t="s">
        <v>233</v>
      </c>
      <c r="AM37" s="663"/>
      <c r="AN37" s="663"/>
      <c r="AO37" s="664"/>
      <c r="AQ37" s="734" t="s">
        <v>334</v>
      </c>
      <c r="AR37" s="735"/>
      <c r="AS37" s="735"/>
      <c r="AT37" s="735"/>
      <c r="AU37" s="735"/>
      <c r="AV37" s="735"/>
      <c r="AW37" s="735"/>
      <c r="AX37" s="735"/>
      <c r="AY37" s="736"/>
      <c r="AZ37" s="657">
        <v>33000</v>
      </c>
      <c r="BA37" s="658"/>
      <c r="BB37" s="658"/>
      <c r="BC37" s="658"/>
      <c r="BD37" s="693"/>
      <c r="BE37" s="693"/>
      <c r="BF37" s="716"/>
      <c r="BG37" s="672" t="s">
        <v>335</v>
      </c>
      <c r="BH37" s="673"/>
      <c r="BI37" s="673"/>
      <c r="BJ37" s="673"/>
      <c r="BK37" s="673"/>
      <c r="BL37" s="673"/>
      <c r="BM37" s="673"/>
      <c r="BN37" s="673"/>
      <c r="BO37" s="673"/>
      <c r="BP37" s="673"/>
      <c r="BQ37" s="673"/>
      <c r="BR37" s="673"/>
      <c r="BS37" s="673"/>
      <c r="BT37" s="673"/>
      <c r="BU37" s="674"/>
      <c r="BV37" s="657">
        <v>2554</v>
      </c>
      <c r="BW37" s="658"/>
      <c r="BX37" s="658"/>
      <c r="BY37" s="658"/>
      <c r="BZ37" s="658"/>
      <c r="CA37" s="658"/>
      <c r="CB37" s="667"/>
      <c r="CD37" s="672" t="s">
        <v>336</v>
      </c>
      <c r="CE37" s="673"/>
      <c r="CF37" s="673"/>
      <c r="CG37" s="673"/>
      <c r="CH37" s="673"/>
      <c r="CI37" s="673"/>
      <c r="CJ37" s="673"/>
      <c r="CK37" s="673"/>
      <c r="CL37" s="673"/>
      <c r="CM37" s="673"/>
      <c r="CN37" s="673"/>
      <c r="CO37" s="673"/>
      <c r="CP37" s="673"/>
      <c r="CQ37" s="674"/>
      <c r="CR37" s="657">
        <v>468334</v>
      </c>
      <c r="CS37" s="693"/>
      <c r="CT37" s="693"/>
      <c r="CU37" s="693"/>
      <c r="CV37" s="693"/>
      <c r="CW37" s="693"/>
      <c r="CX37" s="693"/>
      <c r="CY37" s="694"/>
      <c r="CZ37" s="662">
        <v>6.4</v>
      </c>
      <c r="DA37" s="691"/>
      <c r="DB37" s="691"/>
      <c r="DC37" s="695"/>
      <c r="DD37" s="666">
        <v>466032</v>
      </c>
      <c r="DE37" s="693"/>
      <c r="DF37" s="693"/>
      <c r="DG37" s="693"/>
      <c r="DH37" s="693"/>
      <c r="DI37" s="693"/>
      <c r="DJ37" s="693"/>
      <c r="DK37" s="694"/>
      <c r="DL37" s="666">
        <v>462375</v>
      </c>
      <c r="DM37" s="693"/>
      <c r="DN37" s="693"/>
      <c r="DO37" s="693"/>
      <c r="DP37" s="693"/>
      <c r="DQ37" s="693"/>
      <c r="DR37" s="693"/>
      <c r="DS37" s="693"/>
      <c r="DT37" s="693"/>
      <c r="DU37" s="693"/>
      <c r="DV37" s="694"/>
      <c r="DW37" s="662">
        <v>10.6</v>
      </c>
      <c r="DX37" s="691"/>
      <c r="DY37" s="691"/>
      <c r="DZ37" s="691"/>
      <c r="EA37" s="691"/>
      <c r="EB37" s="691"/>
      <c r="EC37" s="692"/>
    </row>
    <row r="38" spans="2:133" ht="11.25" customHeight="1" x14ac:dyDescent="0.15">
      <c r="B38" s="702" t="s">
        <v>337</v>
      </c>
      <c r="C38" s="703"/>
      <c r="D38" s="703"/>
      <c r="E38" s="703"/>
      <c r="F38" s="703"/>
      <c r="G38" s="703"/>
      <c r="H38" s="703"/>
      <c r="I38" s="703"/>
      <c r="J38" s="703"/>
      <c r="K38" s="703"/>
      <c r="L38" s="703"/>
      <c r="M38" s="703"/>
      <c r="N38" s="703"/>
      <c r="O38" s="703"/>
      <c r="P38" s="703"/>
      <c r="Q38" s="704"/>
      <c r="R38" s="737">
        <v>7409859</v>
      </c>
      <c r="S38" s="738"/>
      <c r="T38" s="738"/>
      <c r="U38" s="738"/>
      <c r="V38" s="738"/>
      <c r="W38" s="738"/>
      <c r="X38" s="738"/>
      <c r="Y38" s="739"/>
      <c r="Z38" s="740">
        <v>100</v>
      </c>
      <c r="AA38" s="740"/>
      <c r="AB38" s="740"/>
      <c r="AC38" s="740"/>
      <c r="AD38" s="741">
        <v>4064845</v>
      </c>
      <c r="AE38" s="741"/>
      <c r="AF38" s="741"/>
      <c r="AG38" s="741"/>
      <c r="AH38" s="741"/>
      <c r="AI38" s="741"/>
      <c r="AJ38" s="741"/>
      <c r="AK38" s="741"/>
      <c r="AL38" s="742">
        <v>100</v>
      </c>
      <c r="AM38" s="728"/>
      <c r="AN38" s="728"/>
      <c r="AO38" s="743"/>
      <c r="AQ38" s="734" t="s">
        <v>338</v>
      </c>
      <c r="AR38" s="735"/>
      <c r="AS38" s="735"/>
      <c r="AT38" s="735"/>
      <c r="AU38" s="735"/>
      <c r="AV38" s="735"/>
      <c r="AW38" s="735"/>
      <c r="AX38" s="735"/>
      <c r="AY38" s="736"/>
      <c r="AZ38" s="657" t="s">
        <v>233</v>
      </c>
      <c r="BA38" s="658"/>
      <c r="BB38" s="658"/>
      <c r="BC38" s="658"/>
      <c r="BD38" s="693"/>
      <c r="BE38" s="693"/>
      <c r="BF38" s="716"/>
      <c r="BG38" s="672" t="s">
        <v>339</v>
      </c>
      <c r="BH38" s="673"/>
      <c r="BI38" s="673"/>
      <c r="BJ38" s="673"/>
      <c r="BK38" s="673"/>
      <c r="BL38" s="673"/>
      <c r="BM38" s="673"/>
      <c r="BN38" s="673"/>
      <c r="BO38" s="673"/>
      <c r="BP38" s="673"/>
      <c r="BQ38" s="673"/>
      <c r="BR38" s="673"/>
      <c r="BS38" s="673"/>
      <c r="BT38" s="673"/>
      <c r="BU38" s="674"/>
      <c r="BV38" s="657">
        <v>4373</v>
      </c>
      <c r="BW38" s="658"/>
      <c r="BX38" s="658"/>
      <c r="BY38" s="658"/>
      <c r="BZ38" s="658"/>
      <c r="CA38" s="658"/>
      <c r="CB38" s="667"/>
      <c r="CD38" s="672" t="s">
        <v>340</v>
      </c>
      <c r="CE38" s="673"/>
      <c r="CF38" s="673"/>
      <c r="CG38" s="673"/>
      <c r="CH38" s="673"/>
      <c r="CI38" s="673"/>
      <c r="CJ38" s="673"/>
      <c r="CK38" s="673"/>
      <c r="CL38" s="673"/>
      <c r="CM38" s="673"/>
      <c r="CN38" s="673"/>
      <c r="CO38" s="673"/>
      <c r="CP38" s="673"/>
      <c r="CQ38" s="674"/>
      <c r="CR38" s="657">
        <v>812998</v>
      </c>
      <c r="CS38" s="658"/>
      <c r="CT38" s="658"/>
      <c r="CU38" s="658"/>
      <c r="CV38" s="658"/>
      <c r="CW38" s="658"/>
      <c r="CX38" s="658"/>
      <c r="CY38" s="659"/>
      <c r="CZ38" s="662">
        <v>11.1</v>
      </c>
      <c r="DA38" s="691"/>
      <c r="DB38" s="691"/>
      <c r="DC38" s="695"/>
      <c r="DD38" s="666">
        <v>709624</v>
      </c>
      <c r="DE38" s="658"/>
      <c r="DF38" s="658"/>
      <c r="DG38" s="658"/>
      <c r="DH38" s="658"/>
      <c r="DI38" s="658"/>
      <c r="DJ38" s="658"/>
      <c r="DK38" s="659"/>
      <c r="DL38" s="666">
        <v>649931</v>
      </c>
      <c r="DM38" s="658"/>
      <c r="DN38" s="658"/>
      <c r="DO38" s="658"/>
      <c r="DP38" s="658"/>
      <c r="DQ38" s="658"/>
      <c r="DR38" s="658"/>
      <c r="DS38" s="658"/>
      <c r="DT38" s="658"/>
      <c r="DU38" s="658"/>
      <c r="DV38" s="659"/>
      <c r="DW38" s="662">
        <v>15</v>
      </c>
      <c r="DX38" s="691"/>
      <c r="DY38" s="691"/>
      <c r="DZ38" s="691"/>
      <c r="EA38" s="691"/>
      <c r="EB38" s="691"/>
      <c r="EC38" s="692"/>
    </row>
    <row r="39" spans="2:133" ht="11.25" customHeight="1" x14ac:dyDescent="0.15">
      <c r="AQ39" s="734" t="s">
        <v>341</v>
      </c>
      <c r="AR39" s="735"/>
      <c r="AS39" s="735"/>
      <c r="AT39" s="735"/>
      <c r="AU39" s="735"/>
      <c r="AV39" s="735"/>
      <c r="AW39" s="735"/>
      <c r="AX39" s="735"/>
      <c r="AY39" s="736"/>
      <c r="AZ39" s="657" t="s">
        <v>131</v>
      </c>
      <c r="BA39" s="658"/>
      <c r="BB39" s="658"/>
      <c r="BC39" s="658"/>
      <c r="BD39" s="693"/>
      <c r="BE39" s="693"/>
      <c r="BF39" s="716"/>
      <c r="BG39" s="748" t="s">
        <v>342</v>
      </c>
      <c r="BH39" s="749"/>
      <c r="BI39" s="749"/>
      <c r="BJ39" s="749"/>
      <c r="BK39" s="749"/>
      <c r="BL39" s="213"/>
      <c r="BM39" s="673" t="s">
        <v>343</v>
      </c>
      <c r="BN39" s="673"/>
      <c r="BO39" s="673"/>
      <c r="BP39" s="673"/>
      <c r="BQ39" s="673"/>
      <c r="BR39" s="673"/>
      <c r="BS39" s="673"/>
      <c r="BT39" s="673"/>
      <c r="BU39" s="674"/>
      <c r="BV39" s="657">
        <v>101</v>
      </c>
      <c r="BW39" s="658"/>
      <c r="BX39" s="658"/>
      <c r="BY39" s="658"/>
      <c r="BZ39" s="658"/>
      <c r="CA39" s="658"/>
      <c r="CB39" s="667"/>
      <c r="CD39" s="672" t="s">
        <v>344</v>
      </c>
      <c r="CE39" s="673"/>
      <c r="CF39" s="673"/>
      <c r="CG39" s="673"/>
      <c r="CH39" s="673"/>
      <c r="CI39" s="673"/>
      <c r="CJ39" s="673"/>
      <c r="CK39" s="673"/>
      <c r="CL39" s="673"/>
      <c r="CM39" s="673"/>
      <c r="CN39" s="673"/>
      <c r="CO39" s="673"/>
      <c r="CP39" s="673"/>
      <c r="CQ39" s="674"/>
      <c r="CR39" s="657">
        <v>12007</v>
      </c>
      <c r="CS39" s="693"/>
      <c r="CT39" s="693"/>
      <c r="CU39" s="693"/>
      <c r="CV39" s="693"/>
      <c r="CW39" s="693"/>
      <c r="CX39" s="693"/>
      <c r="CY39" s="694"/>
      <c r="CZ39" s="662">
        <v>0.2</v>
      </c>
      <c r="DA39" s="691"/>
      <c r="DB39" s="691"/>
      <c r="DC39" s="695"/>
      <c r="DD39" s="666">
        <v>8185</v>
      </c>
      <c r="DE39" s="693"/>
      <c r="DF39" s="693"/>
      <c r="DG39" s="693"/>
      <c r="DH39" s="693"/>
      <c r="DI39" s="693"/>
      <c r="DJ39" s="693"/>
      <c r="DK39" s="694"/>
      <c r="DL39" s="666" t="s">
        <v>140</v>
      </c>
      <c r="DM39" s="693"/>
      <c r="DN39" s="693"/>
      <c r="DO39" s="693"/>
      <c r="DP39" s="693"/>
      <c r="DQ39" s="693"/>
      <c r="DR39" s="693"/>
      <c r="DS39" s="693"/>
      <c r="DT39" s="693"/>
      <c r="DU39" s="693"/>
      <c r="DV39" s="694"/>
      <c r="DW39" s="662" t="s">
        <v>131</v>
      </c>
      <c r="DX39" s="691"/>
      <c r="DY39" s="691"/>
      <c r="DZ39" s="691"/>
      <c r="EA39" s="691"/>
      <c r="EB39" s="691"/>
      <c r="EC39" s="692"/>
    </row>
    <row r="40" spans="2:133" ht="11.25" customHeight="1" x14ac:dyDescent="0.15">
      <c r="AQ40" s="734" t="s">
        <v>345</v>
      </c>
      <c r="AR40" s="735"/>
      <c r="AS40" s="735"/>
      <c r="AT40" s="735"/>
      <c r="AU40" s="735"/>
      <c r="AV40" s="735"/>
      <c r="AW40" s="735"/>
      <c r="AX40" s="735"/>
      <c r="AY40" s="736"/>
      <c r="AZ40" s="657">
        <v>127686</v>
      </c>
      <c r="BA40" s="658"/>
      <c r="BB40" s="658"/>
      <c r="BC40" s="658"/>
      <c r="BD40" s="693"/>
      <c r="BE40" s="693"/>
      <c r="BF40" s="716"/>
      <c r="BG40" s="748"/>
      <c r="BH40" s="749"/>
      <c r="BI40" s="749"/>
      <c r="BJ40" s="749"/>
      <c r="BK40" s="749"/>
      <c r="BL40" s="213"/>
      <c r="BM40" s="673" t="s">
        <v>346</v>
      </c>
      <c r="BN40" s="673"/>
      <c r="BO40" s="673"/>
      <c r="BP40" s="673"/>
      <c r="BQ40" s="673"/>
      <c r="BR40" s="673"/>
      <c r="BS40" s="673"/>
      <c r="BT40" s="673"/>
      <c r="BU40" s="674"/>
      <c r="BV40" s="657">
        <v>97</v>
      </c>
      <c r="BW40" s="658"/>
      <c r="BX40" s="658"/>
      <c r="BY40" s="658"/>
      <c r="BZ40" s="658"/>
      <c r="CA40" s="658"/>
      <c r="CB40" s="667"/>
      <c r="CD40" s="672" t="s">
        <v>347</v>
      </c>
      <c r="CE40" s="673"/>
      <c r="CF40" s="673"/>
      <c r="CG40" s="673"/>
      <c r="CH40" s="673"/>
      <c r="CI40" s="673"/>
      <c r="CJ40" s="673"/>
      <c r="CK40" s="673"/>
      <c r="CL40" s="673"/>
      <c r="CM40" s="673"/>
      <c r="CN40" s="673"/>
      <c r="CO40" s="673"/>
      <c r="CP40" s="673"/>
      <c r="CQ40" s="674"/>
      <c r="CR40" s="657">
        <v>35000</v>
      </c>
      <c r="CS40" s="658"/>
      <c r="CT40" s="658"/>
      <c r="CU40" s="658"/>
      <c r="CV40" s="658"/>
      <c r="CW40" s="658"/>
      <c r="CX40" s="658"/>
      <c r="CY40" s="659"/>
      <c r="CZ40" s="662">
        <v>0.5</v>
      </c>
      <c r="DA40" s="691"/>
      <c r="DB40" s="691"/>
      <c r="DC40" s="695"/>
      <c r="DD40" s="666">
        <v>30000</v>
      </c>
      <c r="DE40" s="658"/>
      <c r="DF40" s="658"/>
      <c r="DG40" s="658"/>
      <c r="DH40" s="658"/>
      <c r="DI40" s="658"/>
      <c r="DJ40" s="658"/>
      <c r="DK40" s="659"/>
      <c r="DL40" s="666" t="s">
        <v>284</v>
      </c>
      <c r="DM40" s="658"/>
      <c r="DN40" s="658"/>
      <c r="DO40" s="658"/>
      <c r="DP40" s="658"/>
      <c r="DQ40" s="658"/>
      <c r="DR40" s="658"/>
      <c r="DS40" s="658"/>
      <c r="DT40" s="658"/>
      <c r="DU40" s="658"/>
      <c r="DV40" s="659"/>
      <c r="DW40" s="662" t="s">
        <v>131</v>
      </c>
      <c r="DX40" s="691"/>
      <c r="DY40" s="691"/>
      <c r="DZ40" s="691"/>
      <c r="EA40" s="691"/>
      <c r="EB40" s="691"/>
      <c r="EC40" s="692"/>
    </row>
    <row r="41" spans="2:133" ht="11.25" customHeight="1" x14ac:dyDescent="0.15">
      <c r="AQ41" s="744" t="s">
        <v>348</v>
      </c>
      <c r="AR41" s="745"/>
      <c r="AS41" s="745"/>
      <c r="AT41" s="745"/>
      <c r="AU41" s="745"/>
      <c r="AV41" s="745"/>
      <c r="AW41" s="745"/>
      <c r="AX41" s="745"/>
      <c r="AY41" s="746"/>
      <c r="AZ41" s="737">
        <v>399603</v>
      </c>
      <c r="BA41" s="738"/>
      <c r="BB41" s="738"/>
      <c r="BC41" s="738"/>
      <c r="BD41" s="727"/>
      <c r="BE41" s="727"/>
      <c r="BF41" s="729"/>
      <c r="BG41" s="750"/>
      <c r="BH41" s="751"/>
      <c r="BI41" s="751"/>
      <c r="BJ41" s="751"/>
      <c r="BK41" s="751"/>
      <c r="BL41" s="214"/>
      <c r="BM41" s="682" t="s">
        <v>349</v>
      </c>
      <c r="BN41" s="682"/>
      <c r="BO41" s="682"/>
      <c r="BP41" s="682"/>
      <c r="BQ41" s="682"/>
      <c r="BR41" s="682"/>
      <c r="BS41" s="682"/>
      <c r="BT41" s="682"/>
      <c r="BU41" s="683"/>
      <c r="BV41" s="737">
        <v>281</v>
      </c>
      <c r="BW41" s="738"/>
      <c r="BX41" s="738"/>
      <c r="BY41" s="738"/>
      <c r="BZ41" s="738"/>
      <c r="CA41" s="738"/>
      <c r="CB41" s="747"/>
      <c r="CD41" s="672" t="s">
        <v>350</v>
      </c>
      <c r="CE41" s="673"/>
      <c r="CF41" s="673"/>
      <c r="CG41" s="673"/>
      <c r="CH41" s="673"/>
      <c r="CI41" s="673"/>
      <c r="CJ41" s="673"/>
      <c r="CK41" s="673"/>
      <c r="CL41" s="673"/>
      <c r="CM41" s="673"/>
      <c r="CN41" s="673"/>
      <c r="CO41" s="673"/>
      <c r="CP41" s="673"/>
      <c r="CQ41" s="674"/>
      <c r="CR41" s="657" t="s">
        <v>256</v>
      </c>
      <c r="CS41" s="693"/>
      <c r="CT41" s="693"/>
      <c r="CU41" s="693"/>
      <c r="CV41" s="693"/>
      <c r="CW41" s="693"/>
      <c r="CX41" s="693"/>
      <c r="CY41" s="694"/>
      <c r="CZ41" s="662" t="s">
        <v>131</v>
      </c>
      <c r="DA41" s="691"/>
      <c r="DB41" s="691"/>
      <c r="DC41" s="695"/>
      <c r="DD41" s="666" t="s">
        <v>233</v>
      </c>
      <c r="DE41" s="693"/>
      <c r="DF41" s="693"/>
      <c r="DG41" s="693"/>
      <c r="DH41" s="693"/>
      <c r="DI41" s="693"/>
      <c r="DJ41" s="693"/>
      <c r="DK41" s="694"/>
      <c r="DL41" s="752"/>
      <c r="DM41" s="753"/>
      <c r="DN41" s="753"/>
      <c r="DO41" s="753"/>
      <c r="DP41" s="753"/>
      <c r="DQ41" s="753"/>
      <c r="DR41" s="753"/>
      <c r="DS41" s="753"/>
      <c r="DT41" s="753"/>
      <c r="DU41" s="753"/>
      <c r="DV41" s="754"/>
      <c r="DW41" s="755"/>
      <c r="DX41" s="756"/>
      <c r="DY41" s="756"/>
      <c r="DZ41" s="756"/>
      <c r="EA41" s="756"/>
      <c r="EB41" s="756"/>
      <c r="EC41" s="757"/>
    </row>
    <row r="42" spans="2:133" ht="11.25" customHeight="1" x14ac:dyDescent="0.15">
      <c r="B42" s="207" t="s">
        <v>351</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54" t="s">
        <v>352</v>
      </c>
      <c r="CE42" s="655"/>
      <c r="CF42" s="655"/>
      <c r="CG42" s="655"/>
      <c r="CH42" s="655"/>
      <c r="CI42" s="655"/>
      <c r="CJ42" s="655"/>
      <c r="CK42" s="655"/>
      <c r="CL42" s="655"/>
      <c r="CM42" s="655"/>
      <c r="CN42" s="655"/>
      <c r="CO42" s="655"/>
      <c r="CP42" s="655"/>
      <c r="CQ42" s="656"/>
      <c r="CR42" s="657">
        <v>869052</v>
      </c>
      <c r="CS42" s="658"/>
      <c r="CT42" s="658"/>
      <c r="CU42" s="658"/>
      <c r="CV42" s="658"/>
      <c r="CW42" s="658"/>
      <c r="CX42" s="658"/>
      <c r="CY42" s="659"/>
      <c r="CZ42" s="662">
        <v>11.9</v>
      </c>
      <c r="DA42" s="663"/>
      <c r="DB42" s="663"/>
      <c r="DC42" s="758"/>
      <c r="DD42" s="666">
        <v>333048</v>
      </c>
      <c r="DE42" s="658"/>
      <c r="DF42" s="658"/>
      <c r="DG42" s="658"/>
      <c r="DH42" s="658"/>
      <c r="DI42" s="658"/>
      <c r="DJ42" s="658"/>
      <c r="DK42" s="659"/>
      <c r="DL42" s="752"/>
      <c r="DM42" s="753"/>
      <c r="DN42" s="753"/>
      <c r="DO42" s="753"/>
      <c r="DP42" s="753"/>
      <c r="DQ42" s="753"/>
      <c r="DR42" s="753"/>
      <c r="DS42" s="753"/>
      <c r="DT42" s="753"/>
      <c r="DU42" s="753"/>
      <c r="DV42" s="754"/>
      <c r="DW42" s="755"/>
      <c r="DX42" s="756"/>
      <c r="DY42" s="756"/>
      <c r="DZ42" s="756"/>
      <c r="EA42" s="756"/>
      <c r="EB42" s="756"/>
      <c r="EC42" s="757"/>
    </row>
    <row r="43" spans="2:133" ht="11.25" customHeight="1" x14ac:dyDescent="0.15">
      <c r="B43" s="217" t="s">
        <v>353</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54" t="s">
        <v>354</v>
      </c>
      <c r="CE43" s="655"/>
      <c r="CF43" s="655"/>
      <c r="CG43" s="655"/>
      <c r="CH43" s="655"/>
      <c r="CI43" s="655"/>
      <c r="CJ43" s="655"/>
      <c r="CK43" s="655"/>
      <c r="CL43" s="655"/>
      <c r="CM43" s="655"/>
      <c r="CN43" s="655"/>
      <c r="CO43" s="655"/>
      <c r="CP43" s="655"/>
      <c r="CQ43" s="656"/>
      <c r="CR43" s="657">
        <v>56422</v>
      </c>
      <c r="CS43" s="693"/>
      <c r="CT43" s="693"/>
      <c r="CU43" s="693"/>
      <c r="CV43" s="693"/>
      <c r="CW43" s="693"/>
      <c r="CX43" s="693"/>
      <c r="CY43" s="694"/>
      <c r="CZ43" s="662">
        <v>0.8</v>
      </c>
      <c r="DA43" s="691"/>
      <c r="DB43" s="691"/>
      <c r="DC43" s="695"/>
      <c r="DD43" s="666">
        <v>56422</v>
      </c>
      <c r="DE43" s="693"/>
      <c r="DF43" s="693"/>
      <c r="DG43" s="693"/>
      <c r="DH43" s="693"/>
      <c r="DI43" s="693"/>
      <c r="DJ43" s="693"/>
      <c r="DK43" s="694"/>
      <c r="DL43" s="752"/>
      <c r="DM43" s="753"/>
      <c r="DN43" s="753"/>
      <c r="DO43" s="753"/>
      <c r="DP43" s="753"/>
      <c r="DQ43" s="753"/>
      <c r="DR43" s="753"/>
      <c r="DS43" s="753"/>
      <c r="DT43" s="753"/>
      <c r="DU43" s="753"/>
      <c r="DV43" s="754"/>
      <c r="DW43" s="755"/>
      <c r="DX43" s="756"/>
      <c r="DY43" s="756"/>
      <c r="DZ43" s="756"/>
      <c r="EA43" s="756"/>
      <c r="EB43" s="756"/>
      <c r="EC43" s="757"/>
    </row>
    <row r="44" spans="2:133" ht="11.25" customHeight="1" x14ac:dyDescent="0.15">
      <c r="B44" s="218" t="s">
        <v>355</v>
      </c>
      <c r="CD44" s="769" t="s">
        <v>307</v>
      </c>
      <c r="CE44" s="770"/>
      <c r="CF44" s="654" t="s">
        <v>356</v>
      </c>
      <c r="CG44" s="655"/>
      <c r="CH44" s="655"/>
      <c r="CI44" s="655"/>
      <c r="CJ44" s="655"/>
      <c r="CK44" s="655"/>
      <c r="CL44" s="655"/>
      <c r="CM44" s="655"/>
      <c r="CN44" s="655"/>
      <c r="CO44" s="655"/>
      <c r="CP44" s="655"/>
      <c r="CQ44" s="656"/>
      <c r="CR44" s="657">
        <v>869052</v>
      </c>
      <c r="CS44" s="658"/>
      <c r="CT44" s="658"/>
      <c r="CU44" s="658"/>
      <c r="CV44" s="658"/>
      <c r="CW44" s="658"/>
      <c r="CX44" s="658"/>
      <c r="CY44" s="659"/>
      <c r="CZ44" s="662">
        <v>11.9</v>
      </c>
      <c r="DA44" s="663"/>
      <c r="DB44" s="663"/>
      <c r="DC44" s="758"/>
      <c r="DD44" s="666">
        <v>333048</v>
      </c>
      <c r="DE44" s="658"/>
      <c r="DF44" s="658"/>
      <c r="DG44" s="658"/>
      <c r="DH44" s="658"/>
      <c r="DI44" s="658"/>
      <c r="DJ44" s="658"/>
      <c r="DK44" s="659"/>
      <c r="DL44" s="752"/>
      <c r="DM44" s="753"/>
      <c r="DN44" s="753"/>
      <c r="DO44" s="753"/>
      <c r="DP44" s="753"/>
      <c r="DQ44" s="753"/>
      <c r="DR44" s="753"/>
      <c r="DS44" s="753"/>
      <c r="DT44" s="753"/>
      <c r="DU44" s="753"/>
      <c r="DV44" s="754"/>
      <c r="DW44" s="755"/>
      <c r="DX44" s="756"/>
      <c r="DY44" s="756"/>
      <c r="DZ44" s="756"/>
      <c r="EA44" s="756"/>
      <c r="EB44" s="756"/>
      <c r="EC44" s="757"/>
    </row>
    <row r="45" spans="2:133" ht="11.25" customHeight="1" x14ac:dyDescent="0.15">
      <c r="CD45" s="771"/>
      <c r="CE45" s="772"/>
      <c r="CF45" s="654" t="s">
        <v>357</v>
      </c>
      <c r="CG45" s="655"/>
      <c r="CH45" s="655"/>
      <c r="CI45" s="655"/>
      <c r="CJ45" s="655"/>
      <c r="CK45" s="655"/>
      <c r="CL45" s="655"/>
      <c r="CM45" s="655"/>
      <c r="CN45" s="655"/>
      <c r="CO45" s="655"/>
      <c r="CP45" s="655"/>
      <c r="CQ45" s="656"/>
      <c r="CR45" s="657">
        <v>482519</v>
      </c>
      <c r="CS45" s="693"/>
      <c r="CT45" s="693"/>
      <c r="CU45" s="693"/>
      <c r="CV45" s="693"/>
      <c r="CW45" s="693"/>
      <c r="CX45" s="693"/>
      <c r="CY45" s="694"/>
      <c r="CZ45" s="662">
        <v>6.6</v>
      </c>
      <c r="DA45" s="691"/>
      <c r="DB45" s="691"/>
      <c r="DC45" s="695"/>
      <c r="DD45" s="666">
        <v>51654</v>
      </c>
      <c r="DE45" s="693"/>
      <c r="DF45" s="693"/>
      <c r="DG45" s="693"/>
      <c r="DH45" s="693"/>
      <c r="DI45" s="693"/>
      <c r="DJ45" s="693"/>
      <c r="DK45" s="694"/>
      <c r="DL45" s="752"/>
      <c r="DM45" s="753"/>
      <c r="DN45" s="753"/>
      <c r="DO45" s="753"/>
      <c r="DP45" s="753"/>
      <c r="DQ45" s="753"/>
      <c r="DR45" s="753"/>
      <c r="DS45" s="753"/>
      <c r="DT45" s="753"/>
      <c r="DU45" s="753"/>
      <c r="DV45" s="754"/>
      <c r="DW45" s="755"/>
      <c r="DX45" s="756"/>
      <c r="DY45" s="756"/>
      <c r="DZ45" s="756"/>
      <c r="EA45" s="756"/>
      <c r="EB45" s="756"/>
      <c r="EC45" s="757"/>
    </row>
    <row r="46" spans="2:133" ht="11.25" customHeight="1" x14ac:dyDescent="0.15">
      <c r="CD46" s="771"/>
      <c r="CE46" s="772"/>
      <c r="CF46" s="654" t="s">
        <v>358</v>
      </c>
      <c r="CG46" s="655"/>
      <c r="CH46" s="655"/>
      <c r="CI46" s="655"/>
      <c r="CJ46" s="655"/>
      <c r="CK46" s="655"/>
      <c r="CL46" s="655"/>
      <c r="CM46" s="655"/>
      <c r="CN46" s="655"/>
      <c r="CO46" s="655"/>
      <c r="CP46" s="655"/>
      <c r="CQ46" s="656"/>
      <c r="CR46" s="657">
        <v>385037</v>
      </c>
      <c r="CS46" s="658"/>
      <c r="CT46" s="658"/>
      <c r="CU46" s="658"/>
      <c r="CV46" s="658"/>
      <c r="CW46" s="658"/>
      <c r="CX46" s="658"/>
      <c r="CY46" s="659"/>
      <c r="CZ46" s="662">
        <v>5.3</v>
      </c>
      <c r="DA46" s="663"/>
      <c r="DB46" s="663"/>
      <c r="DC46" s="758"/>
      <c r="DD46" s="666">
        <v>279898</v>
      </c>
      <c r="DE46" s="658"/>
      <c r="DF46" s="658"/>
      <c r="DG46" s="658"/>
      <c r="DH46" s="658"/>
      <c r="DI46" s="658"/>
      <c r="DJ46" s="658"/>
      <c r="DK46" s="659"/>
      <c r="DL46" s="752"/>
      <c r="DM46" s="753"/>
      <c r="DN46" s="753"/>
      <c r="DO46" s="753"/>
      <c r="DP46" s="753"/>
      <c r="DQ46" s="753"/>
      <c r="DR46" s="753"/>
      <c r="DS46" s="753"/>
      <c r="DT46" s="753"/>
      <c r="DU46" s="753"/>
      <c r="DV46" s="754"/>
      <c r="DW46" s="755"/>
      <c r="DX46" s="756"/>
      <c r="DY46" s="756"/>
      <c r="DZ46" s="756"/>
      <c r="EA46" s="756"/>
      <c r="EB46" s="756"/>
      <c r="EC46" s="757"/>
    </row>
    <row r="47" spans="2:133" ht="11.25" customHeight="1" x14ac:dyDescent="0.15">
      <c r="CD47" s="771"/>
      <c r="CE47" s="772"/>
      <c r="CF47" s="654" t="s">
        <v>359</v>
      </c>
      <c r="CG47" s="655"/>
      <c r="CH47" s="655"/>
      <c r="CI47" s="655"/>
      <c r="CJ47" s="655"/>
      <c r="CK47" s="655"/>
      <c r="CL47" s="655"/>
      <c r="CM47" s="655"/>
      <c r="CN47" s="655"/>
      <c r="CO47" s="655"/>
      <c r="CP47" s="655"/>
      <c r="CQ47" s="656"/>
      <c r="CR47" s="657" t="s">
        <v>140</v>
      </c>
      <c r="CS47" s="693"/>
      <c r="CT47" s="693"/>
      <c r="CU47" s="693"/>
      <c r="CV47" s="693"/>
      <c r="CW47" s="693"/>
      <c r="CX47" s="693"/>
      <c r="CY47" s="694"/>
      <c r="CZ47" s="662" t="s">
        <v>256</v>
      </c>
      <c r="DA47" s="691"/>
      <c r="DB47" s="691"/>
      <c r="DC47" s="695"/>
      <c r="DD47" s="666" t="s">
        <v>131</v>
      </c>
      <c r="DE47" s="693"/>
      <c r="DF47" s="693"/>
      <c r="DG47" s="693"/>
      <c r="DH47" s="693"/>
      <c r="DI47" s="693"/>
      <c r="DJ47" s="693"/>
      <c r="DK47" s="694"/>
      <c r="DL47" s="752"/>
      <c r="DM47" s="753"/>
      <c r="DN47" s="753"/>
      <c r="DO47" s="753"/>
      <c r="DP47" s="753"/>
      <c r="DQ47" s="753"/>
      <c r="DR47" s="753"/>
      <c r="DS47" s="753"/>
      <c r="DT47" s="753"/>
      <c r="DU47" s="753"/>
      <c r="DV47" s="754"/>
      <c r="DW47" s="755"/>
      <c r="DX47" s="756"/>
      <c r="DY47" s="756"/>
      <c r="DZ47" s="756"/>
      <c r="EA47" s="756"/>
      <c r="EB47" s="756"/>
      <c r="EC47" s="757"/>
    </row>
    <row r="48" spans="2:133" x14ac:dyDescent="0.15">
      <c r="CD48" s="773"/>
      <c r="CE48" s="774"/>
      <c r="CF48" s="654" t="s">
        <v>360</v>
      </c>
      <c r="CG48" s="655"/>
      <c r="CH48" s="655"/>
      <c r="CI48" s="655"/>
      <c r="CJ48" s="655"/>
      <c r="CK48" s="655"/>
      <c r="CL48" s="655"/>
      <c r="CM48" s="655"/>
      <c r="CN48" s="655"/>
      <c r="CO48" s="655"/>
      <c r="CP48" s="655"/>
      <c r="CQ48" s="656"/>
      <c r="CR48" s="657" t="s">
        <v>233</v>
      </c>
      <c r="CS48" s="658"/>
      <c r="CT48" s="658"/>
      <c r="CU48" s="658"/>
      <c r="CV48" s="658"/>
      <c r="CW48" s="658"/>
      <c r="CX48" s="658"/>
      <c r="CY48" s="659"/>
      <c r="CZ48" s="662" t="s">
        <v>131</v>
      </c>
      <c r="DA48" s="663"/>
      <c r="DB48" s="663"/>
      <c r="DC48" s="758"/>
      <c r="DD48" s="666" t="s">
        <v>131</v>
      </c>
      <c r="DE48" s="658"/>
      <c r="DF48" s="658"/>
      <c r="DG48" s="658"/>
      <c r="DH48" s="658"/>
      <c r="DI48" s="658"/>
      <c r="DJ48" s="658"/>
      <c r="DK48" s="659"/>
      <c r="DL48" s="752"/>
      <c r="DM48" s="753"/>
      <c r="DN48" s="753"/>
      <c r="DO48" s="753"/>
      <c r="DP48" s="753"/>
      <c r="DQ48" s="753"/>
      <c r="DR48" s="753"/>
      <c r="DS48" s="753"/>
      <c r="DT48" s="753"/>
      <c r="DU48" s="753"/>
      <c r="DV48" s="754"/>
      <c r="DW48" s="755"/>
      <c r="DX48" s="756"/>
      <c r="DY48" s="756"/>
      <c r="DZ48" s="756"/>
      <c r="EA48" s="756"/>
      <c r="EB48" s="756"/>
      <c r="EC48" s="757"/>
    </row>
    <row r="49" spans="82:133" ht="11.25" customHeight="1" x14ac:dyDescent="0.15">
      <c r="CD49" s="702" t="s">
        <v>361</v>
      </c>
      <c r="CE49" s="703"/>
      <c r="CF49" s="703"/>
      <c r="CG49" s="703"/>
      <c r="CH49" s="703"/>
      <c r="CI49" s="703"/>
      <c r="CJ49" s="703"/>
      <c r="CK49" s="703"/>
      <c r="CL49" s="703"/>
      <c r="CM49" s="703"/>
      <c r="CN49" s="703"/>
      <c r="CO49" s="703"/>
      <c r="CP49" s="703"/>
      <c r="CQ49" s="704"/>
      <c r="CR49" s="737">
        <v>7314432</v>
      </c>
      <c r="CS49" s="727"/>
      <c r="CT49" s="727"/>
      <c r="CU49" s="727"/>
      <c r="CV49" s="727"/>
      <c r="CW49" s="727"/>
      <c r="CX49" s="727"/>
      <c r="CY49" s="759"/>
      <c r="CZ49" s="742">
        <v>100</v>
      </c>
      <c r="DA49" s="760"/>
      <c r="DB49" s="760"/>
      <c r="DC49" s="761"/>
      <c r="DD49" s="762">
        <v>5073007</v>
      </c>
      <c r="DE49" s="727"/>
      <c r="DF49" s="727"/>
      <c r="DG49" s="727"/>
      <c r="DH49" s="727"/>
      <c r="DI49" s="727"/>
      <c r="DJ49" s="727"/>
      <c r="DK49" s="759"/>
      <c r="DL49" s="763"/>
      <c r="DM49" s="764"/>
      <c r="DN49" s="764"/>
      <c r="DO49" s="764"/>
      <c r="DP49" s="764"/>
      <c r="DQ49" s="764"/>
      <c r="DR49" s="764"/>
      <c r="DS49" s="764"/>
      <c r="DT49" s="764"/>
      <c r="DU49" s="764"/>
      <c r="DV49" s="765"/>
      <c r="DW49" s="766"/>
      <c r="DX49" s="767"/>
      <c r="DY49" s="767"/>
      <c r="DZ49" s="767"/>
      <c r="EA49" s="767"/>
      <c r="EB49" s="767"/>
      <c r="EC49" s="768"/>
    </row>
    <row r="50" spans="82:133" hidden="1" x14ac:dyDescent="0.15"/>
    <row r="51" spans="82:133" hidden="1" x14ac:dyDescent="0.15"/>
    <row r="52" spans="82:133" hidden="1" x14ac:dyDescent="0.15"/>
    <row r="53" spans="82:133" hidden="1" x14ac:dyDescent="0.15"/>
  </sheetData>
  <sheetProtection algorithmName="SHA-512" hashValue="TUtmUsuF0GteUDEQuALMpEAIb4xrB54vkP1fx56WTAG9jdPG+/8W1dUMewPcdFGYQ3a3ukvizu5JjPoHLNH9iA==" saltValue="k7XU0FE2ZUTz5UTQb9NvY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362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804" t="s">
        <v>363</v>
      </c>
      <c r="DK2" s="805"/>
      <c r="DL2" s="805"/>
      <c r="DM2" s="805"/>
      <c r="DN2" s="805"/>
      <c r="DO2" s="806"/>
      <c r="DP2" s="227"/>
      <c r="DQ2" s="804" t="s">
        <v>364</v>
      </c>
      <c r="DR2" s="805"/>
      <c r="DS2" s="805"/>
      <c r="DT2" s="805"/>
      <c r="DU2" s="805"/>
      <c r="DV2" s="805"/>
      <c r="DW2" s="805"/>
      <c r="DX2" s="805"/>
      <c r="DY2" s="805"/>
      <c r="DZ2" s="806"/>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807" t="s">
        <v>365</v>
      </c>
      <c r="B4" s="807"/>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230"/>
      <c r="BA4" s="230"/>
      <c r="BB4" s="230"/>
      <c r="BC4" s="230"/>
      <c r="BD4" s="230"/>
      <c r="BE4" s="231"/>
      <c r="BF4" s="231"/>
      <c r="BG4" s="231"/>
      <c r="BH4" s="231"/>
      <c r="BI4" s="231"/>
      <c r="BJ4" s="231"/>
      <c r="BK4" s="231"/>
      <c r="BL4" s="231"/>
      <c r="BM4" s="231"/>
      <c r="BN4" s="231"/>
      <c r="BO4" s="231"/>
      <c r="BP4" s="231"/>
      <c r="BQ4" s="230" t="s">
        <v>366</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798" t="s">
        <v>367</v>
      </c>
      <c r="B5" s="799"/>
      <c r="C5" s="799"/>
      <c r="D5" s="799"/>
      <c r="E5" s="799"/>
      <c r="F5" s="799"/>
      <c r="G5" s="799"/>
      <c r="H5" s="799"/>
      <c r="I5" s="799"/>
      <c r="J5" s="799"/>
      <c r="K5" s="799"/>
      <c r="L5" s="799"/>
      <c r="M5" s="799"/>
      <c r="N5" s="799"/>
      <c r="O5" s="799"/>
      <c r="P5" s="800"/>
      <c r="Q5" s="775" t="s">
        <v>368</v>
      </c>
      <c r="R5" s="776"/>
      <c r="S5" s="776"/>
      <c r="T5" s="776"/>
      <c r="U5" s="777"/>
      <c r="V5" s="775" t="s">
        <v>369</v>
      </c>
      <c r="W5" s="776"/>
      <c r="X5" s="776"/>
      <c r="Y5" s="776"/>
      <c r="Z5" s="777"/>
      <c r="AA5" s="775" t="s">
        <v>370</v>
      </c>
      <c r="AB5" s="776"/>
      <c r="AC5" s="776"/>
      <c r="AD5" s="776"/>
      <c r="AE5" s="776"/>
      <c r="AF5" s="808" t="s">
        <v>371</v>
      </c>
      <c r="AG5" s="776"/>
      <c r="AH5" s="776"/>
      <c r="AI5" s="776"/>
      <c r="AJ5" s="787"/>
      <c r="AK5" s="776" t="s">
        <v>372</v>
      </c>
      <c r="AL5" s="776"/>
      <c r="AM5" s="776"/>
      <c r="AN5" s="776"/>
      <c r="AO5" s="777"/>
      <c r="AP5" s="775" t="s">
        <v>373</v>
      </c>
      <c r="AQ5" s="776"/>
      <c r="AR5" s="776"/>
      <c r="AS5" s="776"/>
      <c r="AT5" s="777"/>
      <c r="AU5" s="775" t="s">
        <v>374</v>
      </c>
      <c r="AV5" s="776"/>
      <c r="AW5" s="776"/>
      <c r="AX5" s="776"/>
      <c r="AY5" s="787"/>
      <c r="AZ5" s="234"/>
      <c r="BA5" s="234"/>
      <c r="BB5" s="234"/>
      <c r="BC5" s="234"/>
      <c r="BD5" s="234"/>
      <c r="BE5" s="235"/>
      <c r="BF5" s="235"/>
      <c r="BG5" s="235"/>
      <c r="BH5" s="235"/>
      <c r="BI5" s="235"/>
      <c r="BJ5" s="235"/>
      <c r="BK5" s="235"/>
      <c r="BL5" s="235"/>
      <c r="BM5" s="235"/>
      <c r="BN5" s="235"/>
      <c r="BO5" s="235"/>
      <c r="BP5" s="235"/>
      <c r="BQ5" s="798" t="s">
        <v>375</v>
      </c>
      <c r="BR5" s="799"/>
      <c r="BS5" s="799"/>
      <c r="BT5" s="799"/>
      <c r="BU5" s="799"/>
      <c r="BV5" s="799"/>
      <c r="BW5" s="799"/>
      <c r="BX5" s="799"/>
      <c r="BY5" s="799"/>
      <c r="BZ5" s="799"/>
      <c r="CA5" s="799"/>
      <c r="CB5" s="799"/>
      <c r="CC5" s="799"/>
      <c r="CD5" s="799"/>
      <c r="CE5" s="799"/>
      <c r="CF5" s="799"/>
      <c r="CG5" s="800"/>
      <c r="CH5" s="775" t="s">
        <v>376</v>
      </c>
      <c r="CI5" s="776"/>
      <c r="CJ5" s="776"/>
      <c r="CK5" s="776"/>
      <c r="CL5" s="777"/>
      <c r="CM5" s="775" t="s">
        <v>377</v>
      </c>
      <c r="CN5" s="776"/>
      <c r="CO5" s="776"/>
      <c r="CP5" s="776"/>
      <c r="CQ5" s="777"/>
      <c r="CR5" s="775" t="s">
        <v>378</v>
      </c>
      <c r="CS5" s="776"/>
      <c r="CT5" s="776"/>
      <c r="CU5" s="776"/>
      <c r="CV5" s="777"/>
      <c r="CW5" s="775" t="s">
        <v>379</v>
      </c>
      <c r="CX5" s="776"/>
      <c r="CY5" s="776"/>
      <c r="CZ5" s="776"/>
      <c r="DA5" s="777"/>
      <c r="DB5" s="775" t="s">
        <v>380</v>
      </c>
      <c r="DC5" s="776"/>
      <c r="DD5" s="776"/>
      <c r="DE5" s="776"/>
      <c r="DF5" s="777"/>
      <c r="DG5" s="781" t="s">
        <v>381</v>
      </c>
      <c r="DH5" s="782"/>
      <c r="DI5" s="782"/>
      <c r="DJ5" s="782"/>
      <c r="DK5" s="783"/>
      <c r="DL5" s="781" t="s">
        <v>382</v>
      </c>
      <c r="DM5" s="782"/>
      <c r="DN5" s="782"/>
      <c r="DO5" s="782"/>
      <c r="DP5" s="783"/>
      <c r="DQ5" s="775" t="s">
        <v>383</v>
      </c>
      <c r="DR5" s="776"/>
      <c r="DS5" s="776"/>
      <c r="DT5" s="776"/>
      <c r="DU5" s="777"/>
      <c r="DV5" s="775" t="s">
        <v>374</v>
      </c>
      <c r="DW5" s="776"/>
      <c r="DX5" s="776"/>
      <c r="DY5" s="776"/>
      <c r="DZ5" s="787"/>
      <c r="EA5" s="232"/>
    </row>
    <row r="6" spans="1:131" s="233" customFormat="1" ht="26.25" customHeight="1" thickBot="1" x14ac:dyDescent="0.2">
      <c r="A6" s="801"/>
      <c r="B6" s="802"/>
      <c r="C6" s="802"/>
      <c r="D6" s="802"/>
      <c r="E6" s="802"/>
      <c r="F6" s="802"/>
      <c r="G6" s="802"/>
      <c r="H6" s="802"/>
      <c r="I6" s="802"/>
      <c r="J6" s="802"/>
      <c r="K6" s="802"/>
      <c r="L6" s="802"/>
      <c r="M6" s="802"/>
      <c r="N6" s="802"/>
      <c r="O6" s="802"/>
      <c r="P6" s="803"/>
      <c r="Q6" s="778"/>
      <c r="R6" s="779"/>
      <c r="S6" s="779"/>
      <c r="T6" s="779"/>
      <c r="U6" s="780"/>
      <c r="V6" s="778"/>
      <c r="W6" s="779"/>
      <c r="X6" s="779"/>
      <c r="Y6" s="779"/>
      <c r="Z6" s="780"/>
      <c r="AA6" s="778"/>
      <c r="AB6" s="779"/>
      <c r="AC6" s="779"/>
      <c r="AD6" s="779"/>
      <c r="AE6" s="779"/>
      <c r="AF6" s="809"/>
      <c r="AG6" s="779"/>
      <c r="AH6" s="779"/>
      <c r="AI6" s="779"/>
      <c r="AJ6" s="788"/>
      <c r="AK6" s="779"/>
      <c r="AL6" s="779"/>
      <c r="AM6" s="779"/>
      <c r="AN6" s="779"/>
      <c r="AO6" s="780"/>
      <c r="AP6" s="778"/>
      <c r="AQ6" s="779"/>
      <c r="AR6" s="779"/>
      <c r="AS6" s="779"/>
      <c r="AT6" s="780"/>
      <c r="AU6" s="778"/>
      <c r="AV6" s="779"/>
      <c r="AW6" s="779"/>
      <c r="AX6" s="779"/>
      <c r="AY6" s="788"/>
      <c r="AZ6" s="230"/>
      <c r="BA6" s="230"/>
      <c r="BB6" s="230"/>
      <c r="BC6" s="230"/>
      <c r="BD6" s="230"/>
      <c r="BE6" s="231"/>
      <c r="BF6" s="231"/>
      <c r="BG6" s="231"/>
      <c r="BH6" s="231"/>
      <c r="BI6" s="231"/>
      <c r="BJ6" s="231"/>
      <c r="BK6" s="231"/>
      <c r="BL6" s="231"/>
      <c r="BM6" s="231"/>
      <c r="BN6" s="231"/>
      <c r="BO6" s="231"/>
      <c r="BP6" s="231"/>
      <c r="BQ6" s="801"/>
      <c r="BR6" s="802"/>
      <c r="BS6" s="802"/>
      <c r="BT6" s="802"/>
      <c r="BU6" s="802"/>
      <c r="BV6" s="802"/>
      <c r="BW6" s="802"/>
      <c r="BX6" s="802"/>
      <c r="BY6" s="802"/>
      <c r="BZ6" s="802"/>
      <c r="CA6" s="802"/>
      <c r="CB6" s="802"/>
      <c r="CC6" s="802"/>
      <c r="CD6" s="802"/>
      <c r="CE6" s="802"/>
      <c r="CF6" s="802"/>
      <c r="CG6" s="803"/>
      <c r="CH6" s="778"/>
      <c r="CI6" s="779"/>
      <c r="CJ6" s="779"/>
      <c r="CK6" s="779"/>
      <c r="CL6" s="780"/>
      <c r="CM6" s="778"/>
      <c r="CN6" s="779"/>
      <c r="CO6" s="779"/>
      <c r="CP6" s="779"/>
      <c r="CQ6" s="780"/>
      <c r="CR6" s="778"/>
      <c r="CS6" s="779"/>
      <c r="CT6" s="779"/>
      <c r="CU6" s="779"/>
      <c r="CV6" s="780"/>
      <c r="CW6" s="778"/>
      <c r="CX6" s="779"/>
      <c r="CY6" s="779"/>
      <c r="CZ6" s="779"/>
      <c r="DA6" s="780"/>
      <c r="DB6" s="778"/>
      <c r="DC6" s="779"/>
      <c r="DD6" s="779"/>
      <c r="DE6" s="779"/>
      <c r="DF6" s="780"/>
      <c r="DG6" s="784"/>
      <c r="DH6" s="785"/>
      <c r="DI6" s="785"/>
      <c r="DJ6" s="785"/>
      <c r="DK6" s="786"/>
      <c r="DL6" s="784"/>
      <c r="DM6" s="785"/>
      <c r="DN6" s="785"/>
      <c r="DO6" s="785"/>
      <c r="DP6" s="786"/>
      <c r="DQ6" s="778"/>
      <c r="DR6" s="779"/>
      <c r="DS6" s="779"/>
      <c r="DT6" s="779"/>
      <c r="DU6" s="780"/>
      <c r="DV6" s="778"/>
      <c r="DW6" s="779"/>
      <c r="DX6" s="779"/>
      <c r="DY6" s="779"/>
      <c r="DZ6" s="788"/>
      <c r="EA6" s="232"/>
    </row>
    <row r="7" spans="1:131" s="233" customFormat="1" ht="26.25" customHeight="1" thickTop="1" x14ac:dyDescent="0.15">
      <c r="A7" s="236">
        <v>1</v>
      </c>
      <c r="B7" s="789" t="s">
        <v>384</v>
      </c>
      <c r="C7" s="790"/>
      <c r="D7" s="790"/>
      <c r="E7" s="790"/>
      <c r="F7" s="790"/>
      <c r="G7" s="790"/>
      <c r="H7" s="790"/>
      <c r="I7" s="790"/>
      <c r="J7" s="790"/>
      <c r="K7" s="790"/>
      <c r="L7" s="790"/>
      <c r="M7" s="790"/>
      <c r="N7" s="790"/>
      <c r="O7" s="790"/>
      <c r="P7" s="791"/>
      <c r="Q7" s="792">
        <v>7317</v>
      </c>
      <c r="R7" s="793"/>
      <c r="S7" s="793"/>
      <c r="T7" s="793"/>
      <c r="U7" s="793"/>
      <c r="V7" s="793">
        <v>7222</v>
      </c>
      <c r="W7" s="793"/>
      <c r="X7" s="793"/>
      <c r="Y7" s="793"/>
      <c r="Z7" s="793"/>
      <c r="AA7" s="793">
        <v>95</v>
      </c>
      <c r="AB7" s="793"/>
      <c r="AC7" s="793"/>
      <c r="AD7" s="793"/>
      <c r="AE7" s="794"/>
      <c r="AF7" s="795">
        <v>25</v>
      </c>
      <c r="AG7" s="796"/>
      <c r="AH7" s="796"/>
      <c r="AI7" s="796"/>
      <c r="AJ7" s="797"/>
      <c r="AK7" s="832">
        <v>690</v>
      </c>
      <c r="AL7" s="833"/>
      <c r="AM7" s="833"/>
      <c r="AN7" s="833"/>
      <c r="AO7" s="833"/>
      <c r="AP7" s="833">
        <v>4350</v>
      </c>
      <c r="AQ7" s="833"/>
      <c r="AR7" s="833"/>
      <c r="AS7" s="833"/>
      <c r="AT7" s="833"/>
      <c r="AU7" s="834"/>
      <c r="AV7" s="834"/>
      <c r="AW7" s="834"/>
      <c r="AX7" s="834"/>
      <c r="AY7" s="835"/>
      <c r="AZ7" s="230"/>
      <c r="BA7" s="230"/>
      <c r="BB7" s="230"/>
      <c r="BC7" s="230"/>
      <c r="BD7" s="230"/>
      <c r="BE7" s="231"/>
      <c r="BF7" s="231"/>
      <c r="BG7" s="231"/>
      <c r="BH7" s="231"/>
      <c r="BI7" s="231"/>
      <c r="BJ7" s="231"/>
      <c r="BK7" s="231"/>
      <c r="BL7" s="231"/>
      <c r="BM7" s="231"/>
      <c r="BN7" s="231"/>
      <c r="BO7" s="231"/>
      <c r="BP7" s="231"/>
      <c r="BQ7" s="237">
        <v>1</v>
      </c>
      <c r="BR7" s="238"/>
      <c r="BS7" s="836" t="s">
        <v>585</v>
      </c>
      <c r="BT7" s="837"/>
      <c r="BU7" s="837"/>
      <c r="BV7" s="837"/>
      <c r="BW7" s="837"/>
      <c r="BX7" s="837"/>
      <c r="BY7" s="837"/>
      <c r="BZ7" s="837"/>
      <c r="CA7" s="837"/>
      <c r="CB7" s="837"/>
      <c r="CC7" s="837"/>
      <c r="CD7" s="837"/>
      <c r="CE7" s="837"/>
      <c r="CF7" s="837"/>
      <c r="CG7" s="838"/>
      <c r="CH7" s="829">
        <v>7</v>
      </c>
      <c r="CI7" s="830"/>
      <c r="CJ7" s="830"/>
      <c r="CK7" s="830"/>
      <c r="CL7" s="831"/>
      <c r="CM7" s="829">
        <v>34</v>
      </c>
      <c r="CN7" s="830"/>
      <c r="CO7" s="830"/>
      <c r="CP7" s="830"/>
      <c r="CQ7" s="831"/>
      <c r="CR7" s="829">
        <v>10</v>
      </c>
      <c r="CS7" s="830"/>
      <c r="CT7" s="830"/>
      <c r="CU7" s="830"/>
      <c r="CV7" s="831"/>
      <c r="CW7" s="829" t="s">
        <v>576</v>
      </c>
      <c r="CX7" s="830"/>
      <c r="CY7" s="830"/>
      <c r="CZ7" s="830"/>
      <c r="DA7" s="831"/>
      <c r="DB7" s="829" t="s">
        <v>576</v>
      </c>
      <c r="DC7" s="830"/>
      <c r="DD7" s="830"/>
      <c r="DE7" s="830"/>
      <c r="DF7" s="831"/>
      <c r="DG7" s="829" t="s">
        <v>576</v>
      </c>
      <c r="DH7" s="830"/>
      <c r="DI7" s="830"/>
      <c r="DJ7" s="830"/>
      <c r="DK7" s="831"/>
      <c r="DL7" s="829" t="s">
        <v>576</v>
      </c>
      <c r="DM7" s="830"/>
      <c r="DN7" s="830"/>
      <c r="DO7" s="830"/>
      <c r="DP7" s="831"/>
      <c r="DQ7" s="829" t="s">
        <v>576</v>
      </c>
      <c r="DR7" s="830"/>
      <c r="DS7" s="830"/>
      <c r="DT7" s="830"/>
      <c r="DU7" s="831"/>
      <c r="DV7" s="810"/>
      <c r="DW7" s="811"/>
      <c r="DX7" s="811"/>
      <c r="DY7" s="811"/>
      <c r="DZ7" s="812"/>
      <c r="EA7" s="232"/>
    </row>
    <row r="8" spans="1:131" s="233" customFormat="1" ht="26.25" customHeight="1" x14ac:dyDescent="0.15">
      <c r="A8" s="239">
        <v>2</v>
      </c>
      <c r="B8" s="813" t="s">
        <v>385</v>
      </c>
      <c r="C8" s="814"/>
      <c r="D8" s="814"/>
      <c r="E8" s="814"/>
      <c r="F8" s="814"/>
      <c r="G8" s="814"/>
      <c r="H8" s="814"/>
      <c r="I8" s="814"/>
      <c r="J8" s="814"/>
      <c r="K8" s="814"/>
      <c r="L8" s="814"/>
      <c r="M8" s="814"/>
      <c r="N8" s="814"/>
      <c r="O8" s="814"/>
      <c r="P8" s="815"/>
      <c r="Q8" s="816">
        <v>114</v>
      </c>
      <c r="R8" s="817"/>
      <c r="S8" s="817"/>
      <c r="T8" s="817"/>
      <c r="U8" s="817"/>
      <c r="V8" s="817">
        <v>114</v>
      </c>
      <c r="W8" s="817"/>
      <c r="X8" s="817"/>
      <c r="Y8" s="817"/>
      <c r="Z8" s="817"/>
      <c r="AA8" s="817">
        <v>0</v>
      </c>
      <c r="AB8" s="817"/>
      <c r="AC8" s="817"/>
      <c r="AD8" s="817"/>
      <c r="AE8" s="818"/>
      <c r="AF8" s="819">
        <v>0</v>
      </c>
      <c r="AG8" s="820"/>
      <c r="AH8" s="820"/>
      <c r="AI8" s="820"/>
      <c r="AJ8" s="821"/>
      <c r="AK8" s="822">
        <v>22</v>
      </c>
      <c r="AL8" s="823"/>
      <c r="AM8" s="823"/>
      <c r="AN8" s="823"/>
      <c r="AO8" s="823"/>
      <c r="AP8" s="823" t="s">
        <v>576</v>
      </c>
      <c r="AQ8" s="823"/>
      <c r="AR8" s="823"/>
      <c r="AS8" s="823"/>
      <c r="AT8" s="823"/>
      <c r="AU8" s="824"/>
      <c r="AV8" s="824"/>
      <c r="AW8" s="824"/>
      <c r="AX8" s="824"/>
      <c r="AY8" s="825"/>
      <c r="AZ8" s="230"/>
      <c r="BA8" s="230"/>
      <c r="BB8" s="230"/>
      <c r="BC8" s="230"/>
      <c r="BD8" s="230"/>
      <c r="BE8" s="231"/>
      <c r="BF8" s="231"/>
      <c r="BG8" s="231"/>
      <c r="BH8" s="231"/>
      <c r="BI8" s="231"/>
      <c r="BJ8" s="231"/>
      <c r="BK8" s="231"/>
      <c r="BL8" s="231"/>
      <c r="BM8" s="231"/>
      <c r="BN8" s="231"/>
      <c r="BO8" s="231"/>
      <c r="BP8" s="231"/>
      <c r="BQ8" s="240">
        <v>2</v>
      </c>
      <c r="BR8" s="241" t="s">
        <v>587</v>
      </c>
      <c r="BS8" s="826" t="s">
        <v>586</v>
      </c>
      <c r="BT8" s="827"/>
      <c r="BU8" s="827"/>
      <c r="BV8" s="827"/>
      <c r="BW8" s="827"/>
      <c r="BX8" s="827"/>
      <c r="BY8" s="827"/>
      <c r="BZ8" s="827"/>
      <c r="CA8" s="827"/>
      <c r="CB8" s="827"/>
      <c r="CC8" s="827"/>
      <c r="CD8" s="827"/>
      <c r="CE8" s="827"/>
      <c r="CF8" s="827"/>
      <c r="CG8" s="828"/>
      <c r="CH8" s="839">
        <v>-2</v>
      </c>
      <c r="CI8" s="840"/>
      <c r="CJ8" s="840"/>
      <c r="CK8" s="840"/>
      <c r="CL8" s="841"/>
      <c r="CM8" s="839">
        <v>27</v>
      </c>
      <c r="CN8" s="840"/>
      <c r="CO8" s="840"/>
      <c r="CP8" s="840"/>
      <c r="CQ8" s="841"/>
      <c r="CR8" s="839">
        <v>5</v>
      </c>
      <c r="CS8" s="840"/>
      <c r="CT8" s="840"/>
      <c r="CU8" s="840"/>
      <c r="CV8" s="841"/>
      <c r="CW8" s="839" t="s">
        <v>576</v>
      </c>
      <c r="CX8" s="840"/>
      <c r="CY8" s="840"/>
      <c r="CZ8" s="840"/>
      <c r="DA8" s="841"/>
      <c r="DB8" s="839" t="s">
        <v>576</v>
      </c>
      <c r="DC8" s="840"/>
      <c r="DD8" s="840"/>
      <c r="DE8" s="840"/>
      <c r="DF8" s="841"/>
      <c r="DG8" s="839" t="s">
        <v>576</v>
      </c>
      <c r="DH8" s="840"/>
      <c r="DI8" s="840"/>
      <c r="DJ8" s="840"/>
      <c r="DK8" s="841"/>
      <c r="DL8" s="839" t="s">
        <v>576</v>
      </c>
      <c r="DM8" s="840"/>
      <c r="DN8" s="840"/>
      <c r="DO8" s="840"/>
      <c r="DP8" s="841"/>
      <c r="DQ8" s="839" t="s">
        <v>576</v>
      </c>
      <c r="DR8" s="840"/>
      <c r="DS8" s="840"/>
      <c r="DT8" s="840"/>
      <c r="DU8" s="841"/>
      <c r="DV8" s="842"/>
      <c r="DW8" s="843"/>
      <c r="DX8" s="843"/>
      <c r="DY8" s="843"/>
      <c r="DZ8" s="844"/>
      <c r="EA8" s="232"/>
    </row>
    <row r="9" spans="1:131" s="233" customFormat="1" ht="26.25" customHeight="1" x14ac:dyDescent="0.15">
      <c r="A9" s="239">
        <v>3</v>
      </c>
      <c r="B9" s="813" t="s">
        <v>386</v>
      </c>
      <c r="C9" s="814"/>
      <c r="D9" s="814"/>
      <c r="E9" s="814"/>
      <c r="F9" s="814"/>
      <c r="G9" s="814"/>
      <c r="H9" s="814"/>
      <c r="I9" s="814"/>
      <c r="J9" s="814"/>
      <c r="K9" s="814"/>
      <c r="L9" s="814"/>
      <c r="M9" s="814"/>
      <c r="N9" s="814"/>
      <c r="O9" s="814"/>
      <c r="P9" s="815"/>
      <c r="Q9" s="816">
        <v>4</v>
      </c>
      <c r="R9" s="817"/>
      <c r="S9" s="817"/>
      <c r="T9" s="817"/>
      <c r="U9" s="817"/>
      <c r="V9" s="817">
        <v>4</v>
      </c>
      <c r="W9" s="817"/>
      <c r="X9" s="817"/>
      <c r="Y9" s="817"/>
      <c r="Z9" s="817"/>
      <c r="AA9" s="817" t="s">
        <v>576</v>
      </c>
      <c r="AB9" s="817"/>
      <c r="AC9" s="817"/>
      <c r="AD9" s="817"/>
      <c r="AE9" s="818"/>
      <c r="AF9" s="819" t="s">
        <v>387</v>
      </c>
      <c r="AG9" s="820"/>
      <c r="AH9" s="820"/>
      <c r="AI9" s="820"/>
      <c r="AJ9" s="821"/>
      <c r="AK9" s="822" t="s">
        <v>577</v>
      </c>
      <c r="AL9" s="823"/>
      <c r="AM9" s="823"/>
      <c r="AN9" s="823"/>
      <c r="AO9" s="823"/>
      <c r="AP9" s="823">
        <v>1</v>
      </c>
      <c r="AQ9" s="823"/>
      <c r="AR9" s="823"/>
      <c r="AS9" s="823"/>
      <c r="AT9" s="823"/>
      <c r="AU9" s="824"/>
      <c r="AV9" s="824"/>
      <c r="AW9" s="824"/>
      <c r="AX9" s="824"/>
      <c r="AY9" s="825"/>
      <c r="AZ9" s="230"/>
      <c r="BA9" s="230"/>
      <c r="BB9" s="230"/>
      <c r="BC9" s="230"/>
      <c r="BD9" s="230"/>
      <c r="BE9" s="231"/>
      <c r="BF9" s="231"/>
      <c r="BG9" s="231"/>
      <c r="BH9" s="231"/>
      <c r="BI9" s="231"/>
      <c r="BJ9" s="231"/>
      <c r="BK9" s="231"/>
      <c r="BL9" s="231"/>
      <c r="BM9" s="231"/>
      <c r="BN9" s="231"/>
      <c r="BO9" s="231"/>
      <c r="BP9" s="231"/>
      <c r="BQ9" s="240">
        <v>3</v>
      </c>
      <c r="BR9" s="241"/>
      <c r="BS9" s="826"/>
      <c r="BT9" s="827"/>
      <c r="BU9" s="827"/>
      <c r="BV9" s="827"/>
      <c r="BW9" s="827"/>
      <c r="BX9" s="827"/>
      <c r="BY9" s="827"/>
      <c r="BZ9" s="827"/>
      <c r="CA9" s="827"/>
      <c r="CB9" s="827"/>
      <c r="CC9" s="827"/>
      <c r="CD9" s="827"/>
      <c r="CE9" s="827"/>
      <c r="CF9" s="827"/>
      <c r="CG9" s="828"/>
      <c r="CH9" s="839"/>
      <c r="CI9" s="840"/>
      <c r="CJ9" s="840"/>
      <c r="CK9" s="840"/>
      <c r="CL9" s="841"/>
      <c r="CM9" s="839"/>
      <c r="CN9" s="840"/>
      <c r="CO9" s="840"/>
      <c r="CP9" s="840"/>
      <c r="CQ9" s="841"/>
      <c r="CR9" s="839"/>
      <c r="CS9" s="840"/>
      <c r="CT9" s="840"/>
      <c r="CU9" s="840"/>
      <c r="CV9" s="841"/>
      <c r="CW9" s="839"/>
      <c r="CX9" s="840"/>
      <c r="CY9" s="840"/>
      <c r="CZ9" s="840"/>
      <c r="DA9" s="841"/>
      <c r="DB9" s="839"/>
      <c r="DC9" s="840"/>
      <c r="DD9" s="840"/>
      <c r="DE9" s="840"/>
      <c r="DF9" s="841"/>
      <c r="DG9" s="839"/>
      <c r="DH9" s="840"/>
      <c r="DI9" s="840"/>
      <c r="DJ9" s="840"/>
      <c r="DK9" s="841"/>
      <c r="DL9" s="839"/>
      <c r="DM9" s="840"/>
      <c r="DN9" s="840"/>
      <c r="DO9" s="840"/>
      <c r="DP9" s="841"/>
      <c r="DQ9" s="839"/>
      <c r="DR9" s="840"/>
      <c r="DS9" s="840"/>
      <c r="DT9" s="840"/>
      <c r="DU9" s="841"/>
      <c r="DV9" s="842"/>
      <c r="DW9" s="843"/>
      <c r="DX9" s="843"/>
      <c r="DY9" s="843"/>
      <c r="DZ9" s="844"/>
      <c r="EA9" s="232"/>
    </row>
    <row r="10" spans="1:131" s="233" customFormat="1" ht="26.25" customHeight="1" x14ac:dyDescent="0.15">
      <c r="A10" s="23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22"/>
      <c r="AL10" s="823"/>
      <c r="AM10" s="823"/>
      <c r="AN10" s="823"/>
      <c r="AO10" s="823"/>
      <c r="AP10" s="823"/>
      <c r="AQ10" s="823"/>
      <c r="AR10" s="823"/>
      <c r="AS10" s="823"/>
      <c r="AT10" s="823"/>
      <c r="AU10" s="824"/>
      <c r="AV10" s="824"/>
      <c r="AW10" s="824"/>
      <c r="AX10" s="824"/>
      <c r="AY10" s="825"/>
      <c r="AZ10" s="230"/>
      <c r="BA10" s="230"/>
      <c r="BB10" s="230"/>
      <c r="BC10" s="230"/>
      <c r="BD10" s="230"/>
      <c r="BE10" s="231"/>
      <c r="BF10" s="231"/>
      <c r="BG10" s="231"/>
      <c r="BH10" s="231"/>
      <c r="BI10" s="231"/>
      <c r="BJ10" s="231"/>
      <c r="BK10" s="231"/>
      <c r="BL10" s="231"/>
      <c r="BM10" s="231"/>
      <c r="BN10" s="231"/>
      <c r="BO10" s="231"/>
      <c r="BP10" s="231"/>
      <c r="BQ10" s="240">
        <v>4</v>
      </c>
      <c r="BR10" s="241"/>
      <c r="BS10" s="826"/>
      <c r="BT10" s="827"/>
      <c r="BU10" s="827"/>
      <c r="BV10" s="827"/>
      <c r="BW10" s="827"/>
      <c r="BX10" s="827"/>
      <c r="BY10" s="827"/>
      <c r="BZ10" s="827"/>
      <c r="CA10" s="827"/>
      <c r="CB10" s="827"/>
      <c r="CC10" s="827"/>
      <c r="CD10" s="827"/>
      <c r="CE10" s="827"/>
      <c r="CF10" s="827"/>
      <c r="CG10" s="828"/>
      <c r="CH10" s="839"/>
      <c r="CI10" s="840"/>
      <c r="CJ10" s="840"/>
      <c r="CK10" s="840"/>
      <c r="CL10" s="841"/>
      <c r="CM10" s="839"/>
      <c r="CN10" s="840"/>
      <c r="CO10" s="840"/>
      <c r="CP10" s="840"/>
      <c r="CQ10" s="841"/>
      <c r="CR10" s="839"/>
      <c r="CS10" s="840"/>
      <c r="CT10" s="840"/>
      <c r="CU10" s="840"/>
      <c r="CV10" s="841"/>
      <c r="CW10" s="839"/>
      <c r="CX10" s="840"/>
      <c r="CY10" s="840"/>
      <c r="CZ10" s="840"/>
      <c r="DA10" s="841"/>
      <c r="DB10" s="839"/>
      <c r="DC10" s="840"/>
      <c r="DD10" s="840"/>
      <c r="DE10" s="840"/>
      <c r="DF10" s="841"/>
      <c r="DG10" s="839"/>
      <c r="DH10" s="840"/>
      <c r="DI10" s="840"/>
      <c r="DJ10" s="840"/>
      <c r="DK10" s="841"/>
      <c r="DL10" s="839"/>
      <c r="DM10" s="840"/>
      <c r="DN10" s="840"/>
      <c r="DO10" s="840"/>
      <c r="DP10" s="841"/>
      <c r="DQ10" s="839"/>
      <c r="DR10" s="840"/>
      <c r="DS10" s="840"/>
      <c r="DT10" s="840"/>
      <c r="DU10" s="841"/>
      <c r="DV10" s="842"/>
      <c r="DW10" s="843"/>
      <c r="DX10" s="843"/>
      <c r="DY10" s="843"/>
      <c r="DZ10" s="844"/>
      <c r="EA10" s="232"/>
    </row>
    <row r="11" spans="1:131" s="233" customFormat="1" ht="26.25" customHeight="1" x14ac:dyDescent="0.15">
      <c r="A11" s="23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22"/>
      <c r="AL11" s="823"/>
      <c r="AM11" s="823"/>
      <c r="AN11" s="823"/>
      <c r="AO11" s="823"/>
      <c r="AP11" s="823"/>
      <c r="AQ11" s="823"/>
      <c r="AR11" s="823"/>
      <c r="AS11" s="823"/>
      <c r="AT11" s="823"/>
      <c r="AU11" s="824"/>
      <c r="AV11" s="824"/>
      <c r="AW11" s="824"/>
      <c r="AX11" s="824"/>
      <c r="AY11" s="825"/>
      <c r="AZ11" s="230"/>
      <c r="BA11" s="230"/>
      <c r="BB11" s="230"/>
      <c r="BC11" s="230"/>
      <c r="BD11" s="230"/>
      <c r="BE11" s="231"/>
      <c r="BF11" s="231"/>
      <c r="BG11" s="231"/>
      <c r="BH11" s="231"/>
      <c r="BI11" s="231"/>
      <c r="BJ11" s="231"/>
      <c r="BK11" s="231"/>
      <c r="BL11" s="231"/>
      <c r="BM11" s="231"/>
      <c r="BN11" s="231"/>
      <c r="BO11" s="231"/>
      <c r="BP11" s="231"/>
      <c r="BQ11" s="240">
        <v>5</v>
      </c>
      <c r="BR11" s="241"/>
      <c r="BS11" s="826"/>
      <c r="BT11" s="827"/>
      <c r="BU11" s="827"/>
      <c r="BV11" s="827"/>
      <c r="BW11" s="827"/>
      <c r="BX11" s="827"/>
      <c r="BY11" s="827"/>
      <c r="BZ11" s="827"/>
      <c r="CA11" s="827"/>
      <c r="CB11" s="827"/>
      <c r="CC11" s="827"/>
      <c r="CD11" s="827"/>
      <c r="CE11" s="827"/>
      <c r="CF11" s="827"/>
      <c r="CG11" s="828"/>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42"/>
      <c r="DW11" s="843"/>
      <c r="DX11" s="843"/>
      <c r="DY11" s="843"/>
      <c r="DZ11" s="844"/>
      <c r="EA11" s="232"/>
    </row>
    <row r="12" spans="1:131" s="233" customFormat="1" ht="26.25" customHeight="1" x14ac:dyDescent="0.15">
      <c r="A12" s="23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22"/>
      <c r="AL12" s="823"/>
      <c r="AM12" s="823"/>
      <c r="AN12" s="823"/>
      <c r="AO12" s="823"/>
      <c r="AP12" s="823"/>
      <c r="AQ12" s="823"/>
      <c r="AR12" s="823"/>
      <c r="AS12" s="823"/>
      <c r="AT12" s="823"/>
      <c r="AU12" s="824"/>
      <c r="AV12" s="824"/>
      <c r="AW12" s="824"/>
      <c r="AX12" s="824"/>
      <c r="AY12" s="825"/>
      <c r="AZ12" s="230"/>
      <c r="BA12" s="230"/>
      <c r="BB12" s="230"/>
      <c r="BC12" s="230"/>
      <c r="BD12" s="230"/>
      <c r="BE12" s="231"/>
      <c r="BF12" s="231"/>
      <c r="BG12" s="231"/>
      <c r="BH12" s="231"/>
      <c r="BI12" s="231"/>
      <c r="BJ12" s="231"/>
      <c r="BK12" s="231"/>
      <c r="BL12" s="231"/>
      <c r="BM12" s="231"/>
      <c r="BN12" s="231"/>
      <c r="BO12" s="231"/>
      <c r="BP12" s="231"/>
      <c r="BQ12" s="240">
        <v>6</v>
      </c>
      <c r="BR12" s="241"/>
      <c r="BS12" s="826"/>
      <c r="BT12" s="827"/>
      <c r="BU12" s="827"/>
      <c r="BV12" s="827"/>
      <c r="BW12" s="827"/>
      <c r="BX12" s="827"/>
      <c r="BY12" s="827"/>
      <c r="BZ12" s="827"/>
      <c r="CA12" s="827"/>
      <c r="CB12" s="827"/>
      <c r="CC12" s="827"/>
      <c r="CD12" s="827"/>
      <c r="CE12" s="827"/>
      <c r="CF12" s="827"/>
      <c r="CG12" s="828"/>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42"/>
      <c r="DW12" s="843"/>
      <c r="DX12" s="843"/>
      <c r="DY12" s="843"/>
      <c r="DZ12" s="844"/>
      <c r="EA12" s="232"/>
    </row>
    <row r="13" spans="1:131" s="233" customFormat="1" ht="26.25" customHeight="1" x14ac:dyDescent="0.15">
      <c r="A13" s="23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22"/>
      <c r="AL13" s="823"/>
      <c r="AM13" s="823"/>
      <c r="AN13" s="823"/>
      <c r="AO13" s="823"/>
      <c r="AP13" s="823"/>
      <c r="AQ13" s="823"/>
      <c r="AR13" s="823"/>
      <c r="AS13" s="823"/>
      <c r="AT13" s="823"/>
      <c r="AU13" s="824"/>
      <c r="AV13" s="824"/>
      <c r="AW13" s="824"/>
      <c r="AX13" s="824"/>
      <c r="AY13" s="825"/>
      <c r="AZ13" s="230"/>
      <c r="BA13" s="230"/>
      <c r="BB13" s="230"/>
      <c r="BC13" s="230"/>
      <c r="BD13" s="230"/>
      <c r="BE13" s="231"/>
      <c r="BF13" s="231"/>
      <c r="BG13" s="231"/>
      <c r="BH13" s="231"/>
      <c r="BI13" s="231"/>
      <c r="BJ13" s="231"/>
      <c r="BK13" s="231"/>
      <c r="BL13" s="231"/>
      <c r="BM13" s="231"/>
      <c r="BN13" s="231"/>
      <c r="BO13" s="231"/>
      <c r="BP13" s="231"/>
      <c r="BQ13" s="240">
        <v>7</v>
      </c>
      <c r="BR13" s="241"/>
      <c r="BS13" s="826"/>
      <c r="BT13" s="827"/>
      <c r="BU13" s="827"/>
      <c r="BV13" s="827"/>
      <c r="BW13" s="827"/>
      <c r="BX13" s="827"/>
      <c r="BY13" s="827"/>
      <c r="BZ13" s="827"/>
      <c r="CA13" s="827"/>
      <c r="CB13" s="827"/>
      <c r="CC13" s="827"/>
      <c r="CD13" s="827"/>
      <c r="CE13" s="827"/>
      <c r="CF13" s="827"/>
      <c r="CG13" s="828"/>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42"/>
      <c r="DW13" s="843"/>
      <c r="DX13" s="843"/>
      <c r="DY13" s="843"/>
      <c r="DZ13" s="844"/>
      <c r="EA13" s="232"/>
    </row>
    <row r="14" spans="1:131" s="233" customFormat="1" ht="26.25" customHeight="1" x14ac:dyDescent="0.15">
      <c r="A14" s="23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22"/>
      <c r="AL14" s="823"/>
      <c r="AM14" s="823"/>
      <c r="AN14" s="823"/>
      <c r="AO14" s="823"/>
      <c r="AP14" s="823"/>
      <c r="AQ14" s="823"/>
      <c r="AR14" s="823"/>
      <c r="AS14" s="823"/>
      <c r="AT14" s="823"/>
      <c r="AU14" s="824"/>
      <c r="AV14" s="824"/>
      <c r="AW14" s="824"/>
      <c r="AX14" s="824"/>
      <c r="AY14" s="825"/>
      <c r="AZ14" s="230"/>
      <c r="BA14" s="230"/>
      <c r="BB14" s="230"/>
      <c r="BC14" s="230"/>
      <c r="BD14" s="230"/>
      <c r="BE14" s="231"/>
      <c r="BF14" s="231"/>
      <c r="BG14" s="231"/>
      <c r="BH14" s="231"/>
      <c r="BI14" s="231"/>
      <c r="BJ14" s="231"/>
      <c r="BK14" s="231"/>
      <c r="BL14" s="231"/>
      <c r="BM14" s="231"/>
      <c r="BN14" s="231"/>
      <c r="BO14" s="231"/>
      <c r="BP14" s="231"/>
      <c r="BQ14" s="240">
        <v>8</v>
      </c>
      <c r="BR14" s="241"/>
      <c r="BS14" s="826"/>
      <c r="BT14" s="827"/>
      <c r="BU14" s="827"/>
      <c r="BV14" s="827"/>
      <c r="BW14" s="827"/>
      <c r="BX14" s="827"/>
      <c r="BY14" s="827"/>
      <c r="BZ14" s="827"/>
      <c r="CA14" s="827"/>
      <c r="CB14" s="827"/>
      <c r="CC14" s="827"/>
      <c r="CD14" s="827"/>
      <c r="CE14" s="827"/>
      <c r="CF14" s="827"/>
      <c r="CG14" s="828"/>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42"/>
      <c r="DW14" s="843"/>
      <c r="DX14" s="843"/>
      <c r="DY14" s="843"/>
      <c r="DZ14" s="844"/>
      <c r="EA14" s="232"/>
    </row>
    <row r="15" spans="1:131" s="233" customFormat="1" ht="26.25" customHeight="1" x14ac:dyDescent="0.15">
      <c r="A15" s="23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22"/>
      <c r="AL15" s="823"/>
      <c r="AM15" s="823"/>
      <c r="AN15" s="823"/>
      <c r="AO15" s="823"/>
      <c r="AP15" s="823"/>
      <c r="AQ15" s="823"/>
      <c r="AR15" s="823"/>
      <c r="AS15" s="823"/>
      <c r="AT15" s="823"/>
      <c r="AU15" s="824"/>
      <c r="AV15" s="824"/>
      <c r="AW15" s="824"/>
      <c r="AX15" s="824"/>
      <c r="AY15" s="825"/>
      <c r="AZ15" s="230"/>
      <c r="BA15" s="230"/>
      <c r="BB15" s="230"/>
      <c r="BC15" s="230"/>
      <c r="BD15" s="230"/>
      <c r="BE15" s="231"/>
      <c r="BF15" s="231"/>
      <c r="BG15" s="231"/>
      <c r="BH15" s="231"/>
      <c r="BI15" s="231"/>
      <c r="BJ15" s="231"/>
      <c r="BK15" s="231"/>
      <c r="BL15" s="231"/>
      <c r="BM15" s="231"/>
      <c r="BN15" s="231"/>
      <c r="BO15" s="231"/>
      <c r="BP15" s="231"/>
      <c r="BQ15" s="240">
        <v>9</v>
      </c>
      <c r="BR15" s="241"/>
      <c r="BS15" s="826"/>
      <c r="BT15" s="827"/>
      <c r="BU15" s="827"/>
      <c r="BV15" s="827"/>
      <c r="BW15" s="827"/>
      <c r="BX15" s="827"/>
      <c r="BY15" s="827"/>
      <c r="BZ15" s="827"/>
      <c r="CA15" s="827"/>
      <c r="CB15" s="827"/>
      <c r="CC15" s="827"/>
      <c r="CD15" s="827"/>
      <c r="CE15" s="827"/>
      <c r="CF15" s="827"/>
      <c r="CG15" s="828"/>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42"/>
      <c r="DW15" s="843"/>
      <c r="DX15" s="843"/>
      <c r="DY15" s="843"/>
      <c r="DZ15" s="844"/>
      <c r="EA15" s="232"/>
    </row>
    <row r="16" spans="1:131" s="233" customFormat="1" ht="26.25" customHeight="1" x14ac:dyDescent="0.15">
      <c r="A16" s="23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22"/>
      <c r="AL16" s="823"/>
      <c r="AM16" s="823"/>
      <c r="AN16" s="823"/>
      <c r="AO16" s="823"/>
      <c r="AP16" s="823"/>
      <c r="AQ16" s="823"/>
      <c r="AR16" s="823"/>
      <c r="AS16" s="823"/>
      <c r="AT16" s="823"/>
      <c r="AU16" s="824"/>
      <c r="AV16" s="824"/>
      <c r="AW16" s="824"/>
      <c r="AX16" s="824"/>
      <c r="AY16" s="825"/>
      <c r="AZ16" s="230"/>
      <c r="BA16" s="230"/>
      <c r="BB16" s="230"/>
      <c r="BC16" s="230"/>
      <c r="BD16" s="230"/>
      <c r="BE16" s="231"/>
      <c r="BF16" s="231"/>
      <c r="BG16" s="231"/>
      <c r="BH16" s="231"/>
      <c r="BI16" s="231"/>
      <c r="BJ16" s="231"/>
      <c r="BK16" s="231"/>
      <c r="BL16" s="231"/>
      <c r="BM16" s="231"/>
      <c r="BN16" s="231"/>
      <c r="BO16" s="231"/>
      <c r="BP16" s="231"/>
      <c r="BQ16" s="240">
        <v>10</v>
      </c>
      <c r="BR16" s="241"/>
      <c r="BS16" s="826"/>
      <c r="BT16" s="827"/>
      <c r="BU16" s="827"/>
      <c r="BV16" s="827"/>
      <c r="BW16" s="827"/>
      <c r="BX16" s="827"/>
      <c r="BY16" s="827"/>
      <c r="BZ16" s="827"/>
      <c r="CA16" s="827"/>
      <c r="CB16" s="827"/>
      <c r="CC16" s="827"/>
      <c r="CD16" s="827"/>
      <c r="CE16" s="827"/>
      <c r="CF16" s="827"/>
      <c r="CG16" s="828"/>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42"/>
      <c r="DW16" s="843"/>
      <c r="DX16" s="843"/>
      <c r="DY16" s="843"/>
      <c r="DZ16" s="844"/>
      <c r="EA16" s="232"/>
    </row>
    <row r="17" spans="1:131" s="233" customFormat="1" ht="26.25" customHeight="1" x14ac:dyDescent="0.15">
      <c r="A17" s="23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22"/>
      <c r="AL17" s="823"/>
      <c r="AM17" s="823"/>
      <c r="AN17" s="823"/>
      <c r="AO17" s="823"/>
      <c r="AP17" s="823"/>
      <c r="AQ17" s="823"/>
      <c r="AR17" s="823"/>
      <c r="AS17" s="823"/>
      <c r="AT17" s="823"/>
      <c r="AU17" s="824"/>
      <c r="AV17" s="824"/>
      <c r="AW17" s="824"/>
      <c r="AX17" s="824"/>
      <c r="AY17" s="825"/>
      <c r="AZ17" s="230"/>
      <c r="BA17" s="230"/>
      <c r="BB17" s="230"/>
      <c r="BC17" s="230"/>
      <c r="BD17" s="230"/>
      <c r="BE17" s="231"/>
      <c r="BF17" s="231"/>
      <c r="BG17" s="231"/>
      <c r="BH17" s="231"/>
      <c r="BI17" s="231"/>
      <c r="BJ17" s="231"/>
      <c r="BK17" s="231"/>
      <c r="BL17" s="231"/>
      <c r="BM17" s="231"/>
      <c r="BN17" s="231"/>
      <c r="BO17" s="231"/>
      <c r="BP17" s="231"/>
      <c r="BQ17" s="240">
        <v>11</v>
      </c>
      <c r="BR17" s="241"/>
      <c r="BS17" s="826"/>
      <c r="BT17" s="827"/>
      <c r="BU17" s="827"/>
      <c r="BV17" s="827"/>
      <c r="BW17" s="827"/>
      <c r="BX17" s="827"/>
      <c r="BY17" s="827"/>
      <c r="BZ17" s="827"/>
      <c r="CA17" s="827"/>
      <c r="CB17" s="827"/>
      <c r="CC17" s="827"/>
      <c r="CD17" s="827"/>
      <c r="CE17" s="827"/>
      <c r="CF17" s="827"/>
      <c r="CG17" s="828"/>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42"/>
      <c r="DW17" s="843"/>
      <c r="DX17" s="843"/>
      <c r="DY17" s="843"/>
      <c r="DZ17" s="844"/>
      <c r="EA17" s="232"/>
    </row>
    <row r="18" spans="1:131" s="233" customFormat="1" ht="26.25" customHeight="1" x14ac:dyDescent="0.15">
      <c r="A18" s="23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22"/>
      <c r="AL18" s="823"/>
      <c r="AM18" s="823"/>
      <c r="AN18" s="823"/>
      <c r="AO18" s="823"/>
      <c r="AP18" s="823"/>
      <c r="AQ18" s="823"/>
      <c r="AR18" s="823"/>
      <c r="AS18" s="823"/>
      <c r="AT18" s="823"/>
      <c r="AU18" s="824"/>
      <c r="AV18" s="824"/>
      <c r="AW18" s="824"/>
      <c r="AX18" s="824"/>
      <c r="AY18" s="825"/>
      <c r="AZ18" s="230"/>
      <c r="BA18" s="230"/>
      <c r="BB18" s="230"/>
      <c r="BC18" s="230"/>
      <c r="BD18" s="230"/>
      <c r="BE18" s="231"/>
      <c r="BF18" s="231"/>
      <c r="BG18" s="231"/>
      <c r="BH18" s="231"/>
      <c r="BI18" s="231"/>
      <c r="BJ18" s="231"/>
      <c r="BK18" s="231"/>
      <c r="BL18" s="231"/>
      <c r="BM18" s="231"/>
      <c r="BN18" s="231"/>
      <c r="BO18" s="231"/>
      <c r="BP18" s="231"/>
      <c r="BQ18" s="240">
        <v>12</v>
      </c>
      <c r="BR18" s="241"/>
      <c r="BS18" s="826"/>
      <c r="BT18" s="827"/>
      <c r="BU18" s="827"/>
      <c r="BV18" s="827"/>
      <c r="BW18" s="827"/>
      <c r="BX18" s="827"/>
      <c r="BY18" s="827"/>
      <c r="BZ18" s="827"/>
      <c r="CA18" s="827"/>
      <c r="CB18" s="827"/>
      <c r="CC18" s="827"/>
      <c r="CD18" s="827"/>
      <c r="CE18" s="827"/>
      <c r="CF18" s="827"/>
      <c r="CG18" s="828"/>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42"/>
      <c r="DW18" s="843"/>
      <c r="DX18" s="843"/>
      <c r="DY18" s="843"/>
      <c r="DZ18" s="844"/>
      <c r="EA18" s="232"/>
    </row>
    <row r="19" spans="1:131" s="233" customFormat="1" ht="26.25" customHeight="1" x14ac:dyDescent="0.15">
      <c r="A19" s="23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22"/>
      <c r="AL19" s="823"/>
      <c r="AM19" s="823"/>
      <c r="AN19" s="823"/>
      <c r="AO19" s="823"/>
      <c r="AP19" s="823"/>
      <c r="AQ19" s="823"/>
      <c r="AR19" s="823"/>
      <c r="AS19" s="823"/>
      <c r="AT19" s="823"/>
      <c r="AU19" s="824"/>
      <c r="AV19" s="824"/>
      <c r="AW19" s="824"/>
      <c r="AX19" s="824"/>
      <c r="AY19" s="825"/>
      <c r="AZ19" s="230"/>
      <c r="BA19" s="230"/>
      <c r="BB19" s="230"/>
      <c r="BC19" s="230"/>
      <c r="BD19" s="230"/>
      <c r="BE19" s="231"/>
      <c r="BF19" s="231"/>
      <c r="BG19" s="231"/>
      <c r="BH19" s="231"/>
      <c r="BI19" s="231"/>
      <c r="BJ19" s="231"/>
      <c r="BK19" s="231"/>
      <c r="BL19" s="231"/>
      <c r="BM19" s="231"/>
      <c r="BN19" s="231"/>
      <c r="BO19" s="231"/>
      <c r="BP19" s="231"/>
      <c r="BQ19" s="240">
        <v>13</v>
      </c>
      <c r="BR19" s="241"/>
      <c r="BS19" s="826"/>
      <c r="BT19" s="827"/>
      <c r="BU19" s="827"/>
      <c r="BV19" s="827"/>
      <c r="BW19" s="827"/>
      <c r="BX19" s="827"/>
      <c r="BY19" s="827"/>
      <c r="BZ19" s="827"/>
      <c r="CA19" s="827"/>
      <c r="CB19" s="827"/>
      <c r="CC19" s="827"/>
      <c r="CD19" s="827"/>
      <c r="CE19" s="827"/>
      <c r="CF19" s="827"/>
      <c r="CG19" s="828"/>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42"/>
      <c r="DW19" s="843"/>
      <c r="DX19" s="843"/>
      <c r="DY19" s="843"/>
      <c r="DZ19" s="844"/>
      <c r="EA19" s="232"/>
    </row>
    <row r="20" spans="1:131" s="233" customFormat="1" ht="26.25" customHeight="1" x14ac:dyDescent="0.15">
      <c r="A20" s="23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22"/>
      <c r="AL20" s="823"/>
      <c r="AM20" s="823"/>
      <c r="AN20" s="823"/>
      <c r="AO20" s="823"/>
      <c r="AP20" s="823"/>
      <c r="AQ20" s="823"/>
      <c r="AR20" s="823"/>
      <c r="AS20" s="823"/>
      <c r="AT20" s="823"/>
      <c r="AU20" s="824"/>
      <c r="AV20" s="824"/>
      <c r="AW20" s="824"/>
      <c r="AX20" s="824"/>
      <c r="AY20" s="825"/>
      <c r="AZ20" s="230"/>
      <c r="BA20" s="230"/>
      <c r="BB20" s="230"/>
      <c r="BC20" s="230"/>
      <c r="BD20" s="230"/>
      <c r="BE20" s="231"/>
      <c r="BF20" s="231"/>
      <c r="BG20" s="231"/>
      <c r="BH20" s="231"/>
      <c r="BI20" s="231"/>
      <c r="BJ20" s="231"/>
      <c r="BK20" s="231"/>
      <c r="BL20" s="231"/>
      <c r="BM20" s="231"/>
      <c r="BN20" s="231"/>
      <c r="BO20" s="231"/>
      <c r="BP20" s="231"/>
      <c r="BQ20" s="240">
        <v>14</v>
      </c>
      <c r="BR20" s="241"/>
      <c r="BS20" s="826"/>
      <c r="BT20" s="827"/>
      <c r="BU20" s="827"/>
      <c r="BV20" s="827"/>
      <c r="BW20" s="827"/>
      <c r="BX20" s="827"/>
      <c r="BY20" s="827"/>
      <c r="BZ20" s="827"/>
      <c r="CA20" s="827"/>
      <c r="CB20" s="827"/>
      <c r="CC20" s="827"/>
      <c r="CD20" s="827"/>
      <c r="CE20" s="827"/>
      <c r="CF20" s="827"/>
      <c r="CG20" s="828"/>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42"/>
      <c r="DW20" s="843"/>
      <c r="DX20" s="843"/>
      <c r="DY20" s="843"/>
      <c r="DZ20" s="844"/>
      <c r="EA20" s="232"/>
    </row>
    <row r="21" spans="1:131" s="233" customFormat="1" ht="26.25" customHeight="1" thickBot="1" x14ac:dyDescent="0.2">
      <c r="A21" s="23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22"/>
      <c r="AL21" s="823"/>
      <c r="AM21" s="823"/>
      <c r="AN21" s="823"/>
      <c r="AO21" s="823"/>
      <c r="AP21" s="823"/>
      <c r="AQ21" s="823"/>
      <c r="AR21" s="823"/>
      <c r="AS21" s="823"/>
      <c r="AT21" s="823"/>
      <c r="AU21" s="824"/>
      <c r="AV21" s="824"/>
      <c r="AW21" s="824"/>
      <c r="AX21" s="824"/>
      <c r="AY21" s="825"/>
      <c r="AZ21" s="230"/>
      <c r="BA21" s="230"/>
      <c r="BB21" s="230"/>
      <c r="BC21" s="230"/>
      <c r="BD21" s="230"/>
      <c r="BE21" s="231"/>
      <c r="BF21" s="231"/>
      <c r="BG21" s="231"/>
      <c r="BH21" s="231"/>
      <c r="BI21" s="231"/>
      <c r="BJ21" s="231"/>
      <c r="BK21" s="231"/>
      <c r="BL21" s="231"/>
      <c r="BM21" s="231"/>
      <c r="BN21" s="231"/>
      <c r="BO21" s="231"/>
      <c r="BP21" s="231"/>
      <c r="BQ21" s="240">
        <v>15</v>
      </c>
      <c r="BR21" s="241"/>
      <c r="BS21" s="826"/>
      <c r="BT21" s="827"/>
      <c r="BU21" s="827"/>
      <c r="BV21" s="827"/>
      <c r="BW21" s="827"/>
      <c r="BX21" s="827"/>
      <c r="BY21" s="827"/>
      <c r="BZ21" s="827"/>
      <c r="CA21" s="827"/>
      <c r="CB21" s="827"/>
      <c r="CC21" s="827"/>
      <c r="CD21" s="827"/>
      <c r="CE21" s="827"/>
      <c r="CF21" s="827"/>
      <c r="CG21" s="828"/>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42"/>
      <c r="DW21" s="843"/>
      <c r="DX21" s="843"/>
      <c r="DY21" s="843"/>
      <c r="DZ21" s="844"/>
      <c r="EA21" s="232"/>
    </row>
    <row r="22" spans="1:131" s="233" customFormat="1" ht="26.25" customHeight="1" x14ac:dyDescent="0.15">
      <c r="A22" s="239">
        <v>16</v>
      </c>
      <c r="B22" s="813"/>
      <c r="C22" s="814"/>
      <c r="D22" s="814"/>
      <c r="E22" s="814"/>
      <c r="F22" s="814"/>
      <c r="G22" s="814"/>
      <c r="H22" s="814"/>
      <c r="I22" s="814"/>
      <c r="J22" s="814"/>
      <c r="K22" s="814"/>
      <c r="L22" s="814"/>
      <c r="M22" s="814"/>
      <c r="N22" s="814"/>
      <c r="O22" s="814"/>
      <c r="P22" s="815"/>
      <c r="Q22" s="845"/>
      <c r="R22" s="846"/>
      <c r="S22" s="846"/>
      <c r="T22" s="846"/>
      <c r="U22" s="846"/>
      <c r="V22" s="846"/>
      <c r="W22" s="846"/>
      <c r="X22" s="846"/>
      <c r="Y22" s="846"/>
      <c r="Z22" s="846"/>
      <c r="AA22" s="846"/>
      <c r="AB22" s="846"/>
      <c r="AC22" s="846"/>
      <c r="AD22" s="846"/>
      <c r="AE22" s="847"/>
      <c r="AF22" s="819"/>
      <c r="AG22" s="820"/>
      <c r="AH22" s="820"/>
      <c r="AI22" s="820"/>
      <c r="AJ22" s="821"/>
      <c r="AK22" s="860"/>
      <c r="AL22" s="861"/>
      <c r="AM22" s="861"/>
      <c r="AN22" s="861"/>
      <c r="AO22" s="861"/>
      <c r="AP22" s="861"/>
      <c r="AQ22" s="861"/>
      <c r="AR22" s="861"/>
      <c r="AS22" s="861"/>
      <c r="AT22" s="861"/>
      <c r="AU22" s="862"/>
      <c r="AV22" s="862"/>
      <c r="AW22" s="862"/>
      <c r="AX22" s="862"/>
      <c r="AY22" s="863"/>
      <c r="AZ22" s="864" t="s">
        <v>388</v>
      </c>
      <c r="BA22" s="864"/>
      <c r="BB22" s="864"/>
      <c r="BC22" s="864"/>
      <c r="BD22" s="865"/>
      <c r="BE22" s="231"/>
      <c r="BF22" s="231"/>
      <c r="BG22" s="231"/>
      <c r="BH22" s="231"/>
      <c r="BI22" s="231"/>
      <c r="BJ22" s="231"/>
      <c r="BK22" s="231"/>
      <c r="BL22" s="231"/>
      <c r="BM22" s="231"/>
      <c r="BN22" s="231"/>
      <c r="BO22" s="231"/>
      <c r="BP22" s="231"/>
      <c r="BQ22" s="240">
        <v>16</v>
      </c>
      <c r="BR22" s="241"/>
      <c r="BS22" s="826"/>
      <c r="BT22" s="827"/>
      <c r="BU22" s="827"/>
      <c r="BV22" s="827"/>
      <c r="BW22" s="827"/>
      <c r="BX22" s="827"/>
      <c r="BY22" s="827"/>
      <c r="BZ22" s="827"/>
      <c r="CA22" s="827"/>
      <c r="CB22" s="827"/>
      <c r="CC22" s="827"/>
      <c r="CD22" s="827"/>
      <c r="CE22" s="827"/>
      <c r="CF22" s="827"/>
      <c r="CG22" s="828"/>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42"/>
      <c r="DW22" s="843"/>
      <c r="DX22" s="843"/>
      <c r="DY22" s="843"/>
      <c r="DZ22" s="844"/>
      <c r="EA22" s="232"/>
    </row>
    <row r="23" spans="1:131" s="233" customFormat="1" ht="26.25" customHeight="1" thickBot="1" x14ac:dyDescent="0.2">
      <c r="A23" s="242" t="s">
        <v>389</v>
      </c>
      <c r="B23" s="848" t="s">
        <v>390</v>
      </c>
      <c r="C23" s="849"/>
      <c r="D23" s="849"/>
      <c r="E23" s="849"/>
      <c r="F23" s="849"/>
      <c r="G23" s="849"/>
      <c r="H23" s="849"/>
      <c r="I23" s="849"/>
      <c r="J23" s="849"/>
      <c r="K23" s="849"/>
      <c r="L23" s="849"/>
      <c r="M23" s="849"/>
      <c r="N23" s="849"/>
      <c r="O23" s="849"/>
      <c r="P23" s="850"/>
      <c r="Q23" s="851">
        <v>7410</v>
      </c>
      <c r="R23" s="852"/>
      <c r="S23" s="852"/>
      <c r="T23" s="852"/>
      <c r="U23" s="852"/>
      <c r="V23" s="852">
        <v>7314</v>
      </c>
      <c r="W23" s="852"/>
      <c r="X23" s="852"/>
      <c r="Y23" s="852"/>
      <c r="Z23" s="852"/>
      <c r="AA23" s="852">
        <v>95</v>
      </c>
      <c r="AB23" s="852"/>
      <c r="AC23" s="852"/>
      <c r="AD23" s="852"/>
      <c r="AE23" s="853"/>
      <c r="AF23" s="854">
        <v>25</v>
      </c>
      <c r="AG23" s="852"/>
      <c r="AH23" s="852"/>
      <c r="AI23" s="852"/>
      <c r="AJ23" s="855"/>
      <c r="AK23" s="856"/>
      <c r="AL23" s="857"/>
      <c r="AM23" s="857"/>
      <c r="AN23" s="857"/>
      <c r="AO23" s="857"/>
      <c r="AP23" s="852">
        <v>4351</v>
      </c>
      <c r="AQ23" s="852"/>
      <c r="AR23" s="852"/>
      <c r="AS23" s="852"/>
      <c r="AT23" s="852"/>
      <c r="AU23" s="858"/>
      <c r="AV23" s="858"/>
      <c r="AW23" s="858"/>
      <c r="AX23" s="858"/>
      <c r="AY23" s="859"/>
      <c r="AZ23" s="867" t="s">
        <v>387</v>
      </c>
      <c r="BA23" s="868"/>
      <c r="BB23" s="868"/>
      <c r="BC23" s="868"/>
      <c r="BD23" s="869"/>
      <c r="BE23" s="231"/>
      <c r="BF23" s="231"/>
      <c r="BG23" s="231"/>
      <c r="BH23" s="231"/>
      <c r="BI23" s="231"/>
      <c r="BJ23" s="231"/>
      <c r="BK23" s="231"/>
      <c r="BL23" s="231"/>
      <c r="BM23" s="231"/>
      <c r="BN23" s="231"/>
      <c r="BO23" s="231"/>
      <c r="BP23" s="231"/>
      <c r="BQ23" s="240">
        <v>17</v>
      </c>
      <c r="BR23" s="241"/>
      <c r="BS23" s="826"/>
      <c r="BT23" s="827"/>
      <c r="BU23" s="827"/>
      <c r="BV23" s="827"/>
      <c r="BW23" s="827"/>
      <c r="BX23" s="827"/>
      <c r="BY23" s="827"/>
      <c r="BZ23" s="827"/>
      <c r="CA23" s="827"/>
      <c r="CB23" s="827"/>
      <c r="CC23" s="827"/>
      <c r="CD23" s="827"/>
      <c r="CE23" s="827"/>
      <c r="CF23" s="827"/>
      <c r="CG23" s="828"/>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42"/>
      <c r="DW23" s="843"/>
      <c r="DX23" s="843"/>
      <c r="DY23" s="843"/>
      <c r="DZ23" s="844"/>
      <c r="EA23" s="232"/>
    </row>
    <row r="24" spans="1:131" s="233" customFormat="1" ht="26.25" customHeight="1" x14ac:dyDescent="0.15">
      <c r="A24" s="866" t="s">
        <v>391</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230"/>
      <c r="BA24" s="230"/>
      <c r="BB24" s="230"/>
      <c r="BC24" s="230"/>
      <c r="BD24" s="230"/>
      <c r="BE24" s="231"/>
      <c r="BF24" s="231"/>
      <c r="BG24" s="231"/>
      <c r="BH24" s="231"/>
      <c r="BI24" s="231"/>
      <c r="BJ24" s="231"/>
      <c r="BK24" s="231"/>
      <c r="BL24" s="231"/>
      <c r="BM24" s="231"/>
      <c r="BN24" s="231"/>
      <c r="BO24" s="231"/>
      <c r="BP24" s="231"/>
      <c r="BQ24" s="240">
        <v>18</v>
      </c>
      <c r="BR24" s="241"/>
      <c r="BS24" s="826"/>
      <c r="BT24" s="827"/>
      <c r="BU24" s="827"/>
      <c r="BV24" s="827"/>
      <c r="BW24" s="827"/>
      <c r="BX24" s="827"/>
      <c r="BY24" s="827"/>
      <c r="BZ24" s="827"/>
      <c r="CA24" s="827"/>
      <c r="CB24" s="827"/>
      <c r="CC24" s="827"/>
      <c r="CD24" s="827"/>
      <c r="CE24" s="827"/>
      <c r="CF24" s="827"/>
      <c r="CG24" s="828"/>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42"/>
      <c r="DW24" s="843"/>
      <c r="DX24" s="843"/>
      <c r="DY24" s="843"/>
      <c r="DZ24" s="844"/>
      <c r="EA24" s="232"/>
    </row>
    <row r="25" spans="1:131" s="225" customFormat="1" ht="26.25" customHeight="1" thickBot="1" x14ac:dyDescent="0.2">
      <c r="A25" s="807" t="s">
        <v>392</v>
      </c>
      <c r="B25" s="807"/>
      <c r="C25" s="807"/>
      <c r="D25" s="807"/>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M25" s="807"/>
      <c r="AN25" s="807"/>
      <c r="AO25" s="807"/>
      <c r="AP25" s="807"/>
      <c r="AQ25" s="807"/>
      <c r="AR25" s="807"/>
      <c r="AS25" s="807"/>
      <c r="AT25" s="807"/>
      <c r="AU25" s="807"/>
      <c r="AV25" s="807"/>
      <c r="AW25" s="807"/>
      <c r="AX25" s="807"/>
      <c r="AY25" s="807"/>
      <c r="AZ25" s="807"/>
      <c r="BA25" s="807"/>
      <c r="BB25" s="807"/>
      <c r="BC25" s="807"/>
      <c r="BD25" s="807"/>
      <c r="BE25" s="807"/>
      <c r="BF25" s="807"/>
      <c r="BG25" s="807"/>
      <c r="BH25" s="807"/>
      <c r="BI25" s="807"/>
      <c r="BJ25" s="230"/>
      <c r="BK25" s="230"/>
      <c r="BL25" s="230"/>
      <c r="BM25" s="230"/>
      <c r="BN25" s="230"/>
      <c r="BO25" s="243"/>
      <c r="BP25" s="243"/>
      <c r="BQ25" s="240">
        <v>19</v>
      </c>
      <c r="BR25" s="241"/>
      <c r="BS25" s="826"/>
      <c r="BT25" s="827"/>
      <c r="BU25" s="827"/>
      <c r="BV25" s="827"/>
      <c r="BW25" s="827"/>
      <c r="BX25" s="827"/>
      <c r="BY25" s="827"/>
      <c r="BZ25" s="827"/>
      <c r="CA25" s="827"/>
      <c r="CB25" s="827"/>
      <c r="CC25" s="827"/>
      <c r="CD25" s="827"/>
      <c r="CE25" s="827"/>
      <c r="CF25" s="827"/>
      <c r="CG25" s="828"/>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42"/>
      <c r="DW25" s="843"/>
      <c r="DX25" s="843"/>
      <c r="DY25" s="843"/>
      <c r="DZ25" s="844"/>
      <c r="EA25" s="224"/>
    </row>
    <row r="26" spans="1:131" s="225" customFormat="1" ht="26.25" customHeight="1" x14ac:dyDescent="0.15">
      <c r="A26" s="798" t="s">
        <v>367</v>
      </c>
      <c r="B26" s="799"/>
      <c r="C26" s="799"/>
      <c r="D26" s="799"/>
      <c r="E26" s="799"/>
      <c r="F26" s="799"/>
      <c r="G26" s="799"/>
      <c r="H26" s="799"/>
      <c r="I26" s="799"/>
      <c r="J26" s="799"/>
      <c r="K26" s="799"/>
      <c r="L26" s="799"/>
      <c r="M26" s="799"/>
      <c r="N26" s="799"/>
      <c r="O26" s="799"/>
      <c r="P26" s="800"/>
      <c r="Q26" s="775" t="s">
        <v>393</v>
      </c>
      <c r="R26" s="776"/>
      <c r="S26" s="776"/>
      <c r="T26" s="776"/>
      <c r="U26" s="777"/>
      <c r="V26" s="775" t="s">
        <v>394</v>
      </c>
      <c r="W26" s="776"/>
      <c r="X26" s="776"/>
      <c r="Y26" s="776"/>
      <c r="Z26" s="777"/>
      <c r="AA26" s="775" t="s">
        <v>395</v>
      </c>
      <c r="AB26" s="776"/>
      <c r="AC26" s="776"/>
      <c r="AD26" s="776"/>
      <c r="AE26" s="776"/>
      <c r="AF26" s="870" t="s">
        <v>396</v>
      </c>
      <c r="AG26" s="871"/>
      <c r="AH26" s="871"/>
      <c r="AI26" s="871"/>
      <c r="AJ26" s="872"/>
      <c r="AK26" s="776" t="s">
        <v>397</v>
      </c>
      <c r="AL26" s="776"/>
      <c r="AM26" s="776"/>
      <c r="AN26" s="776"/>
      <c r="AO26" s="777"/>
      <c r="AP26" s="775" t="s">
        <v>398</v>
      </c>
      <c r="AQ26" s="776"/>
      <c r="AR26" s="776"/>
      <c r="AS26" s="776"/>
      <c r="AT26" s="777"/>
      <c r="AU26" s="775" t="s">
        <v>399</v>
      </c>
      <c r="AV26" s="776"/>
      <c r="AW26" s="776"/>
      <c r="AX26" s="776"/>
      <c r="AY26" s="777"/>
      <c r="AZ26" s="775" t="s">
        <v>400</v>
      </c>
      <c r="BA26" s="776"/>
      <c r="BB26" s="776"/>
      <c r="BC26" s="776"/>
      <c r="BD26" s="777"/>
      <c r="BE26" s="775" t="s">
        <v>374</v>
      </c>
      <c r="BF26" s="776"/>
      <c r="BG26" s="776"/>
      <c r="BH26" s="776"/>
      <c r="BI26" s="787"/>
      <c r="BJ26" s="230"/>
      <c r="BK26" s="230"/>
      <c r="BL26" s="230"/>
      <c r="BM26" s="230"/>
      <c r="BN26" s="230"/>
      <c r="BO26" s="243"/>
      <c r="BP26" s="243"/>
      <c r="BQ26" s="240">
        <v>20</v>
      </c>
      <c r="BR26" s="241"/>
      <c r="BS26" s="826"/>
      <c r="BT26" s="827"/>
      <c r="BU26" s="827"/>
      <c r="BV26" s="827"/>
      <c r="BW26" s="827"/>
      <c r="BX26" s="827"/>
      <c r="BY26" s="827"/>
      <c r="BZ26" s="827"/>
      <c r="CA26" s="827"/>
      <c r="CB26" s="827"/>
      <c r="CC26" s="827"/>
      <c r="CD26" s="827"/>
      <c r="CE26" s="827"/>
      <c r="CF26" s="827"/>
      <c r="CG26" s="828"/>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42"/>
      <c r="DW26" s="843"/>
      <c r="DX26" s="843"/>
      <c r="DY26" s="843"/>
      <c r="DZ26" s="844"/>
      <c r="EA26" s="224"/>
    </row>
    <row r="27" spans="1:131" s="225" customFormat="1" ht="26.25" customHeight="1" thickBot="1" x14ac:dyDescent="0.2">
      <c r="A27" s="801"/>
      <c r="B27" s="802"/>
      <c r="C27" s="802"/>
      <c r="D27" s="802"/>
      <c r="E27" s="802"/>
      <c r="F27" s="802"/>
      <c r="G27" s="802"/>
      <c r="H27" s="802"/>
      <c r="I27" s="802"/>
      <c r="J27" s="802"/>
      <c r="K27" s="802"/>
      <c r="L27" s="802"/>
      <c r="M27" s="802"/>
      <c r="N27" s="802"/>
      <c r="O27" s="802"/>
      <c r="P27" s="803"/>
      <c r="Q27" s="778"/>
      <c r="R27" s="779"/>
      <c r="S27" s="779"/>
      <c r="T27" s="779"/>
      <c r="U27" s="780"/>
      <c r="V27" s="778"/>
      <c r="W27" s="779"/>
      <c r="X27" s="779"/>
      <c r="Y27" s="779"/>
      <c r="Z27" s="780"/>
      <c r="AA27" s="778"/>
      <c r="AB27" s="779"/>
      <c r="AC27" s="779"/>
      <c r="AD27" s="779"/>
      <c r="AE27" s="779"/>
      <c r="AF27" s="873"/>
      <c r="AG27" s="874"/>
      <c r="AH27" s="874"/>
      <c r="AI27" s="874"/>
      <c r="AJ27" s="875"/>
      <c r="AK27" s="779"/>
      <c r="AL27" s="779"/>
      <c r="AM27" s="779"/>
      <c r="AN27" s="779"/>
      <c r="AO27" s="780"/>
      <c r="AP27" s="778"/>
      <c r="AQ27" s="779"/>
      <c r="AR27" s="779"/>
      <c r="AS27" s="779"/>
      <c r="AT27" s="780"/>
      <c r="AU27" s="778"/>
      <c r="AV27" s="779"/>
      <c r="AW27" s="779"/>
      <c r="AX27" s="779"/>
      <c r="AY27" s="780"/>
      <c r="AZ27" s="778"/>
      <c r="BA27" s="779"/>
      <c r="BB27" s="779"/>
      <c r="BC27" s="779"/>
      <c r="BD27" s="780"/>
      <c r="BE27" s="778"/>
      <c r="BF27" s="779"/>
      <c r="BG27" s="779"/>
      <c r="BH27" s="779"/>
      <c r="BI27" s="788"/>
      <c r="BJ27" s="230"/>
      <c r="BK27" s="230"/>
      <c r="BL27" s="230"/>
      <c r="BM27" s="230"/>
      <c r="BN27" s="230"/>
      <c r="BO27" s="243"/>
      <c r="BP27" s="243"/>
      <c r="BQ27" s="240">
        <v>21</v>
      </c>
      <c r="BR27" s="241"/>
      <c r="BS27" s="826"/>
      <c r="BT27" s="827"/>
      <c r="BU27" s="827"/>
      <c r="BV27" s="827"/>
      <c r="BW27" s="827"/>
      <c r="BX27" s="827"/>
      <c r="BY27" s="827"/>
      <c r="BZ27" s="827"/>
      <c r="CA27" s="827"/>
      <c r="CB27" s="827"/>
      <c r="CC27" s="827"/>
      <c r="CD27" s="827"/>
      <c r="CE27" s="827"/>
      <c r="CF27" s="827"/>
      <c r="CG27" s="828"/>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42"/>
      <c r="DW27" s="843"/>
      <c r="DX27" s="843"/>
      <c r="DY27" s="843"/>
      <c r="DZ27" s="844"/>
      <c r="EA27" s="224"/>
    </row>
    <row r="28" spans="1:131" s="225" customFormat="1" ht="26.25" customHeight="1" thickTop="1" x14ac:dyDescent="0.15">
      <c r="A28" s="244">
        <v>1</v>
      </c>
      <c r="B28" s="789" t="s">
        <v>401</v>
      </c>
      <c r="C28" s="790"/>
      <c r="D28" s="790"/>
      <c r="E28" s="790"/>
      <c r="F28" s="790"/>
      <c r="G28" s="790"/>
      <c r="H28" s="790"/>
      <c r="I28" s="790"/>
      <c r="J28" s="790"/>
      <c r="K28" s="790"/>
      <c r="L28" s="790"/>
      <c r="M28" s="790"/>
      <c r="N28" s="790"/>
      <c r="O28" s="790"/>
      <c r="P28" s="791"/>
      <c r="Q28" s="880">
        <v>2132</v>
      </c>
      <c r="R28" s="881"/>
      <c r="S28" s="881"/>
      <c r="T28" s="881"/>
      <c r="U28" s="881"/>
      <c r="V28" s="881">
        <v>2099</v>
      </c>
      <c r="W28" s="881"/>
      <c r="X28" s="881"/>
      <c r="Y28" s="881"/>
      <c r="Z28" s="881"/>
      <c r="AA28" s="881">
        <v>33</v>
      </c>
      <c r="AB28" s="881"/>
      <c r="AC28" s="881"/>
      <c r="AD28" s="881"/>
      <c r="AE28" s="882"/>
      <c r="AF28" s="883">
        <v>33</v>
      </c>
      <c r="AG28" s="881"/>
      <c r="AH28" s="881"/>
      <c r="AI28" s="881"/>
      <c r="AJ28" s="884"/>
      <c r="AK28" s="885">
        <v>115</v>
      </c>
      <c r="AL28" s="876"/>
      <c r="AM28" s="876"/>
      <c r="AN28" s="876"/>
      <c r="AO28" s="876"/>
      <c r="AP28" s="876" t="s">
        <v>578</v>
      </c>
      <c r="AQ28" s="876"/>
      <c r="AR28" s="876"/>
      <c r="AS28" s="876"/>
      <c r="AT28" s="876"/>
      <c r="AU28" s="876" t="s">
        <v>576</v>
      </c>
      <c r="AV28" s="876"/>
      <c r="AW28" s="876"/>
      <c r="AX28" s="876"/>
      <c r="AY28" s="876"/>
      <c r="AZ28" s="877" t="s">
        <v>577</v>
      </c>
      <c r="BA28" s="877"/>
      <c r="BB28" s="877"/>
      <c r="BC28" s="877"/>
      <c r="BD28" s="877"/>
      <c r="BE28" s="878"/>
      <c r="BF28" s="878"/>
      <c r="BG28" s="878"/>
      <c r="BH28" s="878"/>
      <c r="BI28" s="879"/>
      <c r="BJ28" s="230"/>
      <c r="BK28" s="230"/>
      <c r="BL28" s="230"/>
      <c r="BM28" s="230"/>
      <c r="BN28" s="230"/>
      <c r="BO28" s="243"/>
      <c r="BP28" s="243"/>
      <c r="BQ28" s="240">
        <v>22</v>
      </c>
      <c r="BR28" s="241"/>
      <c r="BS28" s="826"/>
      <c r="BT28" s="827"/>
      <c r="BU28" s="827"/>
      <c r="BV28" s="827"/>
      <c r="BW28" s="827"/>
      <c r="BX28" s="827"/>
      <c r="BY28" s="827"/>
      <c r="BZ28" s="827"/>
      <c r="CA28" s="827"/>
      <c r="CB28" s="827"/>
      <c r="CC28" s="827"/>
      <c r="CD28" s="827"/>
      <c r="CE28" s="827"/>
      <c r="CF28" s="827"/>
      <c r="CG28" s="828"/>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42"/>
      <c r="DW28" s="843"/>
      <c r="DX28" s="843"/>
      <c r="DY28" s="843"/>
      <c r="DZ28" s="844"/>
      <c r="EA28" s="224"/>
    </row>
    <row r="29" spans="1:131" s="225" customFormat="1" ht="26.25" customHeight="1" x14ac:dyDescent="0.15">
      <c r="A29" s="244">
        <v>2</v>
      </c>
      <c r="B29" s="813" t="s">
        <v>402</v>
      </c>
      <c r="C29" s="814"/>
      <c r="D29" s="814"/>
      <c r="E29" s="814"/>
      <c r="F29" s="814"/>
      <c r="G29" s="814"/>
      <c r="H29" s="814"/>
      <c r="I29" s="814"/>
      <c r="J29" s="814"/>
      <c r="K29" s="814"/>
      <c r="L29" s="814"/>
      <c r="M29" s="814"/>
      <c r="N29" s="814"/>
      <c r="O29" s="814"/>
      <c r="P29" s="815"/>
      <c r="Q29" s="816">
        <v>1369</v>
      </c>
      <c r="R29" s="817"/>
      <c r="S29" s="817"/>
      <c r="T29" s="817"/>
      <c r="U29" s="817"/>
      <c r="V29" s="817">
        <v>1332</v>
      </c>
      <c r="W29" s="817"/>
      <c r="X29" s="817"/>
      <c r="Y29" s="817"/>
      <c r="Z29" s="817"/>
      <c r="AA29" s="817">
        <v>37</v>
      </c>
      <c r="AB29" s="817"/>
      <c r="AC29" s="817"/>
      <c r="AD29" s="817"/>
      <c r="AE29" s="818"/>
      <c r="AF29" s="819">
        <v>37</v>
      </c>
      <c r="AG29" s="820"/>
      <c r="AH29" s="820"/>
      <c r="AI29" s="820"/>
      <c r="AJ29" s="821"/>
      <c r="AK29" s="888">
        <v>183</v>
      </c>
      <c r="AL29" s="889"/>
      <c r="AM29" s="889"/>
      <c r="AN29" s="889"/>
      <c r="AO29" s="889"/>
      <c r="AP29" s="889" t="s">
        <v>576</v>
      </c>
      <c r="AQ29" s="889"/>
      <c r="AR29" s="889"/>
      <c r="AS29" s="889"/>
      <c r="AT29" s="889"/>
      <c r="AU29" s="889" t="s">
        <v>576</v>
      </c>
      <c r="AV29" s="889"/>
      <c r="AW29" s="889"/>
      <c r="AX29" s="889"/>
      <c r="AY29" s="889"/>
      <c r="AZ29" s="890" t="s">
        <v>576</v>
      </c>
      <c r="BA29" s="890"/>
      <c r="BB29" s="890"/>
      <c r="BC29" s="890"/>
      <c r="BD29" s="890"/>
      <c r="BE29" s="886"/>
      <c r="BF29" s="886"/>
      <c r="BG29" s="886"/>
      <c r="BH29" s="886"/>
      <c r="BI29" s="887"/>
      <c r="BJ29" s="230"/>
      <c r="BK29" s="230"/>
      <c r="BL29" s="230"/>
      <c r="BM29" s="230"/>
      <c r="BN29" s="230"/>
      <c r="BO29" s="243"/>
      <c r="BP29" s="243"/>
      <c r="BQ29" s="240">
        <v>23</v>
      </c>
      <c r="BR29" s="241"/>
      <c r="BS29" s="826"/>
      <c r="BT29" s="827"/>
      <c r="BU29" s="827"/>
      <c r="BV29" s="827"/>
      <c r="BW29" s="827"/>
      <c r="BX29" s="827"/>
      <c r="BY29" s="827"/>
      <c r="BZ29" s="827"/>
      <c r="CA29" s="827"/>
      <c r="CB29" s="827"/>
      <c r="CC29" s="827"/>
      <c r="CD29" s="827"/>
      <c r="CE29" s="827"/>
      <c r="CF29" s="827"/>
      <c r="CG29" s="828"/>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42"/>
      <c r="DW29" s="843"/>
      <c r="DX29" s="843"/>
      <c r="DY29" s="843"/>
      <c r="DZ29" s="844"/>
      <c r="EA29" s="224"/>
    </row>
    <row r="30" spans="1:131" s="225" customFormat="1" ht="26.25" customHeight="1" x14ac:dyDescent="0.15">
      <c r="A30" s="244">
        <v>3</v>
      </c>
      <c r="B30" s="813" t="s">
        <v>403</v>
      </c>
      <c r="C30" s="814"/>
      <c r="D30" s="814"/>
      <c r="E30" s="814"/>
      <c r="F30" s="814"/>
      <c r="G30" s="814"/>
      <c r="H30" s="814"/>
      <c r="I30" s="814"/>
      <c r="J30" s="814"/>
      <c r="K30" s="814"/>
      <c r="L30" s="814"/>
      <c r="M30" s="814"/>
      <c r="N30" s="814"/>
      <c r="O30" s="814"/>
      <c r="P30" s="815"/>
      <c r="Q30" s="816">
        <v>179</v>
      </c>
      <c r="R30" s="817"/>
      <c r="S30" s="817"/>
      <c r="T30" s="817"/>
      <c r="U30" s="817"/>
      <c r="V30" s="817">
        <v>176</v>
      </c>
      <c r="W30" s="817"/>
      <c r="X30" s="817"/>
      <c r="Y30" s="817"/>
      <c r="Z30" s="817"/>
      <c r="AA30" s="817">
        <v>3</v>
      </c>
      <c r="AB30" s="817"/>
      <c r="AC30" s="817"/>
      <c r="AD30" s="817"/>
      <c r="AE30" s="818"/>
      <c r="AF30" s="819">
        <v>3</v>
      </c>
      <c r="AG30" s="820"/>
      <c r="AH30" s="820"/>
      <c r="AI30" s="820"/>
      <c r="AJ30" s="821"/>
      <c r="AK30" s="888">
        <v>42</v>
      </c>
      <c r="AL30" s="889"/>
      <c r="AM30" s="889"/>
      <c r="AN30" s="889"/>
      <c r="AO30" s="889"/>
      <c r="AP30" s="889" t="s">
        <v>576</v>
      </c>
      <c r="AQ30" s="889"/>
      <c r="AR30" s="889"/>
      <c r="AS30" s="889"/>
      <c r="AT30" s="889"/>
      <c r="AU30" s="889" t="s">
        <v>576</v>
      </c>
      <c r="AV30" s="889"/>
      <c r="AW30" s="889"/>
      <c r="AX30" s="889"/>
      <c r="AY30" s="889"/>
      <c r="AZ30" s="890" t="s">
        <v>576</v>
      </c>
      <c r="BA30" s="890"/>
      <c r="BB30" s="890"/>
      <c r="BC30" s="890"/>
      <c r="BD30" s="890"/>
      <c r="BE30" s="886"/>
      <c r="BF30" s="886"/>
      <c r="BG30" s="886"/>
      <c r="BH30" s="886"/>
      <c r="BI30" s="887"/>
      <c r="BJ30" s="230"/>
      <c r="BK30" s="230"/>
      <c r="BL30" s="230"/>
      <c r="BM30" s="230"/>
      <c r="BN30" s="230"/>
      <c r="BO30" s="243"/>
      <c r="BP30" s="243"/>
      <c r="BQ30" s="240">
        <v>24</v>
      </c>
      <c r="BR30" s="241"/>
      <c r="BS30" s="826"/>
      <c r="BT30" s="827"/>
      <c r="BU30" s="827"/>
      <c r="BV30" s="827"/>
      <c r="BW30" s="827"/>
      <c r="BX30" s="827"/>
      <c r="BY30" s="827"/>
      <c r="BZ30" s="827"/>
      <c r="CA30" s="827"/>
      <c r="CB30" s="827"/>
      <c r="CC30" s="827"/>
      <c r="CD30" s="827"/>
      <c r="CE30" s="827"/>
      <c r="CF30" s="827"/>
      <c r="CG30" s="828"/>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42"/>
      <c r="DW30" s="843"/>
      <c r="DX30" s="843"/>
      <c r="DY30" s="843"/>
      <c r="DZ30" s="844"/>
      <c r="EA30" s="224"/>
    </row>
    <row r="31" spans="1:131" s="225" customFormat="1" ht="26.25" customHeight="1" x14ac:dyDescent="0.15">
      <c r="A31" s="244">
        <v>4</v>
      </c>
      <c r="B31" s="813" t="s">
        <v>404</v>
      </c>
      <c r="C31" s="814"/>
      <c r="D31" s="814"/>
      <c r="E31" s="814"/>
      <c r="F31" s="814"/>
      <c r="G31" s="814"/>
      <c r="H31" s="814"/>
      <c r="I31" s="814"/>
      <c r="J31" s="814"/>
      <c r="K31" s="814"/>
      <c r="L31" s="814"/>
      <c r="M31" s="814"/>
      <c r="N31" s="814"/>
      <c r="O31" s="814"/>
      <c r="P31" s="815"/>
      <c r="Q31" s="816">
        <v>396</v>
      </c>
      <c r="R31" s="817"/>
      <c r="S31" s="817"/>
      <c r="T31" s="817"/>
      <c r="U31" s="817"/>
      <c r="V31" s="817">
        <v>377</v>
      </c>
      <c r="W31" s="817"/>
      <c r="X31" s="817"/>
      <c r="Y31" s="817"/>
      <c r="Z31" s="817"/>
      <c r="AA31" s="817">
        <v>19</v>
      </c>
      <c r="AB31" s="817"/>
      <c r="AC31" s="817"/>
      <c r="AD31" s="817"/>
      <c r="AE31" s="818"/>
      <c r="AF31" s="819">
        <v>287</v>
      </c>
      <c r="AG31" s="820"/>
      <c r="AH31" s="820"/>
      <c r="AI31" s="820"/>
      <c r="AJ31" s="821"/>
      <c r="AK31" s="888" t="s">
        <v>576</v>
      </c>
      <c r="AL31" s="889"/>
      <c r="AM31" s="889"/>
      <c r="AN31" s="889"/>
      <c r="AO31" s="889"/>
      <c r="AP31" s="889">
        <v>1143</v>
      </c>
      <c r="AQ31" s="889"/>
      <c r="AR31" s="889"/>
      <c r="AS31" s="889"/>
      <c r="AT31" s="889"/>
      <c r="AU31" s="889" t="s">
        <v>576</v>
      </c>
      <c r="AV31" s="889"/>
      <c r="AW31" s="889"/>
      <c r="AX31" s="889"/>
      <c r="AY31" s="889"/>
      <c r="AZ31" s="890" t="s">
        <v>576</v>
      </c>
      <c r="BA31" s="890"/>
      <c r="BB31" s="890"/>
      <c r="BC31" s="890"/>
      <c r="BD31" s="890"/>
      <c r="BE31" s="886" t="s">
        <v>405</v>
      </c>
      <c r="BF31" s="886"/>
      <c r="BG31" s="886"/>
      <c r="BH31" s="886"/>
      <c r="BI31" s="887"/>
      <c r="BJ31" s="230"/>
      <c r="BK31" s="230"/>
      <c r="BL31" s="230"/>
      <c r="BM31" s="230"/>
      <c r="BN31" s="230"/>
      <c r="BO31" s="243"/>
      <c r="BP31" s="243"/>
      <c r="BQ31" s="240">
        <v>25</v>
      </c>
      <c r="BR31" s="241"/>
      <c r="BS31" s="826"/>
      <c r="BT31" s="827"/>
      <c r="BU31" s="827"/>
      <c r="BV31" s="827"/>
      <c r="BW31" s="827"/>
      <c r="BX31" s="827"/>
      <c r="BY31" s="827"/>
      <c r="BZ31" s="827"/>
      <c r="CA31" s="827"/>
      <c r="CB31" s="827"/>
      <c r="CC31" s="827"/>
      <c r="CD31" s="827"/>
      <c r="CE31" s="827"/>
      <c r="CF31" s="827"/>
      <c r="CG31" s="828"/>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42"/>
      <c r="DW31" s="843"/>
      <c r="DX31" s="843"/>
      <c r="DY31" s="843"/>
      <c r="DZ31" s="844"/>
      <c r="EA31" s="224"/>
    </row>
    <row r="32" spans="1:131" s="225" customFormat="1" ht="26.25" customHeight="1" x14ac:dyDescent="0.15">
      <c r="A32" s="244">
        <v>5</v>
      </c>
      <c r="B32" s="813" t="s">
        <v>406</v>
      </c>
      <c r="C32" s="814"/>
      <c r="D32" s="814"/>
      <c r="E32" s="814"/>
      <c r="F32" s="814"/>
      <c r="G32" s="814"/>
      <c r="H32" s="814"/>
      <c r="I32" s="814"/>
      <c r="J32" s="814"/>
      <c r="K32" s="814"/>
      <c r="L32" s="814"/>
      <c r="M32" s="814"/>
      <c r="N32" s="814"/>
      <c r="O32" s="814"/>
      <c r="P32" s="815"/>
      <c r="Q32" s="816">
        <v>381</v>
      </c>
      <c r="R32" s="817"/>
      <c r="S32" s="817"/>
      <c r="T32" s="817"/>
      <c r="U32" s="817"/>
      <c r="V32" s="817">
        <v>380</v>
      </c>
      <c r="W32" s="817"/>
      <c r="X32" s="817"/>
      <c r="Y32" s="817"/>
      <c r="Z32" s="817"/>
      <c r="AA32" s="817">
        <v>0</v>
      </c>
      <c r="AB32" s="817"/>
      <c r="AC32" s="817"/>
      <c r="AD32" s="817"/>
      <c r="AE32" s="818"/>
      <c r="AF32" s="819">
        <v>0</v>
      </c>
      <c r="AG32" s="820"/>
      <c r="AH32" s="820"/>
      <c r="AI32" s="820"/>
      <c r="AJ32" s="821"/>
      <c r="AK32" s="888">
        <v>166</v>
      </c>
      <c r="AL32" s="889"/>
      <c r="AM32" s="889"/>
      <c r="AN32" s="889"/>
      <c r="AO32" s="889"/>
      <c r="AP32" s="889">
        <v>1660</v>
      </c>
      <c r="AQ32" s="889"/>
      <c r="AR32" s="889"/>
      <c r="AS32" s="889"/>
      <c r="AT32" s="889"/>
      <c r="AU32" s="889">
        <v>1292</v>
      </c>
      <c r="AV32" s="889"/>
      <c r="AW32" s="889"/>
      <c r="AX32" s="889"/>
      <c r="AY32" s="889"/>
      <c r="AZ32" s="890" t="s">
        <v>576</v>
      </c>
      <c r="BA32" s="890"/>
      <c r="BB32" s="890"/>
      <c r="BC32" s="890"/>
      <c r="BD32" s="890"/>
      <c r="BE32" s="886" t="s">
        <v>407</v>
      </c>
      <c r="BF32" s="886"/>
      <c r="BG32" s="886"/>
      <c r="BH32" s="886"/>
      <c r="BI32" s="887"/>
      <c r="BJ32" s="230"/>
      <c r="BK32" s="230"/>
      <c r="BL32" s="230"/>
      <c r="BM32" s="230"/>
      <c r="BN32" s="230"/>
      <c r="BO32" s="243"/>
      <c r="BP32" s="243"/>
      <c r="BQ32" s="240">
        <v>26</v>
      </c>
      <c r="BR32" s="241"/>
      <c r="BS32" s="826"/>
      <c r="BT32" s="827"/>
      <c r="BU32" s="827"/>
      <c r="BV32" s="827"/>
      <c r="BW32" s="827"/>
      <c r="BX32" s="827"/>
      <c r="BY32" s="827"/>
      <c r="BZ32" s="827"/>
      <c r="CA32" s="827"/>
      <c r="CB32" s="827"/>
      <c r="CC32" s="827"/>
      <c r="CD32" s="827"/>
      <c r="CE32" s="827"/>
      <c r="CF32" s="827"/>
      <c r="CG32" s="828"/>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42"/>
      <c r="DW32" s="843"/>
      <c r="DX32" s="843"/>
      <c r="DY32" s="843"/>
      <c r="DZ32" s="844"/>
      <c r="EA32" s="224"/>
    </row>
    <row r="33" spans="1:131" s="225" customFormat="1" ht="26.25" customHeight="1" x14ac:dyDescent="0.15">
      <c r="A33" s="244">
        <v>6</v>
      </c>
      <c r="B33" s="813" t="s">
        <v>408</v>
      </c>
      <c r="C33" s="814"/>
      <c r="D33" s="814"/>
      <c r="E33" s="814"/>
      <c r="F33" s="814"/>
      <c r="G33" s="814"/>
      <c r="H33" s="814"/>
      <c r="I33" s="814"/>
      <c r="J33" s="814"/>
      <c r="K33" s="814"/>
      <c r="L33" s="814"/>
      <c r="M33" s="814"/>
      <c r="N33" s="814"/>
      <c r="O33" s="814"/>
      <c r="P33" s="815"/>
      <c r="Q33" s="816">
        <v>164</v>
      </c>
      <c r="R33" s="817"/>
      <c r="S33" s="817"/>
      <c r="T33" s="817"/>
      <c r="U33" s="817"/>
      <c r="V33" s="817">
        <v>164</v>
      </c>
      <c r="W33" s="817"/>
      <c r="X33" s="817"/>
      <c r="Y33" s="817"/>
      <c r="Z33" s="817"/>
      <c r="AA33" s="817">
        <v>0</v>
      </c>
      <c r="AB33" s="817"/>
      <c r="AC33" s="817"/>
      <c r="AD33" s="817"/>
      <c r="AE33" s="818"/>
      <c r="AF33" s="819">
        <v>0</v>
      </c>
      <c r="AG33" s="820"/>
      <c r="AH33" s="820"/>
      <c r="AI33" s="820"/>
      <c r="AJ33" s="821"/>
      <c r="AK33" s="888">
        <v>120</v>
      </c>
      <c r="AL33" s="889"/>
      <c r="AM33" s="889"/>
      <c r="AN33" s="889"/>
      <c r="AO33" s="889"/>
      <c r="AP33" s="889">
        <v>1012</v>
      </c>
      <c r="AQ33" s="889"/>
      <c r="AR33" s="889"/>
      <c r="AS33" s="889"/>
      <c r="AT33" s="889"/>
      <c r="AU33" s="889">
        <v>1012</v>
      </c>
      <c r="AV33" s="889"/>
      <c r="AW33" s="889"/>
      <c r="AX33" s="889"/>
      <c r="AY33" s="889"/>
      <c r="AZ33" s="890" t="s">
        <v>576</v>
      </c>
      <c r="BA33" s="890"/>
      <c r="BB33" s="890"/>
      <c r="BC33" s="890"/>
      <c r="BD33" s="890"/>
      <c r="BE33" s="886" t="s">
        <v>409</v>
      </c>
      <c r="BF33" s="886"/>
      <c r="BG33" s="886"/>
      <c r="BH33" s="886"/>
      <c r="BI33" s="887"/>
      <c r="BJ33" s="230"/>
      <c r="BK33" s="230"/>
      <c r="BL33" s="230"/>
      <c r="BM33" s="230"/>
      <c r="BN33" s="230"/>
      <c r="BO33" s="243"/>
      <c r="BP33" s="243"/>
      <c r="BQ33" s="240">
        <v>27</v>
      </c>
      <c r="BR33" s="241"/>
      <c r="BS33" s="826"/>
      <c r="BT33" s="827"/>
      <c r="BU33" s="827"/>
      <c r="BV33" s="827"/>
      <c r="BW33" s="827"/>
      <c r="BX33" s="827"/>
      <c r="BY33" s="827"/>
      <c r="BZ33" s="827"/>
      <c r="CA33" s="827"/>
      <c r="CB33" s="827"/>
      <c r="CC33" s="827"/>
      <c r="CD33" s="827"/>
      <c r="CE33" s="827"/>
      <c r="CF33" s="827"/>
      <c r="CG33" s="828"/>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42"/>
      <c r="DW33" s="843"/>
      <c r="DX33" s="843"/>
      <c r="DY33" s="843"/>
      <c r="DZ33" s="844"/>
      <c r="EA33" s="224"/>
    </row>
    <row r="34" spans="1:131" s="225" customFormat="1" ht="26.25" customHeight="1" x14ac:dyDescent="0.15">
      <c r="A34" s="24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88"/>
      <c r="AL34" s="889"/>
      <c r="AM34" s="889"/>
      <c r="AN34" s="889"/>
      <c r="AO34" s="889"/>
      <c r="AP34" s="889"/>
      <c r="AQ34" s="889"/>
      <c r="AR34" s="889"/>
      <c r="AS34" s="889"/>
      <c r="AT34" s="889"/>
      <c r="AU34" s="889"/>
      <c r="AV34" s="889"/>
      <c r="AW34" s="889"/>
      <c r="AX34" s="889"/>
      <c r="AY34" s="889"/>
      <c r="AZ34" s="890"/>
      <c r="BA34" s="890"/>
      <c r="BB34" s="890"/>
      <c r="BC34" s="890"/>
      <c r="BD34" s="890"/>
      <c r="BE34" s="886"/>
      <c r="BF34" s="886"/>
      <c r="BG34" s="886"/>
      <c r="BH34" s="886"/>
      <c r="BI34" s="887"/>
      <c r="BJ34" s="230"/>
      <c r="BK34" s="230"/>
      <c r="BL34" s="230"/>
      <c r="BM34" s="230"/>
      <c r="BN34" s="230"/>
      <c r="BO34" s="243"/>
      <c r="BP34" s="243"/>
      <c r="BQ34" s="240">
        <v>28</v>
      </c>
      <c r="BR34" s="241"/>
      <c r="BS34" s="826"/>
      <c r="BT34" s="827"/>
      <c r="BU34" s="827"/>
      <c r="BV34" s="827"/>
      <c r="BW34" s="827"/>
      <c r="BX34" s="827"/>
      <c r="BY34" s="827"/>
      <c r="BZ34" s="827"/>
      <c r="CA34" s="827"/>
      <c r="CB34" s="827"/>
      <c r="CC34" s="827"/>
      <c r="CD34" s="827"/>
      <c r="CE34" s="827"/>
      <c r="CF34" s="827"/>
      <c r="CG34" s="828"/>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42"/>
      <c r="DW34" s="843"/>
      <c r="DX34" s="843"/>
      <c r="DY34" s="843"/>
      <c r="DZ34" s="844"/>
      <c r="EA34" s="224"/>
    </row>
    <row r="35" spans="1:131" s="225" customFormat="1" ht="26.25" customHeight="1" x14ac:dyDescent="0.15">
      <c r="A35" s="24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88"/>
      <c r="AL35" s="889"/>
      <c r="AM35" s="889"/>
      <c r="AN35" s="889"/>
      <c r="AO35" s="889"/>
      <c r="AP35" s="889"/>
      <c r="AQ35" s="889"/>
      <c r="AR35" s="889"/>
      <c r="AS35" s="889"/>
      <c r="AT35" s="889"/>
      <c r="AU35" s="889"/>
      <c r="AV35" s="889"/>
      <c r="AW35" s="889"/>
      <c r="AX35" s="889"/>
      <c r="AY35" s="889"/>
      <c r="AZ35" s="890"/>
      <c r="BA35" s="890"/>
      <c r="BB35" s="890"/>
      <c r="BC35" s="890"/>
      <c r="BD35" s="890"/>
      <c r="BE35" s="886"/>
      <c r="BF35" s="886"/>
      <c r="BG35" s="886"/>
      <c r="BH35" s="886"/>
      <c r="BI35" s="887"/>
      <c r="BJ35" s="230"/>
      <c r="BK35" s="230"/>
      <c r="BL35" s="230"/>
      <c r="BM35" s="230"/>
      <c r="BN35" s="230"/>
      <c r="BO35" s="243"/>
      <c r="BP35" s="243"/>
      <c r="BQ35" s="240">
        <v>29</v>
      </c>
      <c r="BR35" s="241"/>
      <c r="BS35" s="826"/>
      <c r="BT35" s="827"/>
      <c r="BU35" s="827"/>
      <c r="BV35" s="827"/>
      <c r="BW35" s="827"/>
      <c r="BX35" s="827"/>
      <c r="BY35" s="827"/>
      <c r="BZ35" s="827"/>
      <c r="CA35" s="827"/>
      <c r="CB35" s="827"/>
      <c r="CC35" s="827"/>
      <c r="CD35" s="827"/>
      <c r="CE35" s="827"/>
      <c r="CF35" s="827"/>
      <c r="CG35" s="828"/>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42"/>
      <c r="DW35" s="843"/>
      <c r="DX35" s="843"/>
      <c r="DY35" s="843"/>
      <c r="DZ35" s="844"/>
      <c r="EA35" s="224"/>
    </row>
    <row r="36" spans="1:131" s="225" customFormat="1" ht="26.25" customHeight="1" x14ac:dyDescent="0.15">
      <c r="A36" s="24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88"/>
      <c r="AL36" s="889"/>
      <c r="AM36" s="889"/>
      <c r="AN36" s="889"/>
      <c r="AO36" s="889"/>
      <c r="AP36" s="889"/>
      <c r="AQ36" s="889"/>
      <c r="AR36" s="889"/>
      <c r="AS36" s="889"/>
      <c r="AT36" s="889"/>
      <c r="AU36" s="889"/>
      <c r="AV36" s="889"/>
      <c r="AW36" s="889"/>
      <c r="AX36" s="889"/>
      <c r="AY36" s="889"/>
      <c r="AZ36" s="890"/>
      <c r="BA36" s="890"/>
      <c r="BB36" s="890"/>
      <c r="BC36" s="890"/>
      <c r="BD36" s="890"/>
      <c r="BE36" s="886"/>
      <c r="BF36" s="886"/>
      <c r="BG36" s="886"/>
      <c r="BH36" s="886"/>
      <c r="BI36" s="887"/>
      <c r="BJ36" s="230"/>
      <c r="BK36" s="230"/>
      <c r="BL36" s="230"/>
      <c r="BM36" s="230"/>
      <c r="BN36" s="230"/>
      <c r="BO36" s="243"/>
      <c r="BP36" s="243"/>
      <c r="BQ36" s="240">
        <v>30</v>
      </c>
      <c r="BR36" s="241"/>
      <c r="BS36" s="826"/>
      <c r="BT36" s="827"/>
      <c r="BU36" s="827"/>
      <c r="BV36" s="827"/>
      <c r="BW36" s="827"/>
      <c r="BX36" s="827"/>
      <c r="BY36" s="827"/>
      <c r="BZ36" s="827"/>
      <c r="CA36" s="827"/>
      <c r="CB36" s="827"/>
      <c r="CC36" s="827"/>
      <c r="CD36" s="827"/>
      <c r="CE36" s="827"/>
      <c r="CF36" s="827"/>
      <c r="CG36" s="828"/>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42"/>
      <c r="DW36" s="843"/>
      <c r="DX36" s="843"/>
      <c r="DY36" s="843"/>
      <c r="DZ36" s="844"/>
      <c r="EA36" s="224"/>
    </row>
    <row r="37" spans="1:131" s="225" customFormat="1" ht="26.25" customHeight="1" x14ac:dyDescent="0.15">
      <c r="A37" s="24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88"/>
      <c r="AL37" s="889"/>
      <c r="AM37" s="889"/>
      <c r="AN37" s="889"/>
      <c r="AO37" s="889"/>
      <c r="AP37" s="889"/>
      <c r="AQ37" s="889"/>
      <c r="AR37" s="889"/>
      <c r="AS37" s="889"/>
      <c r="AT37" s="889"/>
      <c r="AU37" s="889"/>
      <c r="AV37" s="889"/>
      <c r="AW37" s="889"/>
      <c r="AX37" s="889"/>
      <c r="AY37" s="889"/>
      <c r="AZ37" s="890"/>
      <c r="BA37" s="890"/>
      <c r="BB37" s="890"/>
      <c r="BC37" s="890"/>
      <c r="BD37" s="890"/>
      <c r="BE37" s="886"/>
      <c r="BF37" s="886"/>
      <c r="BG37" s="886"/>
      <c r="BH37" s="886"/>
      <c r="BI37" s="887"/>
      <c r="BJ37" s="230"/>
      <c r="BK37" s="230"/>
      <c r="BL37" s="230"/>
      <c r="BM37" s="230"/>
      <c r="BN37" s="230"/>
      <c r="BO37" s="243"/>
      <c r="BP37" s="243"/>
      <c r="BQ37" s="240">
        <v>31</v>
      </c>
      <c r="BR37" s="241"/>
      <c r="BS37" s="826"/>
      <c r="BT37" s="827"/>
      <c r="BU37" s="827"/>
      <c r="BV37" s="827"/>
      <c r="BW37" s="827"/>
      <c r="BX37" s="827"/>
      <c r="BY37" s="827"/>
      <c r="BZ37" s="827"/>
      <c r="CA37" s="827"/>
      <c r="CB37" s="827"/>
      <c r="CC37" s="827"/>
      <c r="CD37" s="827"/>
      <c r="CE37" s="827"/>
      <c r="CF37" s="827"/>
      <c r="CG37" s="828"/>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42"/>
      <c r="DW37" s="843"/>
      <c r="DX37" s="843"/>
      <c r="DY37" s="843"/>
      <c r="DZ37" s="844"/>
      <c r="EA37" s="224"/>
    </row>
    <row r="38" spans="1:131" s="225" customFormat="1" ht="26.25" customHeight="1" x14ac:dyDescent="0.15">
      <c r="A38" s="24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88"/>
      <c r="AL38" s="889"/>
      <c r="AM38" s="889"/>
      <c r="AN38" s="889"/>
      <c r="AO38" s="889"/>
      <c r="AP38" s="889"/>
      <c r="AQ38" s="889"/>
      <c r="AR38" s="889"/>
      <c r="AS38" s="889"/>
      <c r="AT38" s="889"/>
      <c r="AU38" s="889"/>
      <c r="AV38" s="889"/>
      <c r="AW38" s="889"/>
      <c r="AX38" s="889"/>
      <c r="AY38" s="889"/>
      <c r="AZ38" s="890"/>
      <c r="BA38" s="890"/>
      <c r="BB38" s="890"/>
      <c r="BC38" s="890"/>
      <c r="BD38" s="890"/>
      <c r="BE38" s="886"/>
      <c r="BF38" s="886"/>
      <c r="BG38" s="886"/>
      <c r="BH38" s="886"/>
      <c r="BI38" s="887"/>
      <c r="BJ38" s="230"/>
      <c r="BK38" s="230"/>
      <c r="BL38" s="230"/>
      <c r="BM38" s="230"/>
      <c r="BN38" s="230"/>
      <c r="BO38" s="243"/>
      <c r="BP38" s="243"/>
      <c r="BQ38" s="240">
        <v>32</v>
      </c>
      <c r="BR38" s="241"/>
      <c r="BS38" s="826"/>
      <c r="BT38" s="827"/>
      <c r="BU38" s="827"/>
      <c r="BV38" s="827"/>
      <c r="BW38" s="827"/>
      <c r="BX38" s="827"/>
      <c r="BY38" s="827"/>
      <c r="BZ38" s="827"/>
      <c r="CA38" s="827"/>
      <c r="CB38" s="827"/>
      <c r="CC38" s="827"/>
      <c r="CD38" s="827"/>
      <c r="CE38" s="827"/>
      <c r="CF38" s="827"/>
      <c r="CG38" s="828"/>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42"/>
      <c r="DW38" s="843"/>
      <c r="DX38" s="843"/>
      <c r="DY38" s="843"/>
      <c r="DZ38" s="844"/>
      <c r="EA38" s="224"/>
    </row>
    <row r="39" spans="1:131" s="225" customFormat="1" ht="26.25" customHeight="1" x14ac:dyDescent="0.15">
      <c r="A39" s="24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88"/>
      <c r="AL39" s="889"/>
      <c r="AM39" s="889"/>
      <c r="AN39" s="889"/>
      <c r="AO39" s="889"/>
      <c r="AP39" s="889"/>
      <c r="AQ39" s="889"/>
      <c r="AR39" s="889"/>
      <c r="AS39" s="889"/>
      <c r="AT39" s="889"/>
      <c r="AU39" s="889"/>
      <c r="AV39" s="889"/>
      <c r="AW39" s="889"/>
      <c r="AX39" s="889"/>
      <c r="AY39" s="889"/>
      <c r="AZ39" s="890"/>
      <c r="BA39" s="890"/>
      <c r="BB39" s="890"/>
      <c r="BC39" s="890"/>
      <c r="BD39" s="890"/>
      <c r="BE39" s="886"/>
      <c r="BF39" s="886"/>
      <c r="BG39" s="886"/>
      <c r="BH39" s="886"/>
      <c r="BI39" s="887"/>
      <c r="BJ39" s="230"/>
      <c r="BK39" s="230"/>
      <c r="BL39" s="230"/>
      <c r="BM39" s="230"/>
      <c r="BN39" s="230"/>
      <c r="BO39" s="243"/>
      <c r="BP39" s="243"/>
      <c r="BQ39" s="240">
        <v>33</v>
      </c>
      <c r="BR39" s="241"/>
      <c r="BS39" s="826"/>
      <c r="BT39" s="827"/>
      <c r="BU39" s="827"/>
      <c r="BV39" s="827"/>
      <c r="BW39" s="827"/>
      <c r="BX39" s="827"/>
      <c r="BY39" s="827"/>
      <c r="BZ39" s="827"/>
      <c r="CA39" s="827"/>
      <c r="CB39" s="827"/>
      <c r="CC39" s="827"/>
      <c r="CD39" s="827"/>
      <c r="CE39" s="827"/>
      <c r="CF39" s="827"/>
      <c r="CG39" s="828"/>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42"/>
      <c r="DW39" s="843"/>
      <c r="DX39" s="843"/>
      <c r="DY39" s="843"/>
      <c r="DZ39" s="844"/>
      <c r="EA39" s="224"/>
    </row>
    <row r="40" spans="1:131" s="225" customFormat="1" ht="26.25" customHeight="1" x14ac:dyDescent="0.15">
      <c r="A40" s="23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88"/>
      <c r="AL40" s="889"/>
      <c r="AM40" s="889"/>
      <c r="AN40" s="889"/>
      <c r="AO40" s="889"/>
      <c r="AP40" s="889"/>
      <c r="AQ40" s="889"/>
      <c r="AR40" s="889"/>
      <c r="AS40" s="889"/>
      <c r="AT40" s="889"/>
      <c r="AU40" s="889"/>
      <c r="AV40" s="889"/>
      <c r="AW40" s="889"/>
      <c r="AX40" s="889"/>
      <c r="AY40" s="889"/>
      <c r="AZ40" s="890"/>
      <c r="BA40" s="890"/>
      <c r="BB40" s="890"/>
      <c r="BC40" s="890"/>
      <c r="BD40" s="890"/>
      <c r="BE40" s="886"/>
      <c r="BF40" s="886"/>
      <c r="BG40" s="886"/>
      <c r="BH40" s="886"/>
      <c r="BI40" s="887"/>
      <c r="BJ40" s="230"/>
      <c r="BK40" s="230"/>
      <c r="BL40" s="230"/>
      <c r="BM40" s="230"/>
      <c r="BN40" s="230"/>
      <c r="BO40" s="243"/>
      <c r="BP40" s="243"/>
      <c r="BQ40" s="240">
        <v>34</v>
      </c>
      <c r="BR40" s="241"/>
      <c r="BS40" s="826"/>
      <c r="BT40" s="827"/>
      <c r="BU40" s="827"/>
      <c r="BV40" s="827"/>
      <c r="BW40" s="827"/>
      <c r="BX40" s="827"/>
      <c r="BY40" s="827"/>
      <c r="BZ40" s="827"/>
      <c r="CA40" s="827"/>
      <c r="CB40" s="827"/>
      <c r="CC40" s="827"/>
      <c r="CD40" s="827"/>
      <c r="CE40" s="827"/>
      <c r="CF40" s="827"/>
      <c r="CG40" s="828"/>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42"/>
      <c r="DW40" s="843"/>
      <c r="DX40" s="843"/>
      <c r="DY40" s="843"/>
      <c r="DZ40" s="844"/>
      <c r="EA40" s="224"/>
    </row>
    <row r="41" spans="1:131" s="225" customFormat="1" ht="26.25" customHeight="1" x14ac:dyDescent="0.15">
      <c r="A41" s="23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88"/>
      <c r="AL41" s="889"/>
      <c r="AM41" s="889"/>
      <c r="AN41" s="889"/>
      <c r="AO41" s="889"/>
      <c r="AP41" s="889"/>
      <c r="AQ41" s="889"/>
      <c r="AR41" s="889"/>
      <c r="AS41" s="889"/>
      <c r="AT41" s="889"/>
      <c r="AU41" s="889"/>
      <c r="AV41" s="889"/>
      <c r="AW41" s="889"/>
      <c r="AX41" s="889"/>
      <c r="AY41" s="889"/>
      <c r="AZ41" s="890"/>
      <c r="BA41" s="890"/>
      <c r="BB41" s="890"/>
      <c r="BC41" s="890"/>
      <c r="BD41" s="890"/>
      <c r="BE41" s="886"/>
      <c r="BF41" s="886"/>
      <c r="BG41" s="886"/>
      <c r="BH41" s="886"/>
      <c r="BI41" s="887"/>
      <c r="BJ41" s="230"/>
      <c r="BK41" s="230"/>
      <c r="BL41" s="230"/>
      <c r="BM41" s="230"/>
      <c r="BN41" s="230"/>
      <c r="BO41" s="243"/>
      <c r="BP41" s="243"/>
      <c r="BQ41" s="240">
        <v>35</v>
      </c>
      <c r="BR41" s="241"/>
      <c r="BS41" s="826"/>
      <c r="BT41" s="827"/>
      <c r="BU41" s="827"/>
      <c r="BV41" s="827"/>
      <c r="BW41" s="827"/>
      <c r="BX41" s="827"/>
      <c r="BY41" s="827"/>
      <c r="BZ41" s="827"/>
      <c r="CA41" s="827"/>
      <c r="CB41" s="827"/>
      <c r="CC41" s="827"/>
      <c r="CD41" s="827"/>
      <c r="CE41" s="827"/>
      <c r="CF41" s="827"/>
      <c r="CG41" s="828"/>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42"/>
      <c r="DW41" s="843"/>
      <c r="DX41" s="843"/>
      <c r="DY41" s="843"/>
      <c r="DZ41" s="844"/>
      <c r="EA41" s="224"/>
    </row>
    <row r="42" spans="1:131" s="225" customFormat="1" ht="26.25" customHeight="1" x14ac:dyDescent="0.15">
      <c r="A42" s="23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88"/>
      <c r="AL42" s="889"/>
      <c r="AM42" s="889"/>
      <c r="AN42" s="889"/>
      <c r="AO42" s="889"/>
      <c r="AP42" s="889"/>
      <c r="AQ42" s="889"/>
      <c r="AR42" s="889"/>
      <c r="AS42" s="889"/>
      <c r="AT42" s="889"/>
      <c r="AU42" s="889"/>
      <c r="AV42" s="889"/>
      <c r="AW42" s="889"/>
      <c r="AX42" s="889"/>
      <c r="AY42" s="889"/>
      <c r="AZ42" s="890"/>
      <c r="BA42" s="890"/>
      <c r="BB42" s="890"/>
      <c r="BC42" s="890"/>
      <c r="BD42" s="890"/>
      <c r="BE42" s="886"/>
      <c r="BF42" s="886"/>
      <c r="BG42" s="886"/>
      <c r="BH42" s="886"/>
      <c r="BI42" s="887"/>
      <c r="BJ42" s="230"/>
      <c r="BK42" s="230"/>
      <c r="BL42" s="230"/>
      <c r="BM42" s="230"/>
      <c r="BN42" s="230"/>
      <c r="BO42" s="243"/>
      <c r="BP42" s="243"/>
      <c r="BQ42" s="240">
        <v>36</v>
      </c>
      <c r="BR42" s="241"/>
      <c r="BS42" s="826"/>
      <c r="BT42" s="827"/>
      <c r="BU42" s="827"/>
      <c r="BV42" s="827"/>
      <c r="BW42" s="827"/>
      <c r="BX42" s="827"/>
      <c r="BY42" s="827"/>
      <c r="BZ42" s="827"/>
      <c r="CA42" s="827"/>
      <c r="CB42" s="827"/>
      <c r="CC42" s="827"/>
      <c r="CD42" s="827"/>
      <c r="CE42" s="827"/>
      <c r="CF42" s="827"/>
      <c r="CG42" s="828"/>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42"/>
      <c r="DW42" s="843"/>
      <c r="DX42" s="843"/>
      <c r="DY42" s="843"/>
      <c r="DZ42" s="844"/>
      <c r="EA42" s="224"/>
    </row>
    <row r="43" spans="1:131" s="225" customFormat="1" ht="26.25" customHeight="1" x14ac:dyDescent="0.15">
      <c r="A43" s="23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88"/>
      <c r="AL43" s="889"/>
      <c r="AM43" s="889"/>
      <c r="AN43" s="889"/>
      <c r="AO43" s="889"/>
      <c r="AP43" s="889"/>
      <c r="AQ43" s="889"/>
      <c r="AR43" s="889"/>
      <c r="AS43" s="889"/>
      <c r="AT43" s="889"/>
      <c r="AU43" s="889"/>
      <c r="AV43" s="889"/>
      <c r="AW43" s="889"/>
      <c r="AX43" s="889"/>
      <c r="AY43" s="889"/>
      <c r="AZ43" s="890"/>
      <c r="BA43" s="890"/>
      <c r="BB43" s="890"/>
      <c r="BC43" s="890"/>
      <c r="BD43" s="890"/>
      <c r="BE43" s="886"/>
      <c r="BF43" s="886"/>
      <c r="BG43" s="886"/>
      <c r="BH43" s="886"/>
      <c r="BI43" s="887"/>
      <c r="BJ43" s="230"/>
      <c r="BK43" s="230"/>
      <c r="BL43" s="230"/>
      <c r="BM43" s="230"/>
      <c r="BN43" s="230"/>
      <c r="BO43" s="243"/>
      <c r="BP43" s="243"/>
      <c r="BQ43" s="240">
        <v>37</v>
      </c>
      <c r="BR43" s="241"/>
      <c r="BS43" s="826"/>
      <c r="BT43" s="827"/>
      <c r="BU43" s="827"/>
      <c r="BV43" s="827"/>
      <c r="BW43" s="827"/>
      <c r="BX43" s="827"/>
      <c r="BY43" s="827"/>
      <c r="BZ43" s="827"/>
      <c r="CA43" s="827"/>
      <c r="CB43" s="827"/>
      <c r="CC43" s="827"/>
      <c r="CD43" s="827"/>
      <c r="CE43" s="827"/>
      <c r="CF43" s="827"/>
      <c r="CG43" s="828"/>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42"/>
      <c r="DW43" s="843"/>
      <c r="DX43" s="843"/>
      <c r="DY43" s="843"/>
      <c r="DZ43" s="844"/>
      <c r="EA43" s="224"/>
    </row>
    <row r="44" spans="1:131" s="225" customFormat="1" ht="26.25" customHeight="1" x14ac:dyDescent="0.15">
      <c r="A44" s="23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88"/>
      <c r="AL44" s="889"/>
      <c r="AM44" s="889"/>
      <c r="AN44" s="889"/>
      <c r="AO44" s="889"/>
      <c r="AP44" s="889"/>
      <c r="AQ44" s="889"/>
      <c r="AR44" s="889"/>
      <c r="AS44" s="889"/>
      <c r="AT44" s="889"/>
      <c r="AU44" s="889"/>
      <c r="AV44" s="889"/>
      <c r="AW44" s="889"/>
      <c r="AX44" s="889"/>
      <c r="AY44" s="889"/>
      <c r="AZ44" s="890"/>
      <c r="BA44" s="890"/>
      <c r="BB44" s="890"/>
      <c r="BC44" s="890"/>
      <c r="BD44" s="890"/>
      <c r="BE44" s="886"/>
      <c r="BF44" s="886"/>
      <c r="BG44" s="886"/>
      <c r="BH44" s="886"/>
      <c r="BI44" s="887"/>
      <c r="BJ44" s="230"/>
      <c r="BK44" s="230"/>
      <c r="BL44" s="230"/>
      <c r="BM44" s="230"/>
      <c r="BN44" s="230"/>
      <c r="BO44" s="243"/>
      <c r="BP44" s="243"/>
      <c r="BQ44" s="240">
        <v>38</v>
      </c>
      <c r="BR44" s="241"/>
      <c r="BS44" s="826"/>
      <c r="BT44" s="827"/>
      <c r="BU44" s="827"/>
      <c r="BV44" s="827"/>
      <c r="BW44" s="827"/>
      <c r="BX44" s="827"/>
      <c r="BY44" s="827"/>
      <c r="BZ44" s="827"/>
      <c r="CA44" s="827"/>
      <c r="CB44" s="827"/>
      <c r="CC44" s="827"/>
      <c r="CD44" s="827"/>
      <c r="CE44" s="827"/>
      <c r="CF44" s="827"/>
      <c r="CG44" s="828"/>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42"/>
      <c r="DW44" s="843"/>
      <c r="DX44" s="843"/>
      <c r="DY44" s="843"/>
      <c r="DZ44" s="844"/>
      <c r="EA44" s="224"/>
    </row>
    <row r="45" spans="1:131" s="225" customFormat="1" ht="26.25" customHeight="1" x14ac:dyDescent="0.15">
      <c r="A45" s="23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88"/>
      <c r="AL45" s="889"/>
      <c r="AM45" s="889"/>
      <c r="AN45" s="889"/>
      <c r="AO45" s="889"/>
      <c r="AP45" s="889"/>
      <c r="AQ45" s="889"/>
      <c r="AR45" s="889"/>
      <c r="AS45" s="889"/>
      <c r="AT45" s="889"/>
      <c r="AU45" s="889"/>
      <c r="AV45" s="889"/>
      <c r="AW45" s="889"/>
      <c r="AX45" s="889"/>
      <c r="AY45" s="889"/>
      <c r="AZ45" s="890"/>
      <c r="BA45" s="890"/>
      <c r="BB45" s="890"/>
      <c r="BC45" s="890"/>
      <c r="BD45" s="890"/>
      <c r="BE45" s="886"/>
      <c r="BF45" s="886"/>
      <c r="BG45" s="886"/>
      <c r="BH45" s="886"/>
      <c r="BI45" s="887"/>
      <c r="BJ45" s="230"/>
      <c r="BK45" s="230"/>
      <c r="BL45" s="230"/>
      <c r="BM45" s="230"/>
      <c r="BN45" s="230"/>
      <c r="BO45" s="243"/>
      <c r="BP45" s="243"/>
      <c r="BQ45" s="240">
        <v>39</v>
      </c>
      <c r="BR45" s="241"/>
      <c r="BS45" s="826"/>
      <c r="BT45" s="827"/>
      <c r="BU45" s="827"/>
      <c r="BV45" s="827"/>
      <c r="BW45" s="827"/>
      <c r="BX45" s="827"/>
      <c r="BY45" s="827"/>
      <c r="BZ45" s="827"/>
      <c r="CA45" s="827"/>
      <c r="CB45" s="827"/>
      <c r="CC45" s="827"/>
      <c r="CD45" s="827"/>
      <c r="CE45" s="827"/>
      <c r="CF45" s="827"/>
      <c r="CG45" s="828"/>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42"/>
      <c r="DW45" s="843"/>
      <c r="DX45" s="843"/>
      <c r="DY45" s="843"/>
      <c r="DZ45" s="844"/>
      <c r="EA45" s="224"/>
    </row>
    <row r="46" spans="1:131" s="225" customFormat="1" ht="26.25" customHeight="1" x14ac:dyDescent="0.15">
      <c r="A46" s="23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88"/>
      <c r="AL46" s="889"/>
      <c r="AM46" s="889"/>
      <c r="AN46" s="889"/>
      <c r="AO46" s="889"/>
      <c r="AP46" s="889"/>
      <c r="AQ46" s="889"/>
      <c r="AR46" s="889"/>
      <c r="AS46" s="889"/>
      <c r="AT46" s="889"/>
      <c r="AU46" s="889"/>
      <c r="AV46" s="889"/>
      <c r="AW46" s="889"/>
      <c r="AX46" s="889"/>
      <c r="AY46" s="889"/>
      <c r="AZ46" s="890"/>
      <c r="BA46" s="890"/>
      <c r="BB46" s="890"/>
      <c r="BC46" s="890"/>
      <c r="BD46" s="890"/>
      <c r="BE46" s="886"/>
      <c r="BF46" s="886"/>
      <c r="BG46" s="886"/>
      <c r="BH46" s="886"/>
      <c r="BI46" s="887"/>
      <c r="BJ46" s="230"/>
      <c r="BK46" s="230"/>
      <c r="BL46" s="230"/>
      <c r="BM46" s="230"/>
      <c r="BN46" s="230"/>
      <c r="BO46" s="243"/>
      <c r="BP46" s="243"/>
      <c r="BQ46" s="240">
        <v>40</v>
      </c>
      <c r="BR46" s="241"/>
      <c r="BS46" s="826"/>
      <c r="BT46" s="827"/>
      <c r="BU46" s="827"/>
      <c r="BV46" s="827"/>
      <c r="BW46" s="827"/>
      <c r="BX46" s="827"/>
      <c r="BY46" s="827"/>
      <c r="BZ46" s="827"/>
      <c r="CA46" s="827"/>
      <c r="CB46" s="827"/>
      <c r="CC46" s="827"/>
      <c r="CD46" s="827"/>
      <c r="CE46" s="827"/>
      <c r="CF46" s="827"/>
      <c r="CG46" s="828"/>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42"/>
      <c r="DW46" s="843"/>
      <c r="DX46" s="843"/>
      <c r="DY46" s="843"/>
      <c r="DZ46" s="844"/>
      <c r="EA46" s="224"/>
    </row>
    <row r="47" spans="1:131" s="225" customFormat="1" ht="26.25" customHeight="1" x14ac:dyDescent="0.15">
      <c r="A47" s="23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88"/>
      <c r="AL47" s="889"/>
      <c r="AM47" s="889"/>
      <c r="AN47" s="889"/>
      <c r="AO47" s="889"/>
      <c r="AP47" s="889"/>
      <c r="AQ47" s="889"/>
      <c r="AR47" s="889"/>
      <c r="AS47" s="889"/>
      <c r="AT47" s="889"/>
      <c r="AU47" s="889"/>
      <c r="AV47" s="889"/>
      <c r="AW47" s="889"/>
      <c r="AX47" s="889"/>
      <c r="AY47" s="889"/>
      <c r="AZ47" s="890"/>
      <c r="BA47" s="890"/>
      <c r="BB47" s="890"/>
      <c r="BC47" s="890"/>
      <c r="BD47" s="890"/>
      <c r="BE47" s="886"/>
      <c r="BF47" s="886"/>
      <c r="BG47" s="886"/>
      <c r="BH47" s="886"/>
      <c r="BI47" s="887"/>
      <c r="BJ47" s="230"/>
      <c r="BK47" s="230"/>
      <c r="BL47" s="230"/>
      <c r="BM47" s="230"/>
      <c r="BN47" s="230"/>
      <c r="BO47" s="243"/>
      <c r="BP47" s="243"/>
      <c r="BQ47" s="240">
        <v>41</v>
      </c>
      <c r="BR47" s="241"/>
      <c r="BS47" s="826"/>
      <c r="BT47" s="827"/>
      <c r="BU47" s="827"/>
      <c r="BV47" s="827"/>
      <c r="BW47" s="827"/>
      <c r="BX47" s="827"/>
      <c r="BY47" s="827"/>
      <c r="BZ47" s="827"/>
      <c r="CA47" s="827"/>
      <c r="CB47" s="827"/>
      <c r="CC47" s="827"/>
      <c r="CD47" s="827"/>
      <c r="CE47" s="827"/>
      <c r="CF47" s="827"/>
      <c r="CG47" s="828"/>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42"/>
      <c r="DW47" s="843"/>
      <c r="DX47" s="843"/>
      <c r="DY47" s="843"/>
      <c r="DZ47" s="844"/>
      <c r="EA47" s="224"/>
    </row>
    <row r="48" spans="1:131" s="225" customFormat="1" ht="26.25" customHeight="1" x14ac:dyDescent="0.15">
      <c r="A48" s="23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88"/>
      <c r="AL48" s="889"/>
      <c r="AM48" s="889"/>
      <c r="AN48" s="889"/>
      <c r="AO48" s="889"/>
      <c r="AP48" s="889"/>
      <c r="AQ48" s="889"/>
      <c r="AR48" s="889"/>
      <c r="AS48" s="889"/>
      <c r="AT48" s="889"/>
      <c r="AU48" s="889"/>
      <c r="AV48" s="889"/>
      <c r="AW48" s="889"/>
      <c r="AX48" s="889"/>
      <c r="AY48" s="889"/>
      <c r="AZ48" s="890"/>
      <c r="BA48" s="890"/>
      <c r="BB48" s="890"/>
      <c r="BC48" s="890"/>
      <c r="BD48" s="890"/>
      <c r="BE48" s="886"/>
      <c r="BF48" s="886"/>
      <c r="BG48" s="886"/>
      <c r="BH48" s="886"/>
      <c r="BI48" s="887"/>
      <c r="BJ48" s="230"/>
      <c r="BK48" s="230"/>
      <c r="BL48" s="230"/>
      <c r="BM48" s="230"/>
      <c r="BN48" s="230"/>
      <c r="BO48" s="243"/>
      <c r="BP48" s="243"/>
      <c r="BQ48" s="240">
        <v>42</v>
      </c>
      <c r="BR48" s="241"/>
      <c r="BS48" s="826"/>
      <c r="BT48" s="827"/>
      <c r="BU48" s="827"/>
      <c r="BV48" s="827"/>
      <c r="BW48" s="827"/>
      <c r="BX48" s="827"/>
      <c r="BY48" s="827"/>
      <c r="BZ48" s="827"/>
      <c r="CA48" s="827"/>
      <c r="CB48" s="827"/>
      <c r="CC48" s="827"/>
      <c r="CD48" s="827"/>
      <c r="CE48" s="827"/>
      <c r="CF48" s="827"/>
      <c r="CG48" s="828"/>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42"/>
      <c r="DW48" s="843"/>
      <c r="DX48" s="843"/>
      <c r="DY48" s="843"/>
      <c r="DZ48" s="844"/>
      <c r="EA48" s="224"/>
    </row>
    <row r="49" spans="1:131" s="225" customFormat="1" ht="26.25" customHeight="1" x14ac:dyDescent="0.15">
      <c r="A49" s="23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88"/>
      <c r="AL49" s="889"/>
      <c r="AM49" s="889"/>
      <c r="AN49" s="889"/>
      <c r="AO49" s="889"/>
      <c r="AP49" s="889"/>
      <c r="AQ49" s="889"/>
      <c r="AR49" s="889"/>
      <c r="AS49" s="889"/>
      <c r="AT49" s="889"/>
      <c r="AU49" s="889"/>
      <c r="AV49" s="889"/>
      <c r="AW49" s="889"/>
      <c r="AX49" s="889"/>
      <c r="AY49" s="889"/>
      <c r="AZ49" s="890"/>
      <c r="BA49" s="890"/>
      <c r="BB49" s="890"/>
      <c r="BC49" s="890"/>
      <c r="BD49" s="890"/>
      <c r="BE49" s="886"/>
      <c r="BF49" s="886"/>
      <c r="BG49" s="886"/>
      <c r="BH49" s="886"/>
      <c r="BI49" s="887"/>
      <c r="BJ49" s="230"/>
      <c r="BK49" s="230"/>
      <c r="BL49" s="230"/>
      <c r="BM49" s="230"/>
      <c r="BN49" s="230"/>
      <c r="BO49" s="243"/>
      <c r="BP49" s="243"/>
      <c r="BQ49" s="240">
        <v>43</v>
      </c>
      <c r="BR49" s="241"/>
      <c r="BS49" s="826"/>
      <c r="BT49" s="827"/>
      <c r="BU49" s="827"/>
      <c r="BV49" s="827"/>
      <c r="BW49" s="827"/>
      <c r="BX49" s="827"/>
      <c r="BY49" s="827"/>
      <c r="BZ49" s="827"/>
      <c r="CA49" s="827"/>
      <c r="CB49" s="827"/>
      <c r="CC49" s="827"/>
      <c r="CD49" s="827"/>
      <c r="CE49" s="827"/>
      <c r="CF49" s="827"/>
      <c r="CG49" s="828"/>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42"/>
      <c r="DW49" s="843"/>
      <c r="DX49" s="843"/>
      <c r="DY49" s="843"/>
      <c r="DZ49" s="844"/>
      <c r="EA49" s="224"/>
    </row>
    <row r="50" spans="1:131" s="225" customFormat="1" ht="26.25" customHeight="1" x14ac:dyDescent="0.15">
      <c r="A50" s="239">
        <v>23</v>
      </c>
      <c r="B50" s="813"/>
      <c r="C50" s="814"/>
      <c r="D50" s="814"/>
      <c r="E50" s="814"/>
      <c r="F50" s="814"/>
      <c r="G50" s="814"/>
      <c r="H50" s="814"/>
      <c r="I50" s="814"/>
      <c r="J50" s="814"/>
      <c r="K50" s="814"/>
      <c r="L50" s="814"/>
      <c r="M50" s="814"/>
      <c r="N50" s="814"/>
      <c r="O50" s="814"/>
      <c r="P50" s="815"/>
      <c r="Q50" s="891"/>
      <c r="R50" s="892"/>
      <c r="S50" s="892"/>
      <c r="T50" s="892"/>
      <c r="U50" s="892"/>
      <c r="V50" s="892"/>
      <c r="W50" s="892"/>
      <c r="X50" s="892"/>
      <c r="Y50" s="892"/>
      <c r="Z50" s="892"/>
      <c r="AA50" s="892"/>
      <c r="AB50" s="892"/>
      <c r="AC50" s="892"/>
      <c r="AD50" s="892"/>
      <c r="AE50" s="893"/>
      <c r="AF50" s="819"/>
      <c r="AG50" s="820"/>
      <c r="AH50" s="820"/>
      <c r="AI50" s="820"/>
      <c r="AJ50" s="821"/>
      <c r="AK50" s="894"/>
      <c r="AL50" s="892"/>
      <c r="AM50" s="892"/>
      <c r="AN50" s="892"/>
      <c r="AO50" s="892"/>
      <c r="AP50" s="892"/>
      <c r="AQ50" s="892"/>
      <c r="AR50" s="892"/>
      <c r="AS50" s="892"/>
      <c r="AT50" s="892"/>
      <c r="AU50" s="892"/>
      <c r="AV50" s="892"/>
      <c r="AW50" s="892"/>
      <c r="AX50" s="892"/>
      <c r="AY50" s="892"/>
      <c r="AZ50" s="895"/>
      <c r="BA50" s="895"/>
      <c r="BB50" s="895"/>
      <c r="BC50" s="895"/>
      <c r="BD50" s="895"/>
      <c r="BE50" s="886"/>
      <c r="BF50" s="886"/>
      <c r="BG50" s="886"/>
      <c r="BH50" s="886"/>
      <c r="BI50" s="887"/>
      <c r="BJ50" s="230"/>
      <c r="BK50" s="230"/>
      <c r="BL50" s="230"/>
      <c r="BM50" s="230"/>
      <c r="BN50" s="230"/>
      <c r="BO50" s="243"/>
      <c r="BP50" s="243"/>
      <c r="BQ50" s="240">
        <v>44</v>
      </c>
      <c r="BR50" s="241"/>
      <c r="BS50" s="826"/>
      <c r="BT50" s="827"/>
      <c r="BU50" s="827"/>
      <c r="BV50" s="827"/>
      <c r="BW50" s="827"/>
      <c r="BX50" s="827"/>
      <c r="BY50" s="827"/>
      <c r="BZ50" s="827"/>
      <c r="CA50" s="827"/>
      <c r="CB50" s="827"/>
      <c r="CC50" s="827"/>
      <c r="CD50" s="827"/>
      <c r="CE50" s="827"/>
      <c r="CF50" s="827"/>
      <c r="CG50" s="828"/>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42"/>
      <c r="DW50" s="843"/>
      <c r="DX50" s="843"/>
      <c r="DY50" s="843"/>
      <c r="DZ50" s="844"/>
      <c r="EA50" s="224"/>
    </row>
    <row r="51" spans="1:131" s="225" customFormat="1" ht="26.25" customHeight="1" x14ac:dyDescent="0.15">
      <c r="A51" s="239">
        <v>24</v>
      </c>
      <c r="B51" s="813"/>
      <c r="C51" s="814"/>
      <c r="D51" s="814"/>
      <c r="E51" s="814"/>
      <c r="F51" s="814"/>
      <c r="G51" s="814"/>
      <c r="H51" s="814"/>
      <c r="I51" s="814"/>
      <c r="J51" s="814"/>
      <c r="K51" s="814"/>
      <c r="L51" s="814"/>
      <c r="M51" s="814"/>
      <c r="N51" s="814"/>
      <c r="O51" s="814"/>
      <c r="P51" s="815"/>
      <c r="Q51" s="891"/>
      <c r="R51" s="892"/>
      <c r="S51" s="892"/>
      <c r="T51" s="892"/>
      <c r="U51" s="892"/>
      <c r="V51" s="892"/>
      <c r="W51" s="892"/>
      <c r="X51" s="892"/>
      <c r="Y51" s="892"/>
      <c r="Z51" s="892"/>
      <c r="AA51" s="892"/>
      <c r="AB51" s="892"/>
      <c r="AC51" s="892"/>
      <c r="AD51" s="892"/>
      <c r="AE51" s="893"/>
      <c r="AF51" s="819"/>
      <c r="AG51" s="820"/>
      <c r="AH51" s="820"/>
      <c r="AI51" s="820"/>
      <c r="AJ51" s="821"/>
      <c r="AK51" s="894"/>
      <c r="AL51" s="892"/>
      <c r="AM51" s="892"/>
      <c r="AN51" s="892"/>
      <c r="AO51" s="892"/>
      <c r="AP51" s="892"/>
      <c r="AQ51" s="892"/>
      <c r="AR51" s="892"/>
      <c r="AS51" s="892"/>
      <c r="AT51" s="892"/>
      <c r="AU51" s="892"/>
      <c r="AV51" s="892"/>
      <c r="AW51" s="892"/>
      <c r="AX51" s="892"/>
      <c r="AY51" s="892"/>
      <c r="AZ51" s="895"/>
      <c r="BA51" s="895"/>
      <c r="BB51" s="895"/>
      <c r="BC51" s="895"/>
      <c r="BD51" s="895"/>
      <c r="BE51" s="886"/>
      <c r="BF51" s="886"/>
      <c r="BG51" s="886"/>
      <c r="BH51" s="886"/>
      <c r="BI51" s="887"/>
      <c r="BJ51" s="230"/>
      <c r="BK51" s="230"/>
      <c r="BL51" s="230"/>
      <c r="BM51" s="230"/>
      <c r="BN51" s="230"/>
      <c r="BO51" s="243"/>
      <c r="BP51" s="243"/>
      <c r="BQ51" s="240">
        <v>45</v>
      </c>
      <c r="BR51" s="241"/>
      <c r="BS51" s="826"/>
      <c r="BT51" s="827"/>
      <c r="BU51" s="827"/>
      <c r="BV51" s="827"/>
      <c r="BW51" s="827"/>
      <c r="BX51" s="827"/>
      <c r="BY51" s="827"/>
      <c r="BZ51" s="827"/>
      <c r="CA51" s="827"/>
      <c r="CB51" s="827"/>
      <c r="CC51" s="827"/>
      <c r="CD51" s="827"/>
      <c r="CE51" s="827"/>
      <c r="CF51" s="827"/>
      <c r="CG51" s="828"/>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42"/>
      <c r="DW51" s="843"/>
      <c r="DX51" s="843"/>
      <c r="DY51" s="843"/>
      <c r="DZ51" s="844"/>
      <c r="EA51" s="224"/>
    </row>
    <row r="52" spans="1:131" s="225" customFormat="1" ht="26.25" customHeight="1" x14ac:dyDescent="0.15">
      <c r="A52" s="239">
        <v>25</v>
      </c>
      <c r="B52" s="813"/>
      <c r="C52" s="814"/>
      <c r="D52" s="814"/>
      <c r="E52" s="814"/>
      <c r="F52" s="814"/>
      <c r="G52" s="814"/>
      <c r="H52" s="814"/>
      <c r="I52" s="814"/>
      <c r="J52" s="814"/>
      <c r="K52" s="814"/>
      <c r="L52" s="814"/>
      <c r="M52" s="814"/>
      <c r="N52" s="814"/>
      <c r="O52" s="814"/>
      <c r="P52" s="815"/>
      <c r="Q52" s="891"/>
      <c r="R52" s="892"/>
      <c r="S52" s="892"/>
      <c r="T52" s="892"/>
      <c r="U52" s="892"/>
      <c r="V52" s="892"/>
      <c r="W52" s="892"/>
      <c r="X52" s="892"/>
      <c r="Y52" s="892"/>
      <c r="Z52" s="892"/>
      <c r="AA52" s="892"/>
      <c r="AB52" s="892"/>
      <c r="AC52" s="892"/>
      <c r="AD52" s="892"/>
      <c r="AE52" s="893"/>
      <c r="AF52" s="819"/>
      <c r="AG52" s="820"/>
      <c r="AH52" s="820"/>
      <c r="AI52" s="820"/>
      <c r="AJ52" s="821"/>
      <c r="AK52" s="894"/>
      <c r="AL52" s="892"/>
      <c r="AM52" s="892"/>
      <c r="AN52" s="892"/>
      <c r="AO52" s="892"/>
      <c r="AP52" s="892"/>
      <c r="AQ52" s="892"/>
      <c r="AR52" s="892"/>
      <c r="AS52" s="892"/>
      <c r="AT52" s="892"/>
      <c r="AU52" s="892"/>
      <c r="AV52" s="892"/>
      <c r="AW52" s="892"/>
      <c r="AX52" s="892"/>
      <c r="AY52" s="892"/>
      <c r="AZ52" s="895"/>
      <c r="BA52" s="895"/>
      <c r="BB52" s="895"/>
      <c r="BC52" s="895"/>
      <c r="BD52" s="895"/>
      <c r="BE52" s="886"/>
      <c r="BF52" s="886"/>
      <c r="BG52" s="886"/>
      <c r="BH52" s="886"/>
      <c r="BI52" s="887"/>
      <c r="BJ52" s="230"/>
      <c r="BK52" s="230"/>
      <c r="BL52" s="230"/>
      <c r="BM52" s="230"/>
      <c r="BN52" s="230"/>
      <c r="BO52" s="243"/>
      <c r="BP52" s="243"/>
      <c r="BQ52" s="240">
        <v>46</v>
      </c>
      <c r="BR52" s="241"/>
      <c r="BS52" s="826"/>
      <c r="BT52" s="827"/>
      <c r="BU52" s="827"/>
      <c r="BV52" s="827"/>
      <c r="BW52" s="827"/>
      <c r="BX52" s="827"/>
      <c r="BY52" s="827"/>
      <c r="BZ52" s="827"/>
      <c r="CA52" s="827"/>
      <c r="CB52" s="827"/>
      <c r="CC52" s="827"/>
      <c r="CD52" s="827"/>
      <c r="CE52" s="827"/>
      <c r="CF52" s="827"/>
      <c r="CG52" s="828"/>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42"/>
      <c r="DW52" s="843"/>
      <c r="DX52" s="843"/>
      <c r="DY52" s="843"/>
      <c r="DZ52" s="844"/>
      <c r="EA52" s="224"/>
    </row>
    <row r="53" spans="1:131" s="225" customFormat="1" ht="26.25" customHeight="1" x14ac:dyDescent="0.15">
      <c r="A53" s="239">
        <v>26</v>
      </c>
      <c r="B53" s="813"/>
      <c r="C53" s="814"/>
      <c r="D53" s="814"/>
      <c r="E53" s="814"/>
      <c r="F53" s="814"/>
      <c r="G53" s="814"/>
      <c r="H53" s="814"/>
      <c r="I53" s="814"/>
      <c r="J53" s="814"/>
      <c r="K53" s="814"/>
      <c r="L53" s="814"/>
      <c r="M53" s="814"/>
      <c r="N53" s="814"/>
      <c r="O53" s="814"/>
      <c r="P53" s="815"/>
      <c r="Q53" s="891"/>
      <c r="R53" s="892"/>
      <c r="S53" s="892"/>
      <c r="T53" s="892"/>
      <c r="U53" s="892"/>
      <c r="V53" s="892"/>
      <c r="W53" s="892"/>
      <c r="X53" s="892"/>
      <c r="Y53" s="892"/>
      <c r="Z53" s="892"/>
      <c r="AA53" s="892"/>
      <c r="AB53" s="892"/>
      <c r="AC53" s="892"/>
      <c r="AD53" s="892"/>
      <c r="AE53" s="893"/>
      <c r="AF53" s="819"/>
      <c r="AG53" s="820"/>
      <c r="AH53" s="820"/>
      <c r="AI53" s="820"/>
      <c r="AJ53" s="821"/>
      <c r="AK53" s="894"/>
      <c r="AL53" s="892"/>
      <c r="AM53" s="892"/>
      <c r="AN53" s="892"/>
      <c r="AO53" s="892"/>
      <c r="AP53" s="892"/>
      <c r="AQ53" s="892"/>
      <c r="AR53" s="892"/>
      <c r="AS53" s="892"/>
      <c r="AT53" s="892"/>
      <c r="AU53" s="892"/>
      <c r="AV53" s="892"/>
      <c r="AW53" s="892"/>
      <c r="AX53" s="892"/>
      <c r="AY53" s="892"/>
      <c r="AZ53" s="895"/>
      <c r="BA53" s="895"/>
      <c r="BB53" s="895"/>
      <c r="BC53" s="895"/>
      <c r="BD53" s="895"/>
      <c r="BE53" s="886"/>
      <c r="BF53" s="886"/>
      <c r="BG53" s="886"/>
      <c r="BH53" s="886"/>
      <c r="BI53" s="887"/>
      <c r="BJ53" s="230"/>
      <c r="BK53" s="230"/>
      <c r="BL53" s="230"/>
      <c r="BM53" s="230"/>
      <c r="BN53" s="230"/>
      <c r="BO53" s="243"/>
      <c r="BP53" s="243"/>
      <c r="BQ53" s="240">
        <v>47</v>
      </c>
      <c r="BR53" s="241"/>
      <c r="BS53" s="826"/>
      <c r="BT53" s="827"/>
      <c r="BU53" s="827"/>
      <c r="BV53" s="827"/>
      <c r="BW53" s="827"/>
      <c r="BX53" s="827"/>
      <c r="BY53" s="827"/>
      <c r="BZ53" s="827"/>
      <c r="CA53" s="827"/>
      <c r="CB53" s="827"/>
      <c r="CC53" s="827"/>
      <c r="CD53" s="827"/>
      <c r="CE53" s="827"/>
      <c r="CF53" s="827"/>
      <c r="CG53" s="828"/>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42"/>
      <c r="DW53" s="843"/>
      <c r="DX53" s="843"/>
      <c r="DY53" s="843"/>
      <c r="DZ53" s="844"/>
      <c r="EA53" s="224"/>
    </row>
    <row r="54" spans="1:131" s="225" customFormat="1" ht="26.25" customHeight="1" x14ac:dyDescent="0.15">
      <c r="A54" s="239">
        <v>27</v>
      </c>
      <c r="B54" s="813"/>
      <c r="C54" s="814"/>
      <c r="D54" s="814"/>
      <c r="E54" s="814"/>
      <c r="F54" s="814"/>
      <c r="G54" s="814"/>
      <c r="H54" s="814"/>
      <c r="I54" s="814"/>
      <c r="J54" s="814"/>
      <c r="K54" s="814"/>
      <c r="L54" s="814"/>
      <c r="M54" s="814"/>
      <c r="N54" s="814"/>
      <c r="O54" s="814"/>
      <c r="P54" s="815"/>
      <c r="Q54" s="891"/>
      <c r="R54" s="892"/>
      <c r="S54" s="892"/>
      <c r="T54" s="892"/>
      <c r="U54" s="892"/>
      <c r="V54" s="892"/>
      <c r="W54" s="892"/>
      <c r="X54" s="892"/>
      <c r="Y54" s="892"/>
      <c r="Z54" s="892"/>
      <c r="AA54" s="892"/>
      <c r="AB54" s="892"/>
      <c r="AC54" s="892"/>
      <c r="AD54" s="892"/>
      <c r="AE54" s="893"/>
      <c r="AF54" s="819"/>
      <c r="AG54" s="820"/>
      <c r="AH54" s="820"/>
      <c r="AI54" s="820"/>
      <c r="AJ54" s="821"/>
      <c r="AK54" s="894"/>
      <c r="AL54" s="892"/>
      <c r="AM54" s="892"/>
      <c r="AN54" s="892"/>
      <c r="AO54" s="892"/>
      <c r="AP54" s="892"/>
      <c r="AQ54" s="892"/>
      <c r="AR54" s="892"/>
      <c r="AS54" s="892"/>
      <c r="AT54" s="892"/>
      <c r="AU54" s="892"/>
      <c r="AV54" s="892"/>
      <c r="AW54" s="892"/>
      <c r="AX54" s="892"/>
      <c r="AY54" s="892"/>
      <c r="AZ54" s="895"/>
      <c r="BA54" s="895"/>
      <c r="BB54" s="895"/>
      <c r="BC54" s="895"/>
      <c r="BD54" s="895"/>
      <c r="BE54" s="886"/>
      <c r="BF54" s="886"/>
      <c r="BG54" s="886"/>
      <c r="BH54" s="886"/>
      <c r="BI54" s="887"/>
      <c r="BJ54" s="230"/>
      <c r="BK54" s="230"/>
      <c r="BL54" s="230"/>
      <c r="BM54" s="230"/>
      <c r="BN54" s="230"/>
      <c r="BO54" s="243"/>
      <c r="BP54" s="243"/>
      <c r="BQ54" s="240">
        <v>48</v>
      </c>
      <c r="BR54" s="241"/>
      <c r="BS54" s="826"/>
      <c r="BT54" s="827"/>
      <c r="BU54" s="827"/>
      <c r="BV54" s="827"/>
      <c r="BW54" s="827"/>
      <c r="BX54" s="827"/>
      <c r="BY54" s="827"/>
      <c r="BZ54" s="827"/>
      <c r="CA54" s="827"/>
      <c r="CB54" s="827"/>
      <c r="CC54" s="827"/>
      <c r="CD54" s="827"/>
      <c r="CE54" s="827"/>
      <c r="CF54" s="827"/>
      <c r="CG54" s="828"/>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42"/>
      <c r="DW54" s="843"/>
      <c r="DX54" s="843"/>
      <c r="DY54" s="843"/>
      <c r="DZ54" s="844"/>
      <c r="EA54" s="224"/>
    </row>
    <row r="55" spans="1:131" s="225" customFormat="1" ht="26.25" customHeight="1" x14ac:dyDescent="0.15">
      <c r="A55" s="239">
        <v>28</v>
      </c>
      <c r="B55" s="813"/>
      <c r="C55" s="814"/>
      <c r="D55" s="814"/>
      <c r="E55" s="814"/>
      <c r="F55" s="814"/>
      <c r="G55" s="814"/>
      <c r="H55" s="814"/>
      <c r="I55" s="814"/>
      <c r="J55" s="814"/>
      <c r="K55" s="814"/>
      <c r="L55" s="814"/>
      <c r="M55" s="814"/>
      <c r="N55" s="814"/>
      <c r="O55" s="814"/>
      <c r="P55" s="815"/>
      <c r="Q55" s="891"/>
      <c r="R55" s="892"/>
      <c r="S55" s="892"/>
      <c r="T55" s="892"/>
      <c r="U55" s="892"/>
      <c r="V55" s="892"/>
      <c r="W55" s="892"/>
      <c r="X55" s="892"/>
      <c r="Y55" s="892"/>
      <c r="Z55" s="892"/>
      <c r="AA55" s="892"/>
      <c r="AB55" s="892"/>
      <c r="AC55" s="892"/>
      <c r="AD55" s="892"/>
      <c r="AE55" s="893"/>
      <c r="AF55" s="819"/>
      <c r="AG55" s="820"/>
      <c r="AH55" s="820"/>
      <c r="AI55" s="820"/>
      <c r="AJ55" s="821"/>
      <c r="AK55" s="894"/>
      <c r="AL55" s="892"/>
      <c r="AM55" s="892"/>
      <c r="AN55" s="892"/>
      <c r="AO55" s="892"/>
      <c r="AP55" s="892"/>
      <c r="AQ55" s="892"/>
      <c r="AR55" s="892"/>
      <c r="AS55" s="892"/>
      <c r="AT55" s="892"/>
      <c r="AU55" s="892"/>
      <c r="AV55" s="892"/>
      <c r="AW55" s="892"/>
      <c r="AX55" s="892"/>
      <c r="AY55" s="892"/>
      <c r="AZ55" s="895"/>
      <c r="BA55" s="895"/>
      <c r="BB55" s="895"/>
      <c r="BC55" s="895"/>
      <c r="BD55" s="895"/>
      <c r="BE55" s="886"/>
      <c r="BF55" s="886"/>
      <c r="BG55" s="886"/>
      <c r="BH55" s="886"/>
      <c r="BI55" s="887"/>
      <c r="BJ55" s="230"/>
      <c r="BK55" s="230"/>
      <c r="BL55" s="230"/>
      <c r="BM55" s="230"/>
      <c r="BN55" s="230"/>
      <c r="BO55" s="243"/>
      <c r="BP55" s="243"/>
      <c r="BQ55" s="240">
        <v>49</v>
      </c>
      <c r="BR55" s="241"/>
      <c r="BS55" s="826"/>
      <c r="BT55" s="827"/>
      <c r="BU55" s="827"/>
      <c r="BV55" s="827"/>
      <c r="BW55" s="827"/>
      <c r="BX55" s="827"/>
      <c r="BY55" s="827"/>
      <c r="BZ55" s="827"/>
      <c r="CA55" s="827"/>
      <c r="CB55" s="827"/>
      <c r="CC55" s="827"/>
      <c r="CD55" s="827"/>
      <c r="CE55" s="827"/>
      <c r="CF55" s="827"/>
      <c r="CG55" s="828"/>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42"/>
      <c r="DW55" s="843"/>
      <c r="DX55" s="843"/>
      <c r="DY55" s="843"/>
      <c r="DZ55" s="844"/>
      <c r="EA55" s="224"/>
    </row>
    <row r="56" spans="1:131" s="225" customFormat="1" ht="26.25" customHeight="1" x14ac:dyDescent="0.15">
      <c r="A56" s="239">
        <v>29</v>
      </c>
      <c r="B56" s="813"/>
      <c r="C56" s="814"/>
      <c r="D56" s="814"/>
      <c r="E56" s="814"/>
      <c r="F56" s="814"/>
      <c r="G56" s="814"/>
      <c r="H56" s="814"/>
      <c r="I56" s="814"/>
      <c r="J56" s="814"/>
      <c r="K56" s="814"/>
      <c r="L56" s="814"/>
      <c r="M56" s="814"/>
      <c r="N56" s="814"/>
      <c r="O56" s="814"/>
      <c r="P56" s="815"/>
      <c r="Q56" s="891"/>
      <c r="R56" s="892"/>
      <c r="S56" s="892"/>
      <c r="T56" s="892"/>
      <c r="U56" s="892"/>
      <c r="V56" s="892"/>
      <c r="W56" s="892"/>
      <c r="X56" s="892"/>
      <c r="Y56" s="892"/>
      <c r="Z56" s="892"/>
      <c r="AA56" s="892"/>
      <c r="AB56" s="892"/>
      <c r="AC56" s="892"/>
      <c r="AD56" s="892"/>
      <c r="AE56" s="893"/>
      <c r="AF56" s="819"/>
      <c r="AG56" s="820"/>
      <c r="AH56" s="820"/>
      <c r="AI56" s="820"/>
      <c r="AJ56" s="821"/>
      <c r="AK56" s="894"/>
      <c r="AL56" s="892"/>
      <c r="AM56" s="892"/>
      <c r="AN56" s="892"/>
      <c r="AO56" s="892"/>
      <c r="AP56" s="892"/>
      <c r="AQ56" s="892"/>
      <c r="AR56" s="892"/>
      <c r="AS56" s="892"/>
      <c r="AT56" s="892"/>
      <c r="AU56" s="892"/>
      <c r="AV56" s="892"/>
      <c r="AW56" s="892"/>
      <c r="AX56" s="892"/>
      <c r="AY56" s="892"/>
      <c r="AZ56" s="895"/>
      <c r="BA56" s="895"/>
      <c r="BB56" s="895"/>
      <c r="BC56" s="895"/>
      <c r="BD56" s="895"/>
      <c r="BE56" s="886"/>
      <c r="BF56" s="886"/>
      <c r="BG56" s="886"/>
      <c r="BH56" s="886"/>
      <c r="BI56" s="887"/>
      <c r="BJ56" s="230"/>
      <c r="BK56" s="230"/>
      <c r="BL56" s="230"/>
      <c r="BM56" s="230"/>
      <c r="BN56" s="230"/>
      <c r="BO56" s="243"/>
      <c r="BP56" s="243"/>
      <c r="BQ56" s="240">
        <v>50</v>
      </c>
      <c r="BR56" s="241"/>
      <c r="BS56" s="826"/>
      <c r="BT56" s="827"/>
      <c r="BU56" s="827"/>
      <c r="BV56" s="827"/>
      <c r="BW56" s="827"/>
      <c r="BX56" s="827"/>
      <c r="BY56" s="827"/>
      <c r="BZ56" s="827"/>
      <c r="CA56" s="827"/>
      <c r="CB56" s="827"/>
      <c r="CC56" s="827"/>
      <c r="CD56" s="827"/>
      <c r="CE56" s="827"/>
      <c r="CF56" s="827"/>
      <c r="CG56" s="828"/>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42"/>
      <c r="DW56" s="843"/>
      <c r="DX56" s="843"/>
      <c r="DY56" s="843"/>
      <c r="DZ56" s="844"/>
      <c r="EA56" s="224"/>
    </row>
    <row r="57" spans="1:131" s="225" customFormat="1" ht="26.25" customHeight="1" x14ac:dyDescent="0.15">
      <c r="A57" s="239">
        <v>30</v>
      </c>
      <c r="B57" s="813"/>
      <c r="C57" s="814"/>
      <c r="D57" s="814"/>
      <c r="E57" s="814"/>
      <c r="F57" s="814"/>
      <c r="G57" s="814"/>
      <c r="H57" s="814"/>
      <c r="I57" s="814"/>
      <c r="J57" s="814"/>
      <c r="K57" s="814"/>
      <c r="L57" s="814"/>
      <c r="M57" s="814"/>
      <c r="N57" s="814"/>
      <c r="O57" s="814"/>
      <c r="P57" s="815"/>
      <c r="Q57" s="891"/>
      <c r="R57" s="892"/>
      <c r="S57" s="892"/>
      <c r="T57" s="892"/>
      <c r="U57" s="892"/>
      <c r="V57" s="892"/>
      <c r="W57" s="892"/>
      <c r="X57" s="892"/>
      <c r="Y57" s="892"/>
      <c r="Z57" s="892"/>
      <c r="AA57" s="892"/>
      <c r="AB57" s="892"/>
      <c r="AC57" s="892"/>
      <c r="AD57" s="892"/>
      <c r="AE57" s="893"/>
      <c r="AF57" s="819"/>
      <c r="AG57" s="820"/>
      <c r="AH57" s="820"/>
      <c r="AI57" s="820"/>
      <c r="AJ57" s="821"/>
      <c r="AK57" s="894"/>
      <c r="AL57" s="892"/>
      <c r="AM57" s="892"/>
      <c r="AN57" s="892"/>
      <c r="AO57" s="892"/>
      <c r="AP57" s="892"/>
      <c r="AQ57" s="892"/>
      <c r="AR57" s="892"/>
      <c r="AS57" s="892"/>
      <c r="AT57" s="892"/>
      <c r="AU57" s="892"/>
      <c r="AV57" s="892"/>
      <c r="AW57" s="892"/>
      <c r="AX57" s="892"/>
      <c r="AY57" s="892"/>
      <c r="AZ57" s="895"/>
      <c r="BA57" s="895"/>
      <c r="BB57" s="895"/>
      <c r="BC57" s="895"/>
      <c r="BD57" s="895"/>
      <c r="BE57" s="886"/>
      <c r="BF57" s="886"/>
      <c r="BG57" s="886"/>
      <c r="BH57" s="886"/>
      <c r="BI57" s="887"/>
      <c r="BJ57" s="230"/>
      <c r="BK57" s="230"/>
      <c r="BL57" s="230"/>
      <c r="BM57" s="230"/>
      <c r="BN57" s="230"/>
      <c r="BO57" s="243"/>
      <c r="BP57" s="243"/>
      <c r="BQ57" s="240">
        <v>51</v>
      </c>
      <c r="BR57" s="241"/>
      <c r="BS57" s="826"/>
      <c r="BT57" s="827"/>
      <c r="BU57" s="827"/>
      <c r="BV57" s="827"/>
      <c r="BW57" s="827"/>
      <c r="BX57" s="827"/>
      <c r="BY57" s="827"/>
      <c r="BZ57" s="827"/>
      <c r="CA57" s="827"/>
      <c r="CB57" s="827"/>
      <c r="CC57" s="827"/>
      <c r="CD57" s="827"/>
      <c r="CE57" s="827"/>
      <c r="CF57" s="827"/>
      <c r="CG57" s="828"/>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42"/>
      <c r="DW57" s="843"/>
      <c r="DX57" s="843"/>
      <c r="DY57" s="843"/>
      <c r="DZ57" s="844"/>
      <c r="EA57" s="224"/>
    </row>
    <row r="58" spans="1:131" s="225" customFormat="1" ht="26.25" customHeight="1" x14ac:dyDescent="0.15">
      <c r="A58" s="239">
        <v>31</v>
      </c>
      <c r="B58" s="813"/>
      <c r="C58" s="814"/>
      <c r="D58" s="814"/>
      <c r="E58" s="814"/>
      <c r="F58" s="814"/>
      <c r="G58" s="814"/>
      <c r="H58" s="814"/>
      <c r="I58" s="814"/>
      <c r="J58" s="814"/>
      <c r="K58" s="814"/>
      <c r="L58" s="814"/>
      <c r="M58" s="814"/>
      <c r="N58" s="814"/>
      <c r="O58" s="814"/>
      <c r="P58" s="815"/>
      <c r="Q58" s="891"/>
      <c r="R58" s="892"/>
      <c r="S58" s="892"/>
      <c r="T58" s="892"/>
      <c r="U58" s="892"/>
      <c r="V58" s="892"/>
      <c r="W58" s="892"/>
      <c r="X58" s="892"/>
      <c r="Y58" s="892"/>
      <c r="Z58" s="892"/>
      <c r="AA58" s="892"/>
      <c r="AB58" s="892"/>
      <c r="AC58" s="892"/>
      <c r="AD58" s="892"/>
      <c r="AE58" s="893"/>
      <c r="AF58" s="819"/>
      <c r="AG58" s="820"/>
      <c r="AH58" s="820"/>
      <c r="AI58" s="820"/>
      <c r="AJ58" s="821"/>
      <c r="AK58" s="894"/>
      <c r="AL58" s="892"/>
      <c r="AM58" s="892"/>
      <c r="AN58" s="892"/>
      <c r="AO58" s="892"/>
      <c r="AP58" s="892"/>
      <c r="AQ58" s="892"/>
      <c r="AR58" s="892"/>
      <c r="AS58" s="892"/>
      <c r="AT58" s="892"/>
      <c r="AU58" s="892"/>
      <c r="AV58" s="892"/>
      <c r="AW58" s="892"/>
      <c r="AX58" s="892"/>
      <c r="AY58" s="892"/>
      <c r="AZ58" s="895"/>
      <c r="BA58" s="895"/>
      <c r="BB58" s="895"/>
      <c r="BC58" s="895"/>
      <c r="BD58" s="895"/>
      <c r="BE58" s="886"/>
      <c r="BF58" s="886"/>
      <c r="BG58" s="886"/>
      <c r="BH58" s="886"/>
      <c r="BI58" s="887"/>
      <c r="BJ58" s="230"/>
      <c r="BK58" s="230"/>
      <c r="BL58" s="230"/>
      <c r="BM58" s="230"/>
      <c r="BN58" s="230"/>
      <c r="BO58" s="243"/>
      <c r="BP58" s="243"/>
      <c r="BQ58" s="240">
        <v>52</v>
      </c>
      <c r="BR58" s="241"/>
      <c r="BS58" s="826"/>
      <c r="BT58" s="827"/>
      <c r="BU58" s="827"/>
      <c r="BV58" s="827"/>
      <c r="BW58" s="827"/>
      <c r="BX58" s="827"/>
      <c r="BY58" s="827"/>
      <c r="BZ58" s="827"/>
      <c r="CA58" s="827"/>
      <c r="CB58" s="827"/>
      <c r="CC58" s="827"/>
      <c r="CD58" s="827"/>
      <c r="CE58" s="827"/>
      <c r="CF58" s="827"/>
      <c r="CG58" s="828"/>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42"/>
      <c r="DW58" s="843"/>
      <c r="DX58" s="843"/>
      <c r="DY58" s="843"/>
      <c r="DZ58" s="844"/>
      <c r="EA58" s="224"/>
    </row>
    <row r="59" spans="1:131" s="225" customFormat="1" ht="26.25" customHeight="1" x14ac:dyDescent="0.15">
      <c r="A59" s="239">
        <v>32</v>
      </c>
      <c r="B59" s="813"/>
      <c r="C59" s="814"/>
      <c r="D59" s="814"/>
      <c r="E59" s="814"/>
      <c r="F59" s="814"/>
      <c r="G59" s="814"/>
      <c r="H59" s="814"/>
      <c r="I59" s="814"/>
      <c r="J59" s="814"/>
      <c r="K59" s="814"/>
      <c r="L59" s="814"/>
      <c r="M59" s="814"/>
      <c r="N59" s="814"/>
      <c r="O59" s="814"/>
      <c r="P59" s="815"/>
      <c r="Q59" s="891"/>
      <c r="R59" s="892"/>
      <c r="S59" s="892"/>
      <c r="T59" s="892"/>
      <c r="U59" s="892"/>
      <c r="V59" s="892"/>
      <c r="W59" s="892"/>
      <c r="X59" s="892"/>
      <c r="Y59" s="892"/>
      <c r="Z59" s="892"/>
      <c r="AA59" s="892"/>
      <c r="AB59" s="892"/>
      <c r="AC59" s="892"/>
      <c r="AD59" s="892"/>
      <c r="AE59" s="893"/>
      <c r="AF59" s="819"/>
      <c r="AG59" s="820"/>
      <c r="AH59" s="820"/>
      <c r="AI59" s="820"/>
      <c r="AJ59" s="821"/>
      <c r="AK59" s="894"/>
      <c r="AL59" s="892"/>
      <c r="AM59" s="892"/>
      <c r="AN59" s="892"/>
      <c r="AO59" s="892"/>
      <c r="AP59" s="892"/>
      <c r="AQ59" s="892"/>
      <c r="AR59" s="892"/>
      <c r="AS59" s="892"/>
      <c r="AT59" s="892"/>
      <c r="AU59" s="892"/>
      <c r="AV59" s="892"/>
      <c r="AW59" s="892"/>
      <c r="AX59" s="892"/>
      <c r="AY59" s="892"/>
      <c r="AZ59" s="895"/>
      <c r="BA59" s="895"/>
      <c r="BB59" s="895"/>
      <c r="BC59" s="895"/>
      <c r="BD59" s="895"/>
      <c r="BE59" s="886"/>
      <c r="BF59" s="886"/>
      <c r="BG59" s="886"/>
      <c r="BH59" s="886"/>
      <c r="BI59" s="887"/>
      <c r="BJ59" s="230"/>
      <c r="BK59" s="230"/>
      <c r="BL59" s="230"/>
      <c r="BM59" s="230"/>
      <c r="BN59" s="230"/>
      <c r="BO59" s="243"/>
      <c r="BP59" s="243"/>
      <c r="BQ59" s="240">
        <v>53</v>
      </c>
      <c r="BR59" s="241"/>
      <c r="BS59" s="826"/>
      <c r="BT59" s="827"/>
      <c r="BU59" s="827"/>
      <c r="BV59" s="827"/>
      <c r="BW59" s="827"/>
      <c r="BX59" s="827"/>
      <c r="BY59" s="827"/>
      <c r="BZ59" s="827"/>
      <c r="CA59" s="827"/>
      <c r="CB59" s="827"/>
      <c r="CC59" s="827"/>
      <c r="CD59" s="827"/>
      <c r="CE59" s="827"/>
      <c r="CF59" s="827"/>
      <c r="CG59" s="828"/>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42"/>
      <c r="DW59" s="843"/>
      <c r="DX59" s="843"/>
      <c r="DY59" s="843"/>
      <c r="DZ59" s="844"/>
      <c r="EA59" s="224"/>
    </row>
    <row r="60" spans="1:131" s="225" customFormat="1" ht="26.25" customHeight="1" x14ac:dyDescent="0.15">
      <c r="A60" s="239">
        <v>33</v>
      </c>
      <c r="B60" s="813"/>
      <c r="C60" s="814"/>
      <c r="D60" s="814"/>
      <c r="E60" s="814"/>
      <c r="F60" s="814"/>
      <c r="G60" s="814"/>
      <c r="H60" s="814"/>
      <c r="I60" s="814"/>
      <c r="J60" s="814"/>
      <c r="K60" s="814"/>
      <c r="L60" s="814"/>
      <c r="M60" s="814"/>
      <c r="N60" s="814"/>
      <c r="O60" s="814"/>
      <c r="P60" s="815"/>
      <c r="Q60" s="891"/>
      <c r="R60" s="892"/>
      <c r="S60" s="892"/>
      <c r="T60" s="892"/>
      <c r="U60" s="892"/>
      <c r="V60" s="892"/>
      <c r="W60" s="892"/>
      <c r="X60" s="892"/>
      <c r="Y60" s="892"/>
      <c r="Z60" s="892"/>
      <c r="AA60" s="892"/>
      <c r="AB60" s="892"/>
      <c r="AC60" s="892"/>
      <c r="AD60" s="892"/>
      <c r="AE60" s="893"/>
      <c r="AF60" s="819"/>
      <c r="AG60" s="820"/>
      <c r="AH60" s="820"/>
      <c r="AI60" s="820"/>
      <c r="AJ60" s="821"/>
      <c r="AK60" s="894"/>
      <c r="AL60" s="892"/>
      <c r="AM60" s="892"/>
      <c r="AN60" s="892"/>
      <c r="AO60" s="892"/>
      <c r="AP60" s="892"/>
      <c r="AQ60" s="892"/>
      <c r="AR60" s="892"/>
      <c r="AS60" s="892"/>
      <c r="AT60" s="892"/>
      <c r="AU60" s="892"/>
      <c r="AV60" s="892"/>
      <c r="AW60" s="892"/>
      <c r="AX60" s="892"/>
      <c r="AY60" s="892"/>
      <c r="AZ60" s="895"/>
      <c r="BA60" s="895"/>
      <c r="BB60" s="895"/>
      <c r="BC60" s="895"/>
      <c r="BD60" s="895"/>
      <c r="BE60" s="886"/>
      <c r="BF60" s="886"/>
      <c r="BG60" s="886"/>
      <c r="BH60" s="886"/>
      <c r="BI60" s="887"/>
      <c r="BJ60" s="230"/>
      <c r="BK60" s="230"/>
      <c r="BL60" s="230"/>
      <c r="BM60" s="230"/>
      <c r="BN60" s="230"/>
      <c r="BO60" s="243"/>
      <c r="BP60" s="243"/>
      <c r="BQ60" s="240">
        <v>54</v>
      </c>
      <c r="BR60" s="241"/>
      <c r="BS60" s="826"/>
      <c r="BT60" s="827"/>
      <c r="BU60" s="827"/>
      <c r="BV60" s="827"/>
      <c r="BW60" s="827"/>
      <c r="BX60" s="827"/>
      <c r="BY60" s="827"/>
      <c r="BZ60" s="827"/>
      <c r="CA60" s="827"/>
      <c r="CB60" s="827"/>
      <c r="CC60" s="827"/>
      <c r="CD60" s="827"/>
      <c r="CE60" s="827"/>
      <c r="CF60" s="827"/>
      <c r="CG60" s="828"/>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42"/>
      <c r="DW60" s="843"/>
      <c r="DX60" s="843"/>
      <c r="DY60" s="843"/>
      <c r="DZ60" s="844"/>
      <c r="EA60" s="224"/>
    </row>
    <row r="61" spans="1:131" s="225" customFormat="1" ht="26.25" customHeight="1" thickBot="1" x14ac:dyDescent="0.2">
      <c r="A61" s="239">
        <v>34</v>
      </c>
      <c r="B61" s="813"/>
      <c r="C61" s="814"/>
      <c r="D61" s="814"/>
      <c r="E61" s="814"/>
      <c r="F61" s="814"/>
      <c r="G61" s="814"/>
      <c r="H61" s="814"/>
      <c r="I61" s="814"/>
      <c r="J61" s="814"/>
      <c r="K61" s="814"/>
      <c r="L61" s="814"/>
      <c r="M61" s="814"/>
      <c r="N61" s="814"/>
      <c r="O61" s="814"/>
      <c r="P61" s="815"/>
      <c r="Q61" s="891"/>
      <c r="R61" s="892"/>
      <c r="S61" s="892"/>
      <c r="T61" s="892"/>
      <c r="U61" s="892"/>
      <c r="V61" s="892"/>
      <c r="W61" s="892"/>
      <c r="X61" s="892"/>
      <c r="Y61" s="892"/>
      <c r="Z61" s="892"/>
      <c r="AA61" s="892"/>
      <c r="AB61" s="892"/>
      <c r="AC61" s="892"/>
      <c r="AD61" s="892"/>
      <c r="AE61" s="893"/>
      <c r="AF61" s="819"/>
      <c r="AG61" s="820"/>
      <c r="AH61" s="820"/>
      <c r="AI61" s="820"/>
      <c r="AJ61" s="821"/>
      <c r="AK61" s="894"/>
      <c r="AL61" s="892"/>
      <c r="AM61" s="892"/>
      <c r="AN61" s="892"/>
      <c r="AO61" s="892"/>
      <c r="AP61" s="892"/>
      <c r="AQ61" s="892"/>
      <c r="AR61" s="892"/>
      <c r="AS61" s="892"/>
      <c r="AT61" s="892"/>
      <c r="AU61" s="892"/>
      <c r="AV61" s="892"/>
      <c r="AW61" s="892"/>
      <c r="AX61" s="892"/>
      <c r="AY61" s="892"/>
      <c r="AZ61" s="895"/>
      <c r="BA61" s="895"/>
      <c r="BB61" s="895"/>
      <c r="BC61" s="895"/>
      <c r="BD61" s="895"/>
      <c r="BE61" s="886"/>
      <c r="BF61" s="886"/>
      <c r="BG61" s="886"/>
      <c r="BH61" s="886"/>
      <c r="BI61" s="887"/>
      <c r="BJ61" s="230"/>
      <c r="BK61" s="230"/>
      <c r="BL61" s="230"/>
      <c r="BM61" s="230"/>
      <c r="BN61" s="230"/>
      <c r="BO61" s="243"/>
      <c r="BP61" s="243"/>
      <c r="BQ61" s="240">
        <v>55</v>
      </c>
      <c r="BR61" s="241"/>
      <c r="BS61" s="826"/>
      <c r="BT61" s="827"/>
      <c r="BU61" s="827"/>
      <c r="BV61" s="827"/>
      <c r="BW61" s="827"/>
      <c r="BX61" s="827"/>
      <c r="BY61" s="827"/>
      <c r="BZ61" s="827"/>
      <c r="CA61" s="827"/>
      <c r="CB61" s="827"/>
      <c r="CC61" s="827"/>
      <c r="CD61" s="827"/>
      <c r="CE61" s="827"/>
      <c r="CF61" s="827"/>
      <c r="CG61" s="828"/>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42"/>
      <c r="DW61" s="843"/>
      <c r="DX61" s="843"/>
      <c r="DY61" s="843"/>
      <c r="DZ61" s="844"/>
      <c r="EA61" s="224"/>
    </row>
    <row r="62" spans="1:131" s="225" customFormat="1" ht="26.25" customHeight="1" x14ac:dyDescent="0.15">
      <c r="A62" s="239">
        <v>35</v>
      </c>
      <c r="B62" s="813"/>
      <c r="C62" s="814"/>
      <c r="D62" s="814"/>
      <c r="E62" s="814"/>
      <c r="F62" s="814"/>
      <c r="G62" s="814"/>
      <c r="H62" s="814"/>
      <c r="I62" s="814"/>
      <c r="J62" s="814"/>
      <c r="K62" s="814"/>
      <c r="L62" s="814"/>
      <c r="M62" s="814"/>
      <c r="N62" s="814"/>
      <c r="O62" s="814"/>
      <c r="P62" s="815"/>
      <c r="Q62" s="891"/>
      <c r="R62" s="892"/>
      <c r="S62" s="892"/>
      <c r="T62" s="892"/>
      <c r="U62" s="892"/>
      <c r="V62" s="892"/>
      <c r="W62" s="892"/>
      <c r="X62" s="892"/>
      <c r="Y62" s="892"/>
      <c r="Z62" s="892"/>
      <c r="AA62" s="892"/>
      <c r="AB62" s="892"/>
      <c r="AC62" s="892"/>
      <c r="AD62" s="892"/>
      <c r="AE62" s="893"/>
      <c r="AF62" s="819"/>
      <c r="AG62" s="820"/>
      <c r="AH62" s="820"/>
      <c r="AI62" s="820"/>
      <c r="AJ62" s="821"/>
      <c r="AK62" s="894"/>
      <c r="AL62" s="892"/>
      <c r="AM62" s="892"/>
      <c r="AN62" s="892"/>
      <c r="AO62" s="892"/>
      <c r="AP62" s="892"/>
      <c r="AQ62" s="892"/>
      <c r="AR62" s="892"/>
      <c r="AS62" s="892"/>
      <c r="AT62" s="892"/>
      <c r="AU62" s="892"/>
      <c r="AV62" s="892"/>
      <c r="AW62" s="892"/>
      <c r="AX62" s="892"/>
      <c r="AY62" s="892"/>
      <c r="AZ62" s="895"/>
      <c r="BA62" s="895"/>
      <c r="BB62" s="895"/>
      <c r="BC62" s="895"/>
      <c r="BD62" s="895"/>
      <c r="BE62" s="886"/>
      <c r="BF62" s="886"/>
      <c r="BG62" s="886"/>
      <c r="BH62" s="886"/>
      <c r="BI62" s="887"/>
      <c r="BJ62" s="903" t="s">
        <v>410</v>
      </c>
      <c r="BK62" s="864"/>
      <c r="BL62" s="864"/>
      <c r="BM62" s="864"/>
      <c r="BN62" s="865"/>
      <c r="BO62" s="243"/>
      <c r="BP62" s="243"/>
      <c r="BQ62" s="240">
        <v>56</v>
      </c>
      <c r="BR62" s="241"/>
      <c r="BS62" s="826"/>
      <c r="BT62" s="827"/>
      <c r="BU62" s="827"/>
      <c r="BV62" s="827"/>
      <c r="BW62" s="827"/>
      <c r="BX62" s="827"/>
      <c r="BY62" s="827"/>
      <c r="BZ62" s="827"/>
      <c r="CA62" s="827"/>
      <c r="CB62" s="827"/>
      <c r="CC62" s="827"/>
      <c r="CD62" s="827"/>
      <c r="CE62" s="827"/>
      <c r="CF62" s="827"/>
      <c r="CG62" s="828"/>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42"/>
      <c r="DW62" s="843"/>
      <c r="DX62" s="843"/>
      <c r="DY62" s="843"/>
      <c r="DZ62" s="844"/>
      <c r="EA62" s="224"/>
    </row>
    <row r="63" spans="1:131" s="225" customFormat="1" ht="26.25" customHeight="1" thickBot="1" x14ac:dyDescent="0.2">
      <c r="A63" s="242" t="s">
        <v>389</v>
      </c>
      <c r="B63" s="848" t="s">
        <v>411</v>
      </c>
      <c r="C63" s="849"/>
      <c r="D63" s="849"/>
      <c r="E63" s="849"/>
      <c r="F63" s="849"/>
      <c r="G63" s="849"/>
      <c r="H63" s="849"/>
      <c r="I63" s="849"/>
      <c r="J63" s="849"/>
      <c r="K63" s="849"/>
      <c r="L63" s="849"/>
      <c r="M63" s="849"/>
      <c r="N63" s="849"/>
      <c r="O63" s="849"/>
      <c r="P63" s="850"/>
      <c r="Q63" s="896"/>
      <c r="R63" s="897"/>
      <c r="S63" s="897"/>
      <c r="T63" s="897"/>
      <c r="U63" s="897"/>
      <c r="V63" s="897"/>
      <c r="W63" s="897"/>
      <c r="X63" s="897"/>
      <c r="Y63" s="897"/>
      <c r="Z63" s="897"/>
      <c r="AA63" s="897"/>
      <c r="AB63" s="897"/>
      <c r="AC63" s="897"/>
      <c r="AD63" s="897"/>
      <c r="AE63" s="898"/>
      <c r="AF63" s="899">
        <v>360</v>
      </c>
      <c r="AG63" s="900"/>
      <c r="AH63" s="900"/>
      <c r="AI63" s="900"/>
      <c r="AJ63" s="901"/>
      <c r="AK63" s="902"/>
      <c r="AL63" s="897"/>
      <c r="AM63" s="897"/>
      <c r="AN63" s="897"/>
      <c r="AO63" s="897"/>
      <c r="AP63" s="900">
        <v>3815</v>
      </c>
      <c r="AQ63" s="900"/>
      <c r="AR63" s="900"/>
      <c r="AS63" s="900"/>
      <c r="AT63" s="900"/>
      <c r="AU63" s="900">
        <v>2303</v>
      </c>
      <c r="AV63" s="900"/>
      <c r="AW63" s="900"/>
      <c r="AX63" s="900"/>
      <c r="AY63" s="900"/>
      <c r="AZ63" s="904"/>
      <c r="BA63" s="904"/>
      <c r="BB63" s="904"/>
      <c r="BC63" s="904"/>
      <c r="BD63" s="904"/>
      <c r="BE63" s="905" t="s">
        <v>576</v>
      </c>
      <c r="BF63" s="905"/>
      <c r="BG63" s="905"/>
      <c r="BH63" s="905"/>
      <c r="BI63" s="906"/>
      <c r="BJ63" s="907" t="s">
        <v>412</v>
      </c>
      <c r="BK63" s="908"/>
      <c r="BL63" s="908"/>
      <c r="BM63" s="908"/>
      <c r="BN63" s="909"/>
      <c r="BO63" s="243"/>
      <c r="BP63" s="243"/>
      <c r="BQ63" s="240">
        <v>57</v>
      </c>
      <c r="BR63" s="241"/>
      <c r="BS63" s="826"/>
      <c r="BT63" s="827"/>
      <c r="BU63" s="827"/>
      <c r="BV63" s="827"/>
      <c r="BW63" s="827"/>
      <c r="BX63" s="827"/>
      <c r="BY63" s="827"/>
      <c r="BZ63" s="827"/>
      <c r="CA63" s="827"/>
      <c r="CB63" s="827"/>
      <c r="CC63" s="827"/>
      <c r="CD63" s="827"/>
      <c r="CE63" s="827"/>
      <c r="CF63" s="827"/>
      <c r="CG63" s="828"/>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42"/>
      <c r="DW63" s="843"/>
      <c r="DX63" s="843"/>
      <c r="DY63" s="843"/>
      <c r="DZ63" s="844"/>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826"/>
      <c r="BT64" s="827"/>
      <c r="BU64" s="827"/>
      <c r="BV64" s="827"/>
      <c r="BW64" s="827"/>
      <c r="BX64" s="827"/>
      <c r="BY64" s="827"/>
      <c r="BZ64" s="827"/>
      <c r="CA64" s="827"/>
      <c r="CB64" s="827"/>
      <c r="CC64" s="827"/>
      <c r="CD64" s="827"/>
      <c r="CE64" s="827"/>
      <c r="CF64" s="827"/>
      <c r="CG64" s="828"/>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42"/>
      <c r="DW64" s="843"/>
      <c r="DX64" s="843"/>
      <c r="DY64" s="843"/>
      <c r="DZ64" s="844"/>
      <c r="EA64" s="224"/>
    </row>
    <row r="65" spans="1:131" s="225" customFormat="1" ht="26.25" customHeight="1" thickBot="1" x14ac:dyDescent="0.2">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826"/>
      <c r="BT65" s="827"/>
      <c r="BU65" s="827"/>
      <c r="BV65" s="827"/>
      <c r="BW65" s="827"/>
      <c r="BX65" s="827"/>
      <c r="BY65" s="827"/>
      <c r="BZ65" s="827"/>
      <c r="CA65" s="827"/>
      <c r="CB65" s="827"/>
      <c r="CC65" s="827"/>
      <c r="CD65" s="827"/>
      <c r="CE65" s="827"/>
      <c r="CF65" s="827"/>
      <c r="CG65" s="828"/>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42"/>
      <c r="DW65" s="843"/>
      <c r="DX65" s="843"/>
      <c r="DY65" s="843"/>
      <c r="DZ65" s="844"/>
      <c r="EA65" s="224"/>
    </row>
    <row r="66" spans="1:131" s="225" customFormat="1" ht="26.25" customHeight="1" x14ac:dyDescent="0.15">
      <c r="A66" s="798" t="s">
        <v>414</v>
      </c>
      <c r="B66" s="799"/>
      <c r="C66" s="799"/>
      <c r="D66" s="799"/>
      <c r="E66" s="799"/>
      <c r="F66" s="799"/>
      <c r="G66" s="799"/>
      <c r="H66" s="799"/>
      <c r="I66" s="799"/>
      <c r="J66" s="799"/>
      <c r="K66" s="799"/>
      <c r="L66" s="799"/>
      <c r="M66" s="799"/>
      <c r="N66" s="799"/>
      <c r="O66" s="799"/>
      <c r="P66" s="800"/>
      <c r="Q66" s="775" t="s">
        <v>415</v>
      </c>
      <c r="R66" s="776"/>
      <c r="S66" s="776"/>
      <c r="T66" s="776"/>
      <c r="U66" s="777"/>
      <c r="V66" s="775" t="s">
        <v>394</v>
      </c>
      <c r="W66" s="776"/>
      <c r="X66" s="776"/>
      <c r="Y66" s="776"/>
      <c r="Z66" s="777"/>
      <c r="AA66" s="775" t="s">
        <v>416</v>
      </c>
      <c r="AB66" s="776"/>
      <c r="AC66" s="776"/>
      <c r="AD66" s="776"/>
      <c r="AE66" s="777"/>
      <c r="AF66" s="910" t="s">
        <v>417</v>
      </c>
      <c r="AG66" s="871"/>
      <c r="AH66" s="871"/>
      <c r="AI66" s="871"/>
      <c r="AJ66" s="911"/>
      <c r="AK66" s="775" t="s">
        <v>418</v>
      </c>
      <c r="AL66" s="799"/>
      <c r="AM66" s="799"/>
      <c r="AN66" s="799"/>
      <c r="AO66" s="800"/>
      <c r="AP66" s="775" t="s">
        <v>419</v>
      </c>
      <c r="AQ66" s="776"/>
      <c r="AR66" s="776"/>
      <c r="AS66" s="776"/>
      <c r="AT66" s="777"/>
      <c r="AU66" s="775" t="s">
        <v>420</v>
      </c>
      <c r="AV66" s="776"/>
      <c r="AW66" s="776"/>
      <c r="AX66" s="776"/>
      <c r="AY66" s="777"/>
      <c r="AZ66" s="775" t="s">
        <v>374</v>
      </c>
      <c r="BA66" s="776"/>
      <c r="BB66" s="776"/>
      <c r="BC66" s="776"/>
      <c r="BD66" s="787"/>
      <c r="BE66" s="243"/>
      <c r="BF66" s="243"/>
      <c r="BG66" s="243"/>
      <c r="BH66" s="243"/>
      <c r="BI66" s="243"/>
      <c r="BJ66" s="243"/>
      <c r="BK66" s="243"/>
      <c r="BL66" s="243"/>
      <c r="BM66" s="243"/>
      <c r="BN66" s="243"/>
      <c r="BO66" s="243"/>
      <c r="BP66" s="243"/>
      <c r="BQ66" s="240">
        <v>60</v>
      </c>
      <c r="BR66" s="245"/>
      <c r="BS66" s="921"/>
      <c r="BT66" s="922"/>
      <c r="BU66" s="922"/>
      <c r="BV66" s="922"/>
      <c r="BW66" s="922"/>
      <c r="BX66" s="922"/>
      <c r="BY66" s="922"/>
      <c r="BZ66" s="922"/>
      <c r="CA66" s="922"/>
      <c r="CB66" s="922"/>
      <c r="CC66" s="922"/>
      <c r="CD66" s="922"/>
      <c r="CE66" s="922"/>
      <c r="CF66" s="922"/>
      <c r="CG66" s="923"/>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17"/>
      <c r="EA66" s="224"/>
    </row>
    <row r="67" spans="1:131" s="225" customFormat="1" ht="26.25" customHeight="1" thickBot="1" x14ac:dyDescent="0.2">
      <c r="A67" s="801"/>
      <c r="B67" s="802"/>
      <c r="C67" s="802"/>
      <c r="D67" s="802"/>
      <c r="E67" s="802"/>
      <c r="F67" s="802"/>
      <c r="G67" s="802"/>
      <c r="H67" s="802"/>
      <c r="I67" s="802"/>
      <c r="J67" s="802"/>
      <c r="K67" s="802"/>
      <c r="L67" s="802"/>
      <c r="M67" s="802"/>
      <c r="N67" s="802"/>
      <c r="O67" s="802"/>
      <c r="P67" s="803"/>
      <c r="Q67" s="778"/>
      <c r="R67" s="779"/>
      <c r="S67" s="779"/>
      <c r="T67" s="779"/>
      <c r="U67" s="780"/>
      <c r="V67" s="778"/>
      <c r="W67" s="779"/>
      <c r="X67" s="779"/>
      <c r="Y67" s="779"/>
      <c r="Z67" s="780"/>
      <c r="AA67" s="778"/>
      <c r="AB67" s="779"/>
      <c r="AC67" s="779"/>
      <c r="AD67" s="779"/>
      <c r="AE67" s="780"/>
      <c r="AF67" s="912"/>
      <c r="AG67" s="874"/>
      <c r="AH67" s="874"/>
      <c r="AI67" s="874"/>
      <c r="AJ67" s="913"/>
      <c r="AK67" s="914"/>
      <c r="AL67" s="802"/>
      <c r="AM67" s="802"/>
      <c r="AN67" s="802"/>
      <c r="AO67" s="803"/>
      <c r="AP67" s="778"/>
      <c r="AQ67" s="779"/>
      <c r="AR67" s="779"/>
      <c r="AS67" s="779"/>
      <c r="AT67" s="780"/>
      <c r="AU67" s="778"/>
      <c r="AV67" s="779"/>
      <c r="AW67" s="779"/>
      <c r="AX67" s="779"/>
      <c r="AY67" s="780"/>
      <c r="AZ67" s="778"/>
      <c r="BA67" s="779"/>
      <c r="BB67" s="779"/>
      <c r="BC67" s="779"/>
      <c r="BD67" s="788"/>
      <c r="BE67" s="243"/>
      <c r="BF67" s="243"/>
      <c r="BG67" s="243"/>
      <c r="BH67" s="243"/>
      <c r="BI67" s="243"/>
      <c r="BJ67" s="243"/>
      <c r="BK67" s="243"/>
      <c r="BL67" s="243"/>
      <c r="BM67" s="243"/>
      <c r="BN67" s="243"/>
      <c r="BO67" s="243"/>
      <c r="BP67" s="243"/>
      <c r="BQ67" s="240">
        <v>61</v>
      </c>
      <c r="BR67" s="245"/>
      <c r="BS67" s="921"/>
      <c r="BT67" s="922"/>
      <c r="BU67" s="922"/>
      <c r="BV67" s="922"/>
      <c r="BW67" s="922"/>
      <c r="BX67" s="922"/>
      <c r="BY67" s="922"/>
      <c r="BZ67" s="922"/>
      <c r="CA67" s="922"/>
      <c r="CB67" s="922"/>
      <c r="CC67" s="922"/>
      <c r="CD67" s="922"/>
      <c r="CE67" s="922"/>
      <c r="CF67" s="922"/>
      <c r="CG67" s="923"/>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17"/>
      <c r="EA67" s="224"/>
    </row>
    <row r="68" spans="1:131" s="225" customFormat="1" ht="26.25" customHeight="1" thickTop="1" x14ac:dyDescent="0.15">
      <c r="A68" s="236">
        <v>1</v>
      </c>
      <c r="B68" s="927" t="s">
        <v>579</v>
      </c>
      <c r="C68" s="928"/>
      <c r="D68" s="928"/>
      <c r="E68" s="928"/>
      <c r="F68" s="928"/>
      <c r="G68" s="928"/>
      <c r="H68" s="928"/>
      <c r="I68" s="928"/>
      <c r="J68" s="928"/>
      <c r="K68" s="928"/>
      <c r="L68" s="928"/>
      <c r="M68" s="928"/>
      <c r="N68" s="928"/>
      <c r="O68" s="928"/>
      <c r="P68" s="929"/>
      <c r="Q68" s="930">
        <v>92</v>
      </c>
      <c r="R68" s="924"/>
      <c r="S68" s="924"/>
      <c r="T68" s="924"/>
      <c r="U68" s="924"/>
      <c r="V68" s="924">
        <v>85</v>
      </c>
      <c r="W68" s="924"/>
      <c r="X68" s="924"/>
      <c r="Y68" s="924"/>
      <c r="Z68" s="924"/>
      <c r="AA68" s="924">
        <v>7</v>
      </c>
      <c r="AB68" s="924"/>
      <c r="AC68" s="924"/>
      <c r="AD68" s="924"/>
      <c r="AE68" s="924"/>
      <c r="AF68" s="924">
        <v>7</v>
      </c>
      <c r="AG68" s="924"/>
      <c r="AH68" s="924"/>
      <c r="AI68" s="924"/>
      <c r="AJ68" s="924"/>
      <c r="AK68" s="924">
        <v>4</v>
      </c>
      <c r="AL68" s="924"/>
      <c r="AM68" s="924"/>
      <c r="AN68" s="924"/>
      <c r="AO68" s="924"/>
      <c r="AP68" s="924" t="s">
        <v>584</v>
      </c>
      <c r="AQ68" s="924"/>
      <c r="AR68" s="924"/>
      <c r="AS68" s="924"/>
      <c r="AT68" s="924"/>
      <c r="AU68" s="924" t="s">
        <v>584</v>
      </c>
      <c r="AV68" s="924"/>
      <c r="AW68" s="924"/>
      <c r="AX68" s="924"/>
      <c r="AY68" s="924"/>
      <c r="AZ68" s="925"/>
      <c r="BA68" s="925"/>
      <c r="BB68" s="925"/>
      <c r="BC68" s="925"/>
      <c r="BD68" s="926"/>
      <c r="BE68" s="243"/>
      <c r="BF68" s="243"/>
      <c r="BG68" s="243"/>
      <c r="BH68" s="243"/>
      <c r="BI68" s="243"/>
      <c r="BJ68" s="243"/>
      <c r="BK68" s="243"/>
      <c r="BL68" s="243"/>
      <c r="BM68" s="243"/>
      <c r="BN68" s="243"/>
      <c r="BO68" s="243"/>
      <c r="BP68" s="243"/>
      <c r="BQ68" s="240">
        <v>62</v>
      </c>
      <c r="BR68" s="245"/>
      <c r="BS68" s="921"/>
      <c r="BT68" s="922"/>
      <c r="BU68" s="922"/>
      <c r="BV68" s="922"/>
      <c r="BW68" s="922"/>
      <c r="BX68" s="922"/>
      <c r="BY68" s="922"/>
      <c r="BZ68" s="922"/>
      <c r="CA68" s="922"/>
      <c r="CB68" s="922"/>
      <c r="CC68" s="922"/>
      <c r="CD68" s="922"/>
      <c r="CE68" s="922"/>
      <c r="CF68" s="922"/>
      <c r="CG68" s="923"/>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17"/>
      <c r="EA68" s="224"/>
    </row>
    <row r="69" spans="1:131" s="225" customFormat="1" ht="26.25" customHeight="1" x14ac:dyDescent="0.15">
      <c r="A69" s="239">
        <v>2</v>
      </c>
      <c r="B69" s="931" t="s">
        <v>580</v>
      </c>
      <c r="C69" s="932"/>
      <c r="D69" s="932"/>
      <c r="E69" s="932"/>
      <c r="F69" s="932"/>
      <c r="G69" s="932"/>
      <c r="H69" s="932"/>
      <c r="I69" s="932"/>
      <c r="J69" s="932"/>
      <c r="K69" s="932"/>
      <c r="L69" s="932"/>
      <c r="M69" s="932"/>
      <c r="N69" s="932"/>
      <c r="O69" s="932"/>
      <c r="P69" s="933"/>
      <c r="Q69" s="934">
        <v>233688</v>
      </c>
      <c r="R69" s="889"/>
      <c r="S69" s="889"/>
      <c r="T69" s="889"/>
      <c r="U69" s="889"/>
      <c r="V69" s="889">
        <v>228309</v>
      </c>
      <c r="W69" s="889"/>
      <c r="X69" s="889"/>
      <c r="Y69" s="889"/>
      <c r="Z69" s="889"/>
      <c r="AA69" s="889">
        <v>5379</v>
      </c>
      <c r="AB69" s="889"/>
      <c r="AC69" s="889"/>
      <c r="AD69" s="889"/>
      <c r="AE69" s="889"/>
      <c r="AF69" s="889">
        <v>5379</v>
      </c>
      <c r="AG69" s="889"/>
      <c r="AH69" s="889"/>
      <c r="AI69" s="889"/>
      <c r="AJ69" s="889"/>
      <c r="AK69" s="889">
        <v>1155</v>
      </c>
      <c r="AL69" s="889"/>
      <c r="AM69" s="889"/>
      <c r="AN69" s="889"/>
      <c r="AO69" s="889"/>
      <c r="AP69" s="889" t="s">
        <v>584</v>
      </c>
      <c r="AQ69" s="889"/>
      <c r="AR69" s="889"/>
      <c r="AS69" s="889"/>
      <c r="AT69" s="889"/>
      <c r="AU69" s="889" t="s">
        <v>584</v>
      </c>
      <c r="AV69" s="889"/>
      <c r="AW69" s="889"/>
      <c r="AX69" s="889"/>
      <c r="AY69" s="889"/>
      <c r="AZ69" s="935"/>
      <c r="BA69" s="935"/>
      <c r="BB69" s="935"/>
      <c r="BC69" s="935"/>
      <c r="BD69" s="936"/>
      <c r="BE69" s="243"/>
      <c r="BF69" s="243"/>
      <c r="BG69" s="243"/>
      <c r="BH69" s="243"/>
      <c r="BI69" s="243"/>
      <c r="BJ69" s="243"/>
      <c r="BK69" s="243"/>
      <c r="BL69" s="243"/>
      <c r="BM69" s="243"/>
      <c r="BN69" s="243"/>
      <c r="BO69" s="243"/>
      <c r="BP69" s="243"/>
      <c r="BQ69" s="240">
        <v>63</v>
      </c>
      <c r="BR69" s="245"/>
      <c r="BS69" s="921"/>
      <c r="BT69" s="922"/>
      <c r="BU69" s="922"/>
      <c r="BV69" s="922"/>
      <c r="BW69" s="922"/>
      <c r="BX69" s="922"/>
      <c r="BY69" s="922"/>
      <c r="BZ69" s="922"/>
      <c r="CA69" s="922"/>
      <c r="CB69" s="922"/>
      <c r="CC69" s="922"/>
      <c r="CD69" s="922"/>
      <c r="CE69" s="922"/>
      <c r="CF69" s="922"/>
      <c r="CG69" s="923"/>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17"/>
      <c r="EA69" s="224"/>
    </row>
    <row r="70" spans="1:131" s="225" customFormat="1" ht="26.25" customHeight="1" x14ac:dyDescent="0.15">
      <c r="A70" s="239">
        <v>3</v>
      </c>
      <c r="B70" s="931" t="s">
        <v>581</v>
      </c>
      <c r="C70" s="932"/>
      <c r="D70" s="932"/>
      <c r="E70" s="932"/>
      <c r="F70" s="932"/>
      <c r="G70" s="932"/>
      <c r="H70" s="932"/>
      <c r="I70" s="932"/>
      <c r="J70" s="932"/>
      <c r="K70" s="932"/>
      <c r="L70" s="932"/>
      <c r="M70" s="932"/>
      <c r="N70" s="932"/>
      <c r="O70" s="932"/>
      <c r="P70" s="933"/>
      <c r="Q70" s="934">
        <v>3072</v>
      </c>
      <c r="R70" s="889"/>
      <c r="S70" s="889"/>
      <c r="T70" s="889"/>
      <c r="U70" s="889"/>
      <c r="V70" s="889">
        <v>2986</v>
      </c>
      <c r="W70" s="889"/>
      <c r="X70" s="889"/>
      <c r="Y70" s="889"/>
      <c r="Z70" s="889"/>
      <c r="AA70" s="889">
        <v>86</v>
      </c>
      <c r="AB70" s="889"/>
      <c r="AC70" s="889"/>
      <c r="AD70" s="889"/>
      <c r="AE70" s="889"/>
      <c r="AF70" s="889">
        <v>86</v>
      </c>
      <c r="AG70" s="889"/>
      <c r="AH70" s="889"/>
      <c r="AI70" s="889"/>
      <c r="AJ70" s="889"/>
      <c r="AK70" s="889">
        <v>38</v>
      </c>
      <c r="AL70" s="889"/>
      <c r="AM70" s="889"/>
      <c r="AN70" s="889"/>
      <c r="AO70" s="889"/>
      <c r="AP70" s="889">
        <v>2449</v>
      </c>
      <c r="AQ70" s="889"/>
      <c r="AR70" s="889"/>
      <c r="AS70" s="889"/>
      <c r="AT70" s="889"/>
      <c r="AU70" s="889">
        <v>309</v>
      </c>
      <c r="AV70" s="889"/>
      <c r="AW70" s="889"/>
      <c r="AX70" s="889"/>
      <c r="AY70" s="889"/>
      <c r="AZ70" s="935"/>
      <c r="BA70" s="935"/>
      <c r="BB70" s="935"/>
      <c r="BC70" s="935"/>
      <c r="BD70" s="936"/>
      <c r="BE70" s="243"/>
      <c r="BF70" s="243"/>
      <c r="BG70" s="243"/>
      <c r="BH70" s="243"/>
      <c r="BI70" s="243"/>
      <c r="BJ70" s="243"/>
      <c r="BK70" s="243"/>
      <c r="BL70" s="243"/>
      <c r="BM70" s="243"/>
      <c r="BN70" s="243"/>
      <c r="BO70" s="243"/>
      <c r="BP70" s="243"/>
      <c r="BQ70" s="240">
        <v>64</v>
      </c>
      <c r="BR70" s="245"/>
      <c r="BS70" s="921"/>
      <c r="BT70" s="922"/>
      <c r="BU70" s="922"/>
      <c r="BV70" s="922"/>
      <c r="BW70" s="922"/>
      <c r="BX70" s="922"/>
      <c r="BY70" s="922"/>
      <c r="BZ70" s="922"/>
      <c r="CA70" s="922"/>
      <c r="CB70" s="922"/>
      <c r="CC70" s="922"/>
      <c r="CD70" s="922"/>
      <c r="CE70" s="922"/>
      <c r="CF70" s="922"/>
      <c r="CG70" s="923"/>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17"/>
      <c r="EA70" s="224"/>
    </row>
    <row r="71" spans="1:131" s="225" customFormat="1" ht="26.25" customHeight="1" x14ac:dyDescent="0.15">
      <c r="A71" s="239">
        <v>4</v>
      </c>
      <c r="B71" s="931" t="s">
        <v>582</v>
      </c>
      <c r="C71" s="932"/>
      <c r="D71" s="932"/>
      <c r="E71" s="932"/>
      <c r="F71" s="932"/>
      <c r="G71" s="932"/>
      <c r="H71" s="932"/>
      <c r="I71" s="932"/>
      <c r="J71" s="932"/>
      <c r="K71" s="932"/>
      <c r="L71" s="932"/>
      <c r="M71" s="932"/>
      <c r="N71" s="932"/>
      <c r="O71" s="932"/>
      <c r="P71" s="933"/>
      <c r="Q71" s="934">
        <v>6126</v>
      </c>
      <c r="R71" s="889"/>
      <c r="S71" s="889"/>
      <c r="T71" s="889"/>
      <c r="U71" s="889"/>
      <c r="V71" s="889">
        <v>5420</v>
      </c>
      <c r="W71" s="889"/>
      <c r="X71" s="889"/>
      <c r="Y71" s="889"/>
      <c r="Z71" s="889"/>
      <c r="AA71" s="889">
        <v>706</v>
      </c>
      <c r="AB71" s="889"/>
      <c r="AC71" s="889"/>
      <c r="AD71" s="889"/>
      <c r="AE71" s="889"/>
      <c r="AF71" s="889">
        <v>706</v>
      </c>
      <c r="AG71" s="889"/>
      <c r="AH71" s="889"/>
      <c r="AI71" s="889"/>
      <c r="AJ71" s="889"/>
      <c r="AK71" s="889" t="s">
        <v>584</v>
      </c>
      <c r="AL71" s="889"/>
      <c r="AM71" s="889"/>
      <c r="AN71" s="889"/>
      <c r="AO71" s="889"/>
      <c r="AP71" s="889" t="s">
        <v>584</v>
      </c>
      <c r="AQ71" s="889"/>
      <c r="AR71" s="889"/>
      <c r="AS71" s="889"/>
      <c r="AT71" s="889"/>
      <c r="AU71" s="889" t="s">
        <v>584</v>
      </c>
      <c r="AV71" s="889"/>
      <c r="AW71" s="889"/>
      <c r="AX71" s="889"/>
      <c r="AY71" s="889"/>
      <c r="AZ71" s="935"/>
      <c r="BA71" s="935"/>
      <c r="BB71" s="935"/>
      <c r="BC71" s="935"/>
      <c r="BD71" s="936"/>
      <c r="BE71" s="243"/>
      <c r="BF71" s="243"/>
      <c r="BG71" s="243"/>
      <c r="BH71" s="243"/>
      <c r="BI71" s="243"/>
      <c r="BJ71" s="243"/>
      <c r="BK71" s="243"/>
      <c r="BL71" s="243"/>
      <c r="BM71" s="243"/>
      <c r="BN71" s="243"/>
      <c r="BO71" s="243"/>
      <c r="BP71" s="243"/>
      <c r="BQ71" s="240">
        <v>65</v>
      </c>
      <c r="BR71" s="245"/>
      <c r="BS71" s="921"/>
      <c r="BT71" s="922"/>
      <c r="BU71" s="922"/>
      <c r="BV71" s="922"/>
      <c r="BW71" s="922"/>
      <c r="BX71" s="922"/>
      <c r="BY71" s="922"/>
      <c r="BZ71" s="922"/>
      <c r="CA71" s="922"/>
      <c r="CB71" s="922"/>
      <c r="CC71" s="922"/>
      <c r="CD71" s="922"/>
      <c r="CE71" s="922"/>
      <c r="CF71" s="922"/>
      <c r="CG71" s="923"/>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17"/>
      <c r="EA71" s="224"/>
    </row>
    <row r="72" spans="1:131" s="225" customFormat="1" ht="26.25" customHeight="1" x14ac:dyDescent="0.15">
      <c r="A72" s="239">
        <v>5</v>
      </c>
      <c r="B72" s="931" t="s">
        <v>583</v>
      </c>
      <c r="C72" s="932"/>
      <c r="D72" s="932"/>
      <c r="E72" s="932"/>
      <c r="F72" s="932"/>
      <c r="G72" s="932"/>
      <c r="H72" s="932"/>
      <c r="I72" s="932"/>
      <c r="J72" s="932"/>
      <c r="K72" s="932"/>
      <c r="L72" s="932"/>
      <c r="M72" s="932"/>
      <c r="N72" s="932"/>
      <c r="O72" s="932"/>
      <c r="P72" s="933"/>
      <c r="Q72" s="934">
        <v>151</v>
      </c>
      <c r="R72" s="889"/>
      <c r="S72" s="889"/>
      <c r="T72" s="889"/>
      <c r="U72" s="889"/>
      <c r="V72" s="889">
        <v>124</v>
      </c>
      <c r="W72" s="889"/>
      <c r="X72" s="889"/>
      <c r="Y72" s="889"/>
      <c r="Z72" s="889"/>
      <c r="AA72" s="889">
        <v>26</v>
      </c>
      <c r="AB72" s="889"/>
      <c r="AC72" s="889"/>
      <c r="AD72" s="889"/>
      <c r="AE72" s="889"/>
      <c r="AF72" s="889">
        <v>26</v>
      </c>
      <c r="AG72" s="889"/>
      <c r="AH72" s="889"/>
      <c r="AI72" s="889"/>
      <c r="AJ72" s="889"/>
      <c r="AK72" s="889">
        <v>6</v>
      </c>
      <c r="AL72" s="889"/>
      <c r="AM72" s="889"/>
      <c r="AN72" s="889"/>
      <c r="AO72" s="889"/>
      <c r="AP72" s="889" t="s">
        <v>584</v>
      </c>
      <c r="AQ72" s="889"/>
      <c r="AR72" s="889"/>
      <c r="AS72" s="889"/>
      <c r="AT72" s="889"/>
      <c r="AU72" s="889" t="s">
        <v>584</v>
      </c>
      <c r="AV72" s="889"/>
      <c r="AW72" s="889"/>
      <c r="AX72" s="889"/>
      <c r="AY72" s="889"/>
      <c r="AZ72" s="935"/>
      <c r="BA72" s="935"/>
      <c r="BB72" s="935"/>
      <c r="BC72" s="935"/>
      <c r="BD72" s="936"/>
      <c r="BE72" s="243"/>
      <c r="BF72" s="243"/>
      <c r="BG72" s="243"/>
      <c r="BH72" s="243"/>
      <c r="BI72" s="243"/>
      <c r="BJ72" s="243"/>
      <c r="BK72" s="243"/>
      <c r="BL72" s="243"/>
      <c r="BM72" s="243"/>
      <c r="BN72" s="243"/>
      <c r="BO72" s="243"/>
      <c r="BP72" s="243"/>
      <c r="BQ72" s="240">
        <v>66</v>
      </c>
      <c r="BR72" s="245"/>
      <c r="BS72" s="921"/>
      <c r="BT72" s="922"/>
      <c r="BU72" s="922"/>
      <c r="BV72" s="922"/>
      <c r="BW72" s="922"/>
      <c r="BX72" s="922"/>
      <c r="BY72" s="922"/>
      <c r="BZ72" s="922"/>
      <c r="CA72" s="922"/>
      <c r="CB72" s="922"/>
      <c r="CC72" s="922"/>
      <c r="CD72" s="922"/>
      <c r="CE72" s="922"/>
      <c r="CF72" s="922"/>
      <c r="CG72" s="923"/>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17"/>
      <c r="EA72" s="224"/>
    </row>
    <row r="73" spans="1:131" s="225" customFormat="1" ht="26.25" customHeight="1" x14ac:dyDescent="0.15">
      <c r="A73" s="239">
        <v>6</v>
      </c>
      <c r="B73" s="931"/>
      <c r="C73" s="932"/>
      <c r="D73" s="932"/>
      <c r="E73" s="932"/>
      <c r="F73" s="932"/>
      <c r="G73" s="932"/>
      <c r="H73" s="932"/>
      <c r="I73" s="932"/>
      <c r="J73" s="932"/>
      <c r="K73" s="932"/>
      <c r="L73" s="932"/>
      <c r="M73" s="932"/>
      <c r="N73" s="932"/>
      <c r="O73" s="932"/>
      <c r="P73" s="933"/>
      <c r="Q73" s="934"/>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935"/>
      <c r="BA73" s="935"/>
      <c r="BB73" s="935"/>
      <c r="BC73" s="935"/>
      <c r="BD73" s="936"/>
      <c r="BE73" s="243"/>
      <c r="BF73" s="243"/>
      <c r="BG73" s="243"/>
      <c r="BH73" s="243"/>
      <c r="BI73" s="243"/>
      <c r="BJ73" s="243"/>
      <c r="BK73" s="243"/>
      <c r="BL73" s="243"/>
      <c r="BM73" s="243"/>
      <c r="BN73" s="243"/>
      <c r="BO73" s="243"/>
      <c r="BP73" s="243"/>
      <c r="BQ73" s="240">
        <v>67</v>
      </c>
      <c r="BR73" s="245"/>
      <c r="BS73" s="921"/>
      <c r="BT73" s="922"/>
      <c r="BU73" s="922"/>
      <c r="BV73" s="922"/>
      <c r="BW73" s="922"/>
      <c r="BX73" s="922"/>
      <c r="BY73" s="922"/>
      <c r="BZ73" s="922"/>
      <c r="CA73" s="922"/>
      <c r="CB73" s="922"/>
      <c r="CC73" s="922"/>
      <c r="CD73" s="922"/>
      <c r="CE73" s="922"/>
      <c r="CF73" s="922"/>
      <c r="CG73" s="923"/>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17"/>
      <c r="EA73" s="224"/>
    </row>
    <row r="74" spans="1:131" s="225" customFormat="1" ht="26.25" customHeight="1" x14ac:dyDescent="0.15">
      <c r="A74" s="239">
        <v>7</v>
      </c>
      <c r="B74" s="931"/>
      <c r="C74" s="932"/>
      <c r="D74" s="932"/>
      <c r="E74" s="932"/>
      <c r="F74" s="932"/>
      <c r="G74" s="932"/>
      <c r="H74" s="932"/>
      <c r="I74" s="932"/>
      <c r="J74" s="932"/>
      <c r="K74" s="932"/>
      <c r="L74" s="932"/>
      <c r="M74" s="932"/>
      <c r="N74" s="932"/>
      <c r="O74" s="932"/>
      <c r="P74" s="933"/>
      <c r="Q74" s="934"/>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935"/>
      <c r="BA74" s="935"/>
      <c r="BB74" s="935"/>
      <c r="BC74" s="935"/>
      <c r="BD74" s="936"/>
      <c r="BE74" s="243"/>
      <c r="BF74" s="243"/>
      <c r="BG74" s="243"/>
      <c r="BH74" s="243"/>
      <c r="BI74" s="243"/>
      <c r="BJ74" s="243"/>
      <c r="BK74" s="243"/>
      <c r="BL74" s="243"/>
      <c r="BM74" s="243"/>
      <c r="BN74" s="243"/>
      <c r="BO74" s="243"/>
      <c r="BP74" s="243"/>
      <c r="BQ74" s="240">
        <v>68</v>
      </c>
      <c r="BR74" s="245"/>
      <c r="BS74" s="921"/>
      <c r="BT74" s="922"/>
      <c r="BU74" s="922"/>
      <c r="BV74" s="922"/>
      <c r="BW74" s="922"/>
      <c r="BX74" s="922"/>
      <c r="BY74" s="922"/>
      <c r="BZ74" s="922"/>
      <c r="CA74" s="922"/>
      <c r="CB74" s="922"/>
      <c r="CC74" s="922"/>
      <c r="CD74" s="922"/>
      <c r="CE74" s="922"/>
      <c r="CF74" s="922"/>
      <c r="CG74" s="923"/>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17"/>
      <c r="EA74" s="224"/>
    </row>
    <row r="75" spans="1:131" s="225" customFormat="1" ht="26.25" customHeight="1" x14ac:dyDescent="0.15">
      <c r="A75" s="239">
        <v>8</v>
      </c>
      <c r="B75" s="931"/>
      <c r="C75" s="932"/>
      <c r="D75" s="932"/>
      <c r="E75" s="932"/>
      <c r="F75" s="932"/>
      <c r="G75" s="932"/>
      <c r="H75" s="932"/>
      <c r="I75" s="932"/>
      <c r="J75" s="932"/>
      <c r="K75" s="932"/>
      <c r="L75" s="932"/>
      <c r="M75" s="932"/>
      <c r="N75" s="932"/>
      <c r="O75" s="932"/>
      <c r="P75" s="933"/>
      <c r="Q75" s="937"/>
      <c r="R75" s="938"/>
      <c r="S75" s="938"/>
      <c r="T75" s="938"/>
      <c r="U75" s="888"/>
      <c r="V75" s="939"/>
      <c r="W75" s="938"/>
      <c r="X75" s="938"/>
      <c r="Y75" s="938"/>
      <c r="Z75" s="888"/>
      <c r="AA75" s="939"/>
      <c r="AB75" s="938"/>
      <c r="AC75" s="938"/>
      <c r="AD75" s="938"/>
      <c r="AE75" s="888"/>
      <c r="AF75" s="939"/>
      <c r="AG75" s="938"/>
      <c r="AH75" s="938"/>
      <c r="AI75" s="938"/>
      <c r="AJ75" s="888"/>
      <c r="AK75" s="939"/>
      <c r="AL75" s="938"/>
      <c r="AM75" s="938"/>
      <c r="AN75" s="938"/>
      <c r="AO75" s="888"/>
      <c r="AP75" s="939"/>
      <c r="AQ75" s="938"/>
      <c r="AR75" s="938"/>
      <c r="AS75" s="938"/>
      <c r="AT75" s="888"/>
      <c r="AU75" s="939"/>
      <c r="AV75" s="938"/>
      <c r="AW75" s="938"/>
      <c r="AX75" s="938"/>
      <c r="AY75" s="888"/>
      <c r="AZ75" s="935"/>
      <c r="BA75" s="935"/>
      <c r="BB75" s="935"/>
      <c r="BC75" s="935"/>
      <c r="BD75" s="936"/>
      <c r="BE75" s="243"/>
      <c r="BF75" s="243"/>
      <c r="BG75" s="243"/>
      <c r="BH75" s="243"/>
      <c r="BI75" s="243"/>
      <c r="BJ75" s="243"/>
      <c r="BK75" s="243"/>
      <c r="BL75" s="243"/>
      <c r="BM75" s="243"/>
      <c r="BN75" s="243"/>
      <c r="BO75" s="243"/>
      <c r="BP75" s="243"/>
      <c r="BQ75" s="240">
        <v>69</v>
      </c>
      <c r="BR75" s="245"/>
      <c r="BS75" s="921"/>
      <c r="BT75" s="922"/>
      <c r="BU75" s="922"/>
      <c r="BV75" s="922"/>
      <c r="BW75" s="922"/>
      <c r="BX75" s="922"/>
      <c r="BY75" s="922"/>
      <c r="BZ75" s="922"/>
      <c r="CA75" s="922"/>
      <c r="CB75" s="922"/>
      <c r="CC75" s="922"/>
      <c r="CD75" s="922"/>
      <c r="CE75" s="922"/>
      <c r="CF75" s="922"/>
      <c r="CG75" s="923"/>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17"/>
      <c r="EA75" s="224"/>
    </row>
    <row r="76" spans="1:131" s="225" customFormat="1" ht="26.25" customHeight="1" x14ac:dyDescent="0.15">
      <c r="A76" s="239">
        <v>9</v>
      </c>
      <c r="B76" s="931"/>
      <c r="C76" s="932"/>
      <c r="D76" s="932"/>
      <c r="E76" s="932"/>
      <c r="F76" s="932"/>
      <c r="G76" s="932"/>
      <c r="H76" s="932"/>
      <c r="I76" s="932"/>
      <c r="J76" s="932"/>
      <c r="K76" s="932"/>
      <c r="L76" s="932"/>
      <c r="M76" s="932"/>
      <c r="N76" s="932"/>
      <c r="O76" s="932"/>
      <c r="P76" s="933"/>
      <c r="Q76" s="937"/>
      <c r="R76" s="938"/>
      <c r="S76" s="938"/>
      <c r="T76" s="938"/>
      <c r="U76" s="888"/>
      <c r="V76" s="939"/>
      <c r="W76" s="938"/>
      <c r="X76" s="938"/>
      <c r="Y76" s="938"/>
      <c r="Z76" s="888"/>
      <c r="AA76" s="939"/>
      <c r="AB76" s="938"/>
      <c r="AC76" s="938"/>
      <c r="AD76" s="938"/>
      <c r="AE76" s="888"/>
      <c r="AF76" s="939"/>
      <c r="AG76" s="938"/>
      <c r="AH76" s="938"/>
      <c r="AI76" s="938"/>
      <c r="AJ76" s="888"/>
      <c r="AK76" s="939"/>
      <c r="AL76" s="938"/>
      <c r="AM76" s="938"/>
      <c r="AN76" s="938"/>
      <c r="AO76" s="888"/>
      <c r="AP76" s="939"/>
      <c r="AQ76" s="938"/>
      <c r="AR76" s="938"/>
      <c r="AS76" s="938"/>
      <c r="AT76" s="888"/>
      <c r="AU76" s="939"/>
      <c r="AV76" s="938"/>
      <c r="AW76" s="938"/>
      <c r="AX76" s="938"/>
      <c r="AY76" s="888"/>
      <c r="AZ76" s="935"/>
      <c r="BA76" s="935"/>
      <c r="BB76" s="935"/>
      <c r="BC76" s="935"/>
      <c r="BD76" s="936"/>
      <c r="BE76" s="243"/>
      <c r="BF76" s="243"/>
      <c r="BG76" s="243"/>
      <c r="BH76" s="243"/>
      <c r="BI76" s="243"/>
      <c r="BJ76" s="243"/>
      <c r="BK76" s="243"/>
      <c r="BL76" s="243"/>
      <c r="BM76" s="243"/>
      <c r="BN76" s="243"/>
      <c r="BO76" s="243"/>
      <c r="BP76" s="243"/>
      <c r="BQ76" s="240">
        <v>70</v>
      </c>
      <c r="BR76" s="245"/>
      <c r="BS76" s="921"/>
      <c r="BT76" s="922"/>
      <c r="BU76" s="922"/>
      <c r="BV76" s="922"/>
      <c r="BW76" s="922"/>
      <c r="BX76" s="922"/>
      <c r="BY76" s="922"/>
      <c r="BZ76" s="922"/>
      <c r="CA76" s="922"/>
      <c r="CB76" s="922"/>
      <c r="CC76" s="922"/>
      <c r="CD76" s="922"/>
      <c r="CE76" s="922"/>
      <c r="CF76" s="922"/>
      <c r="CG76" s="923"/>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17"/>
      <c r="EA76" s="224"/>
    </row>
    <row r="77" spans="1:131" s="225" customFormat="1" ht="26.25" customHeight="1" x14ac:dyDescent="0.15">
      <c r="A77" s="239">
        <v>10</v>
      </c>
      <c r="B77" s="931"/>
      <c r="C77" s="932"/>
      <c r="D77" s="932"/>
      <c r="E77" s="932"/>
      <c r="F77" s="932"/>
      <c r="G77" s="932"/>
      <c r="H77" s="932"/>
      <c r="I77" s="932"/>
      <c r="J77" s="932"/>
      <c r="K77" s="932"/>
      <c r="L77" s="932"/>
      <c r="M77" s="932"/>
      <c r="N77" s="932"/>
      <c r="O77" s="932"/>
      <c r="P77" s="933"/>
      <c r="Q77" s="937"/>
      <c r="R77" s="938"/>
      <c r="S77" s="938"/>
      <c r="T77" s="938"/>
      <c r="U77" s="888"/>
      <c r="V77" s="939"/>
      <c r="W77" s="938"/>
      <c r="X77" s="938"/>
      <c r="Y77" s="938"/>
      <c r="Z77" s="888"/>
      <c r="AA77" s="939"/>
      <c r="AB77" s="938"/>
      <c r="AC77" s="938"/>
      <c r="AD77" s="938"/>
      <c r="AE77" s="888"/>
      <c r="AF77" s="939"/>
      <c r="AG77" s="938"/>
      <c r="AH77" s="938"/>
      <c r="AI77" s="938"/>
      <c r="AJ77" s="888"/>
      <c r="AK77" s="939"/>
      <c r="AL77" s="938"/>
      <c r="AM77" s="938"/>
      <c r="AN77" s="938"/>
      <c r="AO77" s="888"/>
      <c r="AP77" s="939"/>
      <c r="AQ77" s="938"/>
      <c r="AR77" s="938"/>
      <c r="AS77" s="938"/>
      <c r="AT77" s="888"/>
      <c r="AU77" s="939"/>
      <c r="AV77" s="938"/>
      <c r="AW77" s="938"/>
      <c r="AX77" s="938"/>
      <c r="AY77" s="888"/>
      <c r="AZ77" s="935"/>
      <c r="BA77" s="935"/>
      <c r="BB77" s="935"/>
      <c r="BC77" s="935"/>
      <c r="BD77" s="936"/>
      <c r="BE77" s="243"/>
      <c r="BF77" s="243"/>
      <c r="BG77" s="243"/>
      <c r="BH77" s="243"/>
      <c r="BI77" s="243"/>
      <c r="BJ77" s="243"/>
      <c r="BK77" s="243"/>
      <c r="BL77" s="243"/>
      <c r="BM77" s="243"/>
      <c r="BN77" s="243"/>
      <c r="BO77" s="243"/>
      <c r="BP77" s="243"/>
      <c r="BQ77" s="240">
        <v>71</v>
      </c>
      <c r="BR77" s="245"/>
      <c r="BS77" s="921"/>
      <c r="BT77" s="922"/>
      <c r="BU77" s="922"/>
      <c r="BV77" s="922"/>
      <c r="BW77" s="922"/>
      <c r="BX77" s="922"/>
      <c r="BY77" s="922"/>
      <c r="BZ77" s="922"/>
      <c r="CA77" s="922"/>
      <c r="CB77" s="922"/>
      <c r="CC77" s="922"/>
      <c r="CD77" s="922"/>
      <c r="CE77" s="922"/>
      <c r="CF77" s="922"/>
      <c r="CG77" s="923"/>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17"/>
      <c r="EA77" s="224"/>
    </row>
    <row r="78" spans="1:131" s="225" customFormat="1" ht="26.25" customHeight="1" x14ac:dyDescent="0.15">
      <c r="A78" s="239">
        <v>11</v>
      </c>
      <c r="B78" s="931"/>
      <c r="C78" s="932"/>
      <c r="D78" s="932"/>
      <c r="E78" s="932"/>
      <c r="F78" s="932"/>
      <c r="G78" s="932"/>
      <c r="H78" s="932"/>
      <c r="I78" s="932"/>
      <c r="J78" s="932"/>
      <c r="K78" s="932"/>
      <c r="L78" s="932"/>
      <c r="M78" s="932"/>
      <c r="N78" s="932"/>
      <c r="O78" s="932"/>
      <c r="P78" s="933"/>
      <c r="Q78" s="934"/>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935"/>
      <c r="BA78" s="935"/>
      <c r="BB78" s="935"/>
      <c r="BC78" s="935"/>
      <c r="BD78" s="936"/>
      <c r="BE78" s="243"/>
      <c r="BF78" s="243"/>
      <c r="BG78" s="243"/>
      <c r="BH78" s="243"/>
      <c r="BI78" s="243"/>
      <c r="BJ78" s="246"/>
      <c r="BK78" s="246"/>
      <c r="BL78" s="246"/>
      <c r="BM78" s="246"/>
      <c r="BN78" s="246"/>
      <c r="BO78" s="243"/>
      <c r="BP78" s="243"/>
      <c r="BQ78" s="240">
        <v>72</v>
      </c>
      <c r="BR78" s="245"/>
      <c r="BS78" s="921"/>
      <c r="BT78" s="922"/>
      <c r="BU78" s="922"/>
      <c r="BV78" s="922"/>
      <c r="BW78" s="922"/>
      <c r="BX78" s="922"/>
      <c r="BY78" s="922"/>
      <c r="BZ78" s="922"/>
      <c r="CA78" s="922"/>
      <c r="CB78" s="922"/>
      <c r="CC78" s="922"/>
      <c r="CD78" s="922"/>
      <c r="CE78" s="922"/>
      <c r="CF78" s="922"/>
      <c r="CG78" s="923"/>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17"/>
      <c r="EA78" s="224"/>
    </row>
    <row r="79" spans="1:131" s="225" customFormat="1" ht="26.25" customHeight="1" x14ac:dyDescent="0.15">
      <c r="A79" s="239">
        <v>12</v>
      </c>
      <c r="B79" s="931"/>
      <c r="C79" s="932"/>
      <c r="D79" s="932"/>
      <c r="E79" s="932"/>
      <c r="F79" s="932"/>
      <c r="G79" s="932"/>
      <c r="H79" s="932"/>
      <c r="I79" s="932"/>
      <c r="J79" s="932"/>
      <c r="K79" s="932"/>
      <c r="L79" s="932"/>
      <c r="M79" s="932"/>
      <c r="N79" s="932"/>
      <c r="O79" s="932"/>
      <c r="P79" s="933"/>
      <c r="Q79" s="934"/>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935"/>
      <c r="BA79" s="935"/>
      <c r="BB79" s="935"/>
      <c r="BC79" s="935"/>
      <c r="BD79" s="936"/>
      <c r="BE79" s="243"/>
      <c r="BF79" s="243"/>
      <c r="BG79" s="243"/>
      <c r="BH79" s="243"/>
      <c r="BI79" s="243"/>
      <c r="BJ79" s="246"/>
      <c r="BK79" s="246"/>
      <c r="BL79" s="246"/>
      <c r="BM79" s="246"/>
      <c r="BN79" s="246"/>
      <c r="BO79" s="243"/>
      <c r="BP79" s="243"/>
      <c r="BQ79" s="240">
        <v>73</v>
      </c>
      <c r="BR79" s="245"/>
      <c r="BS79" s="921"/>
      <c r="BT79" s="922"/>
      <c r="BU79" s="922"/>
      <c r="BV79" s="922"/>
      <c r="BW79" s="922"/>
      <c r="BX79" s="922"/>
      <c r="BY79" s="922"/>
      <c r="BZ79" s="922"/>
      <c r="CA79" s="922"/>
      <c r="CB79" s="922"/>
      <c r="CC79" s="922"/>
      <c r="CD79" s="922"/>
      <c r="CE79" s="922"/>
      <c r="CF79" s="922"/>
      <c r="CG79" s="923"/>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17"/>
      <c r="EA79" s="224"/>
    </row>
    <row r="80" spans="1:131" s="225" customFormat="1" ht="26.25" customHeight="1" x14ac:dyDescent="0.15">
      <c r="A80" s="239">
        <v>13</v>
      </c>
      <c r="B80" s="931"/>
      <c r="C80" s="932"/>
      <c r="D80" s="932"/>
      <c r="E80" s="932"/>
      <c r="F80" s="932"/>
      <c r="G80" s="932"/>
      <c r="H80" s="932"/>
      <c r="I80" s="932"/>
      <c r="J80" s="932"/>
      <c r="K80" s="932"/>
      <c r="L80" s="932"/>
      <c r="M80" s="932"/>
      <c r="N80" s="932"/>
      <c r="O80" s="932"/>
      <c r="P80" s="933"/>
      <c r="Q80" s="934"/>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935"/>
      <c r="BA80" s="935"/>
      <c r="BB80" s="935"/>
      <c r="BC80" s="935"/>
      <c r="BD80" s="936"/>
      <c r="BE80" s="243"/>
      <c r="BF80" s="243"/>
      <c r="BG80" s="243"/>
      <c r="BH80" s="243"/>
      <c r="BI80" s="243"/>
      <c r="BJ80" s="243"/>
      <c r="BK80" s="243"/>
      <c r="BL80" s="243"/>
      <c r="BM80" s="243"/>
      <c r="BN80" s="243"/>
      <c r="BO80" s="243"/>
      <c r="BP80" s="243"/>
      <c r="BQ80" s="240">
        <v>74</v>
      </c>
      <c r="BR80" s="245"/>
      <c r="BS80" s="921"/>
      <c r="BT80" s="922"/>
      <c r="BU80" s="922"/>
      <c r="BV80" s="922"/>
      <c r="BW80" s="922"/>
      <c r="BX80" s="922"/>
      <c r="BY80" s="922"/>
      <c r="BZ80" s="922"/>
      <c r="CA80" s="922"/>
      <c r="CB80" s="922"/>
      <c r="CC80" s="922"/>
      <c r="CD80" s="922"/>
      <c r="CE80" s="922"/>
      <c r="CF80" s="922"/>
      <c r="CG80" s="923"/>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17"/>
      <c r="EA80" s="224"/>
    </row>
    <row r="81" spans="1:131" s="225" customFormat="1" ht="26.25" customHeight="1" x14ac:dyDescent="0.15">
      <c r="A81" s="239">
        <v>14</v>
      </c>
      <c r="B81" s="931"/>
      <c r="C81" s="932"/>
      <c r="D81" s="932"/>
      <c r="E81" s="932"/>
      <c r="F81" s="932"/>
      <c r="G81" s="932"/>
      <c r="H81" s="932"/>
      <c r="I81" s="932"/>
      <c r="J81" s="932"/>
      <c r="K81" s="932"/>
      <c r="L81" s="932"/>
      <c r="M81" s="932"/>
      <c r="N81" s="932"/>
      <c r="O81" s="932"/>
      <c r="P81" s="933"/>
      <c r="Q81" s="934"/>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935"/>
      <c r="BA81" s="935"/>
      <c r="BB81" s="935"/>
      <c r="BC81" s="935"/>
      <c r="BD81" s="936"/>
      <c r="BE81" s="243"/>
      <c r="BF81" s="243"/>
      <c r="BG81" s="243"/>
      <c r="BH81" s="243"/>
      <c r="BI81" s="243"/>
      <c r="BJ81" s="243"/>
      <c r="BK81" s="243"/>
      <c r="BL81" s="243"/>
      <c r="BM81" s="243"/>
      <c r="BN81" s="243"/>
      <c r="BO81" s="243"/>
      <c r="BP81" s="243"/>
      <c r="BQ81" s="240">
        <v>75</v>
      </c>
      <c r="BR81" s="245"/>
      <c r="BS81" s="921"/>
      <c r="BT81" s="922"/>
      <c r="BU81" s="922"/>
      <c r="BV81" s="922"/>
      <c r="BW81" s="922"/>
      <c r="BX81" s="922"/>
      <c r="BY81" s="922"/>
      <c r="BZ81" s="922"/>
      <c r="CA81" s="922"/>
      <c r="CB81" s="922"/>
      <c r="CC81" s="922"/>
      <c r="CD81" s="922"/>
      <c r="CE81" s="922"/>
      <c r="CF81" s="922"/>
      <c r="CG81" s="923"/>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17"/>
      <c r="EA81" s="224"/>
    </row>
    <row r="82" spans="1:131" s="225" customFormat="1" ht="26.25" customHeight="1" x14ac:dyDescent="0.15">
      <c r="A82" s="239">
        <v>15</v>
      </c>
      <c r="B82" s="931"/>
      <c r="C82" s="932"/>
      <c r="D82" s="932"/>
      <c r="E82" s="932"/>
      <c r="F82" s="932"/>
      <c r="G82" s="932"/>
      <c r="H82" s="932"/>
      <c r="I82" s="932"/>
      <c r="J82" s="932"/>
      <c r="K82" s="932"/>
      <c r="L82" s="932"/>
      <c r="M82" s="932"/>
      <c r="N82" s="932"/>
      <c r="O82" s="932"/>
      <c r="P82" s="933"/>
      <c r="Q82" s="934"/>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935"/>
      <c r="BA82" s="935"/>
      <c r="BB82" s="935"/>
      <c r="BC82" s="935"/>
      <c r="BD82" s="936"/>
      <c r="BE82" s="243"/>
      <c r="BF82" s="243"/>
      <c r="BG82" s="243"/>
      <c r="BH82" s="243"/>
      <c r="BI82" s="243"/>
      <c r="BJ82" s="243"/>
      <c r="BK82" s="243"/>
      <c r="BL82" s="243"/>
      <c r="BM82" s="243"/>
      <c r="BN82" s="243"/>
      <c r="BO82" s="243"/>
      <c r="BP82" s="243"/>
      <c r="BQ82" s="240">
        <v>76</v>
      </c>
      <c r="BR82" s="245"/>
      <c r="BS82" s="921"/>
      <c r="BT82" s="922"/>
      <c r="BU82" s="922"/>
      <c r="BV82" s="922"/>
      <c r="BW82" s="922"/>
      <c r="BX82" s="922"/>
      <c r="BY82" s="922"/>
      <c r="BZ82" s="922"/>
      <c r="CA82" s="922"/>
      <c r="CB82" s="922"/>
      <c r="CC82" s="922"/>
      <c r="CD82" s="922"/>
      <c r="CE82" s="922"/>
      <c r="CF82" s="922"/>
      <c r="CG82" s="923"/>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17"/>
      <c r="EA82" s="224"/>
    </row>
    <row r="83" spans="1:131" s="225" customFormat="1" ht="26.25" customHeight="1" x14ac:dyDescent="0.15">
      <c r="A83" s="239">
        <v>16</v>
      </c>
      <c r="B83" s="931"/>
      <c r="C83" s="932"/>
      <c r="D83" s="932"/>
      <c r="E83" s="932"/>
      <c r="F83" s="932"/>
      <c r="G83" s="932"/>
      <c r="H83" s="932"/>
      <c r="I83" s="932"/>
      <c r="J83" s="932"/>
      <c r="K83" s="932"/>
      <c r="L83" s="932"/>
      <c r="M83" s="932"/>
      <c r="N83" s="932"/>
      <c r="O83" s="932"/>
      <c r="P83" s="933"/>
      <c r="Q83" s="934"/>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935"/>
      <c r="BA83" s="935"/>
      <c r="BB83" s="935"/>
      <c r="BC83" s="935"/>
      <c r="BD83" s="936"/>
      <c r="BE83" s="243"/>
      <c r="BF83" s="243"/>
      <c r="BG83" s="243"/>
      <c r="BH83" s="243"/>
      <c r="BI83" s="243"/>
      <c r="BJ83" s="243"/>
      <c r="BK83" s="243"/>
      <c r="BL83" s="243"/>
      <c r="BM83" s="243"/>
      <c r="BN83" s="243"/>
      <c r="BO83" s="243"/>
      <c r="BP83" s="243"/>
      <c r="BQ83" s="240">
        <v>77</v>
      </c>
      <c r="BR83" s="245"/>
      <c r="BS83" s="921"/>
      <c r="BT83" s="922"/>
      <c r="BU83" s="922"/>
      <c r="BV83" s="922"/>
      <c r="BW83" s="922"/>
      <c r="BX83" s="922"/>
      <c r="BY83" s="922"/>
      <c r="BZ83" s="922"/>
      <c r="CA83" s="922"/>
      <c r="CB83" s="922"/>
      <c r="CC83" s="922"/>
      <c r="CD83" s="922"/>
      <c r="CE83" s="922"/>
      <c r="CF83" s="922"/>
      <c r="CG83" s="923"/>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17"/>
      <c r="EA83" s="224"/>
    </row>
    <row r="84" spans="1:131" s="225" customFormat="1" ht="26.25" customHeight="1" x14ac:dyDescent="0.15">
      <c r="A84" s="239">
        <v>17</v>
      </c>
      <c r="B84" s="931"/>
      <c r="C84" s="932"/>
      <c r="D84" s="932"/>
      <c r="E84" s="932"/>
      <c r="F84" s="932"/>
      <c r="G84" s="932"/>
      <c r="H84" s="932"/>
      <c r="I84" s="932"/>
      <c r="J84" s="932"/>
      <c r="K84" s="932"/>
      <c r="L84" s="932"/>
      <c r="M84" s="932"/>
      <c r="N84" s="932"/>
      <c r="O84" s="932"/>
      <c r="P84" s="933"/>
      <c r="Q84" s="934"/>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935"/>
      <c r="BA84" s="935"/>
      <c r="BB84" s="935"/>
      <c r="BC84" s="935"/>
      <c r="BD84" s="936"/>
      <c r="BE84" s="243"/>
      <c r="BF84" s="243"/>
      <c r="BG84" s="243"/>
      <c r="BH84" s="243"/>
      <c r="BI84" s="243"/>
      <c r="BJ84" s="243"/>
      <c r="BK84" s="243"/>
      <c r="BL84" s="243"/>
      <c r="BM84" s="243"/>
      <c r="BN84" s="243"/>
      <c r="BO84" s="243"/>
      <c r="BP84" s="243"/>
      <c r="BQ84" s="240">
        <v>78</v>
      </c>
      <c r="BR84" s="245"/>
      <c r="BS84" s="921"/>
      <c r="BT84" s="922"/>
      <c r="BU84" s="922"/>
      <c r="BV84" s="922"/>
      <c r="BW84" s="922"/>
      <c r="BX84" s="922"/>
      <c r="BY84" s="922"/>
      <c r="BZ84" s="922"/>
      <c r="CA84" s="922"/>
      <c r="CB84" s="922"/>
      <c r="CC84" s="922"/>
      <c r="CD84" s="922"/>
      <c r="CE84" s="922"/>
      <c r="CF84" s="922"/>
      <c r="CG84" s="923"/>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17"/>
      <c r="EA84" s="224"/>
    </row>
    <row r="85" spans="1:131" s="225" customFormat="1" ht="26.25" customHeight="1" x14ac:dyDescent="0.15">
      <c r="A85" s="239">
        <v>18</v>
      </c>
      <c r="B85" s="931"/>
      <c r="C85" s="932"/>
      <c r="D85" s="932"/>
      <c r="E85" s="932"/>
      <c r="F85" s="932"/>
      <c r="G85" s="932"/>
      <c r="H85" s="932"/>
      <c r="I85" s="932"/>
      <c r="J85" s="932"/>
      <c r="K85" s="932"/>
      <c r="L85" s="932"/>
      <c r="M85" s="932"/>
      <c r="N85" s="932"/>
      <c r="O85" s="932"/>
      <c r="P85" s="933"/>
      <c r="Q85" s="934"/>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935"/>
      <c r="BA85" s="935"/>
      <c r="BB85" s="935"/>
      <c r="BC85" s="935"/>
      <c r="BD85" s="936"/>
      <c r="BE85" s="243"/>
      <c r="BF85" s="243"/>
      <c r="BG85" s="243"/>
      <c r="BH85" s="243"/>
      <c r="BI85" s="243"/>
      <c r="BJ85" s="243"/>
      <c r="BK85" s="243"/>
      <c r="BL85" s="243"/>
      <c r="BM85" s="243"/>
      <c r="BN85" s="243"/>
      <c r="BO85" s="243"/>
      <c r="BP85" s="243"/>
      <c r="BQ85" s="240">
        <v>79</v>
      </c>
      <c r="BR85" s="245"/>
      <c r="BS85" s="921"/>
      <c r="BT85" s="922"/>
      <c r="BU85" s="922"/>
      <c r="BV85" s="922"/>
      <c r="BW85" s="922"/>
      <c r="BX85" s="922"/>
      <c r="BY85" s="922"/>
      <c r="BZ85" s="922"/>
      <c r="CA85" s="922"/>
      <c r="CB85" s="922"/>
      <c r="CC85" s="922"/>
      <c r="CD85" s="922"/>
      <c r="CE85" s="922"/>
      <c r="CF85" s="922"/>
      <c r="CG85" s="923"/>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17"/>
      <c r="EA85" s="224"/>
    </row>
    <row r="86" spans="1:131" s="225" customFormat="1" ht="26.25" customHeight="1" x14ac:dyDescent="0.15">
      <c r="A86" s="239">
        <v>19</v>
      </c>
      <c r="B86" s="931"/>
      <c r="C86" s="932"/>
      <c r="D86" s="932"/>
      <c r="E86" s="932"/>
      <c r="F86" s="932"/>
      <c r="G86" s="932"/>
      <c r="H86" s="932"/>
      <c r="I86" s="932"/>
      <c r="J86" s="932"/>
      <c r="K86" s="932"/>
      <c r="L86" s="932"/>
      <c r="M86" s="932"/>
      <c r="N86" s="932"/>
      <c r="O86" s="932"/>
      <c r="P86" s="933"/>
      <c r="Q86" s="934"/>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935"/>
      <c r="BA86" s="935"/>
      <c r="BB86" s="935"/>
      <c r="BC86" s="935"/>
      <c r="BD86" s="936"/>
      <c r="BE86" s="243"/>
      <c r="BF86" s="243"/>
      <c r="BG86" s="243"/>
      <c r="BH86" s="243"/>
      <c r="BI86" s="243"/>
      <c r="BJ86" s="243"/>
      <c r="BK86" s="243"/>
      <c r="BL86" s="243"/>
      <c r="BM86" s="243"/>
      <c r="BN86" s="243"/>
      <c r="BO86" s="243"/>
      <c r="BP86" s="243"/>
      <c r="BQ86" s="240">
        <v>80</v>
      </c>
      <c r="BR86" s="245"/>
      <c r="BS86" s="921"/>
      <c r="BT86" s="922"/>
      <c r="BU86" s="922"/>
      <c r="BV86" s="922"/>
      <c r="BW86" s="922"/>
      <c r="BX86" s="922"/>
      <c r="BY86" s="922"/>
      <c r="BZ86" s="922"/>
      <c r="CA86" s="922"/>
      <c r="CB86" s="922"/>
      <c r="CC86" s="922"/>
      <c r="CD86" s="922"/>
      <c r="CE86" s="922"/>
      <c r="CF86" s="922"/>
      <c r="CG86" s="923"/>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17"/>
      <c r="EA86" s="224"/>
    </row>
    <row r="87" spans="1:131" s="225" customFormat="1" ht="26.25" customHeight="1" x14ac:dyDescent="0.15">
      <c r="A87" s="247">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43"/>
      <c r="BF87" s="243"/>
      <c r="BG87" s="243"/>
      <c r="BH87" s="243"/>
      <c r="BI87" s="243"/>
      <c r="BJ87" s="243"/>
      <c r="BK87" s="243"/>
      <c r="BL87" s="243"/>
      <c r="BM87" s="243"/>
      <c r="BN87" s="243"/>
      <c r="BO87" s="243"/>
      <c r="BP87" s="243"/>
      <c r="BQ87" s="240">
        <v>81</v>
      </c>
      <c r="BR87" s="245"/>
      <c r="BS87" s="921"/>
      <c r="BT87" s="922"/>
      <c r="BU87" s="922"/>
      <c r="BV87" s="922"/>
      <c r="BW87" s="922"/>
      <c r="BX87" s="922"/>
      <c r="BY87" s="922"/>
      <c r="BZ87" s="922"/>
      <c r="CA87" s="922"/>
      <c r="CB87" s="922"/>
      <c r="CC87" s="922"/>
      <c r="CD87" s="922"/>
      <c r="CE87" s="922"/>
      <c r="CF87" s="922"/>
      <c r="CG87" s="923"/>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17"/>
      <c r="EA87" s="224"/>
    </row>
    <row r="88" spans="1:131" s="225" customFormat="1" ht="26.25" customHeight="1" thickBot="1" x14ac:dyDescent="0.2">
      <c r="A88" s="242" t="s">
        <v>389</v>
      </c>
      <c r="B88" s="848" t="s">
        <v>421</v>
      </c>
      <c r="C88" s="849"/>
      <c r="D88" s="849"/>
      <c r="E88" s="849"/>
      <c r="F88" s="849"/>
      <c r="G88" s="849"/>
      <c r="H88" s="849"/>
      <c r="I88" s="849"/>
      <c r="J88" s="849"/>
      <c r="K88" s="849"/>
      <c r="L88" s="849"/>
      <c r="M88" s="849"/>
      <c r="N88" s="849"/>
      <c r="O88" s="849"/>
      <c r="P88" s="850"/>
      <c r="Q88" s="896"/>
      <c r="R88" s="897"/>
      <c r="S88" s="897"/>
      <c r="T88" s="897"/>
      <c r="U88" s="897"/>
      <c r="V88" s="897"/>
      <c r="W88" s="897"/>
      <c r="X88" s="897"/>
      <c r="Y88" s="897"/>
      <c r="Z88" s="897"/>
      <c r="AA88" s="897"/>
      <c r="AB88" s="897"/>
      <c r="AC88" s="897"/>
      <c r="AD88" s="897"/>
      <c r="AE88" s="897"/>
      <c r="AF88" s="900">
        <v>6205</v>
      </c>
      <c r="AG88" s="900"/>
      <c r="AH88" s="900"/>
      <c r="AI88" s="900"/>
      <c r="AJ88" s="900"/>
      <c r="AK88" s="897"/>
      <c r="AL88" s="897"/>
      <c r="AM88" s="897"/>
      <c r="AN88" s="897"/>
      <c r="AO88" s="897"/>
      <c r="AP88" s="900">
        <v>2449</v>
      </c>
      <c r="AQ88" s="900"/>
      <c r="AR88" s="900"/>
      <c r="AS88" s="900"/>
      <c r="AT88" s="900"/>
      <c r="AU88" s="900">
        <v>309</v>
      </c>
      <c r="AV88" s="900"/>
      <c r="AW88" s="900"/>
      <c r="AX88" s="900"/>
      <c r="AY88" s="900"/>
      <c r="AZ88" s="905"/>
      <c r="BA88" s="905"/>
      <c r="BB88" s="905"/>
      <c r="BC88" s="905"/>
      <c r="BD88" s="906"/>
      <c r="BE88" s="243"/>
      <c r="BF88" s="243"/>
      <c r="BG88" s="243"/>
      <c r="BH88" s="243"/>
      <c r="BI88" s="243"/>
      <c r="BJ88" s="243"/>
      <c r="BK88" s="243"/>
      <c r="BL88" s="243"/>
      <c r="BM88" s="243"/>
      <c r="BN88" s="243"/>
      <c r="BO88" s="243"/>
      <c r="BP88" s="243"/>
      <c r="BQ88" s="240">
        <v>82</v>
      </c>
      <c r="BR88" s="245"/>
      <c r="BS88" s="921"/>
      <c r="BT88" s="922"/>
      <c r="BU88" s="922"/>
      <c r="BV88" s="922"/>
      <c r="BW88" s="922"/>
      <c r="BX88" s="922"/>
      <c r="BY88" s="922"/>
      <c r="BZ88" s="922"/>
      <c r="CA88" s="922"/>
      <c r="CB88" s="922"/>
      <c r="CC88" s="922"/>
      <c r="CD88" s="922"/>
      <c r="CE88" s="922"/>
      <c r="CF88" s="922"/>
      <c r="CG88" s="923"/>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17"/>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21"/>
      <c r="BT89" s="922"/>
      <c r="BU89" s="922"/>
      <c r="BV89" s="922"/>
      <c r="BW89" s="922"/>
      <c r="BX89" s="922"/>
      <c r="BY89" s="922"/>
      <c r="BZ89" s="922"/>
      <c r="CA89" s="922"/>
      <c r="CB89" s="922"/>
      <c r="CC89" s="922"/>
      <c r="CD89" s="922"/>
      <c r="CE89" s="922"/>
      <c r="CF89" s="922"/>
      <c r="CG89" s="923"/>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17"/>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21"/>
      <c r="BT90" s="922"/>
      <c r="BU90" s="922"/>
      <c r="BV90" s="922"/>
      <c r="BW90" s="922"/>
      <c r="BX90" s="922"/>
      <c r="BY90" s="922"/>
      <c r="BZ90" s="922"/>
      <c r="CA90" s="922"/>
      <c r="CB90" s="922"/>
      <c r="CC90" s="922"/>
      <c r="CD90" s="922"/>
      <c r="CE90" s="922"/>
      <c r="CF90" s="922"/>
      <c r="CG90" s="923"/>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17"/>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21"/>
      <c r="BT91" s="922"/>
      <c r="BU91" s="922"/>
      <c r="BV91" s="922"/>
      <c r="BW91" s="922"/>
      <c r="BX91" s="922"/>
      <c r="BY91" s="922"/>
      <c r="BZ91" s="922"/>
      <c r="CA91" s="922"/>
      <c r="CB91" s="922"/>
      <c r="CC91" s="922"/>
      <c r="CD91" s="922"/>
      <c r="CE91" s="922"/>
      <c r="CF91" s="922"/>
      <c r="CG91" s="923"/>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17"/>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21"/>
      <c r="BT92" s="922"/>
      <c r="BU92" s="922"/>
      <c r="BV92" s="922"/>
      <c r="BW92" s="922"/>
      <c r="BX92" s="922"/>
      <c r="BY92" s="922"/>
      <c r="BZ92" s="922"/>
      <c r="CA92" s="922"/>
      <c r="CB92" s="922"/>
      <c r="CC92" s="922"/>
      <c r="CD92" s="922"/>
      <c r="CE92" s="922"/>
      <c r="CF92" s="922"/>
      <c r="CG92" s="923"/>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17"/>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21"/>
      <c r="BT93" s="922"/>
      <c r="BU93" s="922"/>
      <c r="BV93" s="922"/>
      <c r="BW93" s="922"/>
      <c r="BX93" s="922"/>
      <c r="BY93" s="922"/>
      <c r="BZ93" s="922"/>
      <c r="CA93" s="922"/>
      <c r="CB93" s="922"/>
      <c r="CC93" s="922"/>
      <c r="CD93" s="922"/>
      <c r="CE93" s="922"/>
      <c r="CF93" s="922"/>
      <c r="CG93" s="923"/>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17"/>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21"/>
      <c r="BT94" s="922"/>
      <c r="BU94" s="922"/>
      <c r="BV94" s="922"/>
      <c r="BW94" s="922"/>
      <c r="BX94" s="922"/>
      <c r="BY94" s="922"/>
      <c r="BZ94" s="922"/>
      <c r="CA94" s="922"/>
      <c r="CB94" s="922"/>
      <c r="CC94" s="922"/>
      <c r="CD94" s="922"/>
      <c r="CE94" s="922"/>
      <c r="CF94" s="922"/>
      <c r="CG94" s="923"/>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17"/>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21"/>
      <c r="BT95" s="922"/>
      <c r="BU95" s="922"/>
      <c r="BV95" s="922"/>
      <c r="BW95" s="922"/>
      <c r="BX95" s="922"/>
      <c r="BY95" s="922"/>
      <c r="BZ95" s="922"/>
      <c r="CA95" s="922"/>
      <c r="CB95" s="922"/>
      <c r="CC95" s="922"/>
      <c r="CD95" s="922"/>
      <c r="CE95" s="922"/>
      <c r="CF95" s="922"/>
      <c r="CG95" s="923"/>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17"/>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21"/>
      <c r="BT96" s="922"/>
      <c r="BU96" s="922"/>
      <c r="BV96" s="922"/>
      <c r="BW96" s="922"/>
      <c r="BX96" s="922"/>
      <c r="BY96" s="922"/>
      <c r="BZ96" s="922"/>
      <c r="CA96" s="922"/>
      <c r="CB96" s="922"/>
      <c r="CC96" s="922"/>
      <c r="CD96" s="922"/>
      <c r="CE96" s="922"/>
      <c r="CF96" s="922"/>
      <c r="CG96" s="923"/>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17"/>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21"/>
      <c r="BT97" s="922"/>
      <c r="BU97" s="922"/>
      <c r="BV97" s="922"/>
      <c r="BW97" s="922"/>
      <c r="BX97" s="922"/>
      <c r="BY97" s="922"/>
      <c r="BZ97" s="922"/>
      <c r="CA97" s="922"/>
      <c r="CB97" s="922"/>
      <c r="CC97" s="922"/>
      <c r="CD97" s="922"/>
      <c r="CE97" s="922"/>
      <c r="CF97" s="922"/>
      <c r="CG97" s="923"/>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17"/>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21"/>
      <c r="BT98" s="922"/>
      <c r="BU98" s="922"/>
      <c r="BV98" s="922"/>
      <c r="BW98" s="922"/>
      <c r="BX98" s="922"/>
      <c r="BY98" s="922"/>
      <c r="BZ98" s="922"/>
      <c r="CA98" s="922"/>
      <c r="CB98" s="922"/>
      <c r="CC98" s="922"/>
      <c r="CD98" s="922"/>
      <c r="CE98" s="922"/>
      <c r="CF98" s="922"/>
      <c r="CG98" s="923"/>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17"/>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21"/>
      <c r="BT99" s="922"/>
      <c r="BU99" s="922"/>
      <c r="BV99" s="922"/>
      <c r="BW99" s="922"/>
      <c r="BX99" s="922"/>
      <c r="BY99" s="922"/>
      <c r="BZ99" s="922"/>
      <c r="CA99" s="922"/>
      <c r="CB99" s="922"/>
      <c r="CC99" s="922"/>
      <c r="CD99" s="922"/>
      <c r="CE99" s="922"/>
      <c r="CF99" s="922"/>
      <c r="CG99" s="923"/>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17"/>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21"/>
      <c r="BT100" s="922"/>
      <c r="BU100" s="922"/>
      <c r="BV100" s="922"/>
      <c r="BW100" s="922"/>
      <c r="BX100" s="922"/>
      <c r="BY100" s="922"/>
      <c r="BZ100" s="922"/>
      <c r="CA100" s="922"/>
      <c r="CB100" s="922"/>
      <c r="CC100" s="922"/>
      <c r="CD100" s="922"/>
      <c r="CE100" s="922"/>
      <c r="CF100" s="922"/>
      <c r="CG100" s="923"/>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17"/>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21"/>
      <c r="BT101" s="922"/>
      <c r="BU101" s="922"/>
      <c r="BV101" s="922"/>
      <c r="BW101" s="922"/>
      <c r="BX101" s="922"/>
      <c r="BY101" s="922"/>
      <c r="BZ101" s="922"/>
      <c r="CA101" s="922"/>
      <c r="CB101" s="922"/>
      <c r="CC101" s="922"/>
      <c r="CD101" s="922"/>
      <c r="CE101" s="922"/>
      <c r="CF101" s="922"/>
      <c r="CG101" s="923"/>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17"/>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389</v>
      </c>
      <c r="BR102" s="848" t="s">
        <v>422</v>
      </c>
      <c r="BS102" s="849"/>
      <c r="BT102" s="849"/>
      <c r="BU102" s="849"/>
      <c r="BV102" s="849"/>
      <c r="BW102" s="849"/>
      <c r="BX102" s="849"/>
      <c r="BY102" s="849"/>
      <c r="BZ102" s="849"/>
      <c r="CA102" s="849"/>
      <c r="CB102" s="849"/>
      <c r="CC102" s="849"/>
      <c r="CD102" s="849"/>
      <c r="CE102" s="849"/>
      <c r="CF102" s="849"/>
      <c r="CG102" s="850"/>
      <c r="CH102" s="947"/>
      <c r="CI102" s="948"/>
      <c r="CJ102" s="948"/>
      <c r="CK102" s="948"/>
      <c r="CL102" s="949"/>
      <c r="CM102" s="947"/>
      <c r="CN102" s="948"/>
      <c r="CO102" s="948"/>
      <c r="CP102" s="948"/>
      <c r="CQ102" s="949"/>
      <c r="CR102" s="950">
        <v>15</v>
      </c>
      <c r="CS102" s="908"/>
      <c r="CT102" s="908"/>
      <c r="CU102" s="908"/>
      <c r="CV102" s="951"/>
      <c r="CW102" s="950" t="s">
        <v>576</v>
      </c>
      <c r="CX102" s="908"/>
      <c r="CY102" s="908"/>
      <c r="CZ102" s="908"/>
      <c r="DA102" s="951"/>
      <c r="DB102" s="950" t="s">
        <v>576</v>
      </c>
      <c r="DC102" s="908"/>
      <c r="DD102" s="908"/>
      <c r="DE102" s="908"/>
      <c r="DF102" s="951"/>
      <c r="DG102" s="950" t="s">
        <v>576</v>
      </c>
      <c r="DH102" s="908"/>
      <c r="DI102" s="908"/>
      <c r="DJ102" s="908"/>
      <c r="DK102" s="951"/>
      <c r="DL102" s="950" t="s">
        <v>576</v>
      </c>
      <c r="DM102" s="908"/>
      <c r="DN102" s="908"/>
      <c r="DO102" s="908"/>
      <c r="DP102" s="951"/>
      <c r="DQ102" s="950" t="s">
        <v>576</v>
      </c>
      <c r="DR102" s="908"/>
      <c r="DS102" s="908"/>
      <c r="DT102" s="908"/>
      <c r="DU102" s="951"/>
      <c r="DV102" s="974"/>
      <c r="DW102" s="975"/>
      <c r="DX102" s="975"/>
      <c r="DY102" s="975"/>
      <c r="DZ102" s="976"/>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77" t="s">
        <v>423</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78" t="s">
        <v>424</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425</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426</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979" t="s">
        <v>427</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428</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4" customFormat="1" ht="26.25" customHeight="1" x14ac:dyDescent="0.15">
      <c r="A109" s="972" t="s">
        <v>429</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430</v>
      </c>
      <c r="AB109" s="953"/>
      <c r="AC109" s="953"/>
      <c r="AD109" s="953"/>
      <c r="AE109" s="954"/>
      <c r="AF109" s="952" t="s">
        <v>306</v>
      </c>
      <c r="AG109" s="953"/>
      <c r="AH109" s="953"/>
      <c r="AI109" s="953"/>
      <c r="AJ109" s="954"/>
      <c r="AK109" s="952" t="s">
        <v>305</v>
      </c>
      <c r="AL109" s="953"/>
      <c r="AM109" s="953"/>
      <c r="AN109" s="953"/>
      <c r="AO109" s="954"/>
      <c r="AP109" s="952" t="s">
        <v>431</v>
      </c>
      <c r="AQ109" s="953"/>
      <c r="AR109" s="953"/>
      <c r="AS109" s="953"/>
      <c r="AT109" s="955"/>
      <c r="AU109" s="972" t="s">
        <v>429</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430</v>
      </c>
      <c r="BR109" s="953"/>
      <c r="BS109" s="953"/>
      <c r="BT109" s="953"/>
      <c r="BU109" s="954"/>
      <c r="BV109" s="952" t="s">
        <v>306</v>
      </c>
      <c r="BW109" s="953"/>
      <c r="BX109" s="953"/>
      <c r="BY109" s="953"/>
      <c r="BZ109" s="954"/>
      <c r="CA109" s="952" t="s">
        <v>305</v>
      </c>
      <c r="CB109" s="953"/>
      <c r="CC109" s="953"/>
      <c r="CD109" s="953"/>
      <c r="CE109" s="954"/>
      <c r="CF109" s="973" t="s">
        <v>431</v>
      </c>
      <c r="CG109" s="973"/>
      <c r="CH109" s="973"/>
      <c r="CI109" s="973"/>
      <c r="CJ109" s="973"/>
      <c r="CK109" s="952" t="s">
        <v>432</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430</v>
      </c>
      <c r="DH109" s="953"/>
      <c r="DI109" s="953"/>
      <c r="DJ109" s="953"/>
      <c r="DK109" s="954"/>
      <c r="DL109" s="952" t="s">
        <v>306</v>
      </c>
      <c r="DM109" s="953"/>
      <c r="DN109" s="953"/>
      <c r="DO109" s="953"/>
      <c r="DP109" s="954"/>
      <c r="DQ109" s="952" t="s">
        <v>305</v>
      </c>
      <c r="DR109" s="953"/>
      <c r="DS109" s="953"/>
      <c r="DT109" s="953"/>
      <c r="DU109" s="954"/>
      <c r="DV109" s="952" t="s">
        <v>431</v>
      </c>
      <c r="DW109" s="953"/>
      <c r="DX109" s="953"/>
      <c r="DY109" s="953"/>
      <c r="DZ109" s="955"/>
    </row>
    <row r="110" spans="1:131" s="224" customFormat="1" ht="26.25" customHeight="1" x14ac:dyDescent="0.15">
      <c r="A110" s="956" t="s">
        <v>433</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556569</v>
      </c>
      <c r="AB110" s="960"/>
      <c r="AC110" s="960"/>
      <c r="AD110" s="960"/>
      <c r="AE110" s="961"/>
      <c r="AF110" s="962">
        <v>567858</v>
      </c>
      <c r="AG110" s="960"/>
      <c r="AH110" s="960"/>
      <c r="AI110" s="960"/>
      <c r="AJ110" s="961"/>
      <c r="AK110" s="962">
        <v>570617</v>
      </c>
      <c r="AL110" s="960"/>
      <c r="AM110" s="960"/>
      <c r="AN110" s="960"/>
      <c r="AO110" s="961"/>
      <c r="AP110" s="963">
        <v>15.1</v>
      </c>
      <c r="AQ110" s="964"/>
      <c r="AR110" s="964"/>
      <c r="AS110" s="964"/>
      <c r="AT110" s="965"/>
      <c r="AU110" s="966" t="s">
        <v>67</v>
      </c>
      <c r="AV110" s="967"/>
      <c r="AW110" s="967"/>
      <c r="AX110" s="967"/>
      <c r="AY110" s="967"/>
      <c r="AZ110" s="1008" t="s">
        <v>434</v>
      </c>
      <c r="BA110" s="957"/>
      <c r="BB110" s="957"/>
      <c r="BC110" s="957"/>
      <c r="BD110" s="957"/>
      <c r="BE110" s="957"/>
      <c r="BF110" s="957"/>
      <c r="BG110" s="957"/>
      <c r="BH110" s="957"/>
      <c r="BI110" s="957"/>
      <c r="BJ110" s="957"/>
      <c r="BK110" s="957"/>
      <c r="BL110" s="957"/>
      <c r="BM110" s="957"/>
      <c r="BN110" s="957"/>
      <c r="BO110" s="957"/>
      <c r="BP110" s="958"/>
      <c r="BQ110" s="994">
        <v>5017340</v>
      </c>
      <c r="BR110" s="995"/>
      <c r="BS110" s="995"/>
      <c r="BT110" s="995"/>
      <c r="BU110" s="995"/>
      <c r="BV110" s="995">
        <v>4924921</v>
      </c>
      <c r="BW110" s="995"/>
      <c r="BX110" s="995"/>
      <c r="BY110" s="995"/>
      <c r="BZ110" s="995"/>
      <c r="CA110" s="995">
        <v>4350651</v>
      </c>
      <c r="CB110" s="995"/>
      <c r="CC110" s="995"/>
      <c r="CD110" s="995"/>
      <c r="CE110" s="995"/>
      <c r="CF110" s="1009">
        <v>115.2</v>
      </c>
      <c r="CG110" s="1010"/>
      <c r="CH110" s="1010"/>
      <c r="CI110" s="1010"/>
      <c r="CJ110" s="1010"/>
      <c r="CK110" s="1011" t="s">
        <v>435</v>
      </c>
      <c r="CL110" s="1012"/>
      <c r="CM110" s="991" t="s">
        <v>436</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437</v>
      </c>
      <c r="DH110" s="995"/>
      <c r="DI110" s="995"/>
      <c r="DJ110" s="995"/>
      <c r="DK110" s="995"/>
      <c r="DL110" s="995" t="s">
        <v>131</v>
      </c>
      <c r="DM110" s="995"/>
      <c r="DN110" s="995"/>
      <c r="DO110" s="995"/>
      <c r="DP110" s="995"/>
      <c r="DQ110" s="995" t="s">
        <v>437</v>
      </c>
      <c r="DR110" s="995"/>
      <c r="DS110" s="995"/>
      <c r="DT110" s="995"/>
      <c r="DU110" s="995"/>
      <c r="DV110" s="996" t="s">
        <v>437</v>
      </c>
      <c r="DW110" s="996"/>
      <c r="DX110" s="996"/>
      <c r="DY110" s="996"/>
      <c r="DZ110" s="997"/>
    </row>
    <row r="111" spans="1:131" s="224" customFormat="1" ht="26.25" customHeight="1" x14ac:dyDescent="0.15">
      <c r="A111" s="998" t="s">
        <v>438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387</v>
      </c>
      <c r="AB111" s="1002"/>
      <c r="AC111" s="1002"/>
      <c r="AD111" s="1002"/>
      <c r="AE111" s="1003"/>
      <c r="AF111" s="1004" t="s">
        <v>131</v>
      </c>
      <c r="AG111" s="1002"/>
      <c r="AH111" s="1002"/>
      <c r="AI111" s="1002"/>
      <c r="AJ111" s="1003"/>
      <c r="AK111" s="1004" t="s">
        <v>131</v>
      </c>
      <c r="AL111" s="1002"/>
      <c r="AM111" s="1002"/>
      <c r="AN111" s="1002"/>
      <c r="AO111" s="1003"/>
      <c r="AP111" s="1005" t="s">
        <v>387</v>
      </c>
      <c r="AQ111" s="1006"/>
      <c r="AR111" s="1006"/>
      <c r="AS111" s="1006"/>
      <c r="AT111" s="1007"/>
      <c r="AU111" s="968"/>
      <c r="AV111" s="969"/>
      <c r="AW111" s="969"/>
      <c r="AX111" s="969"/>
      <c r="AY111" s="969"/>
      <c r="AZ111" s="1017" t="s">
        <v>439</v>
      </c>
      <c r="BA111" s="1018"/>
      <c r="BB111" s="1018"/>
      <c r="BC111" s="1018"/>
      <c r="BD111" s="1018"/>
      <c r="BE111" s="1018"/>
      <c r="BF111" s="1018"/>
      <c r="BG111" s="1018"/>
      <c r="BH111" s="1018"/>
      <c r="BI111" s="1018"/>
      <c r="BJ111" s="1018"/>
      <c r="BK111" s="1018"/>
      <c r="BL111" s="1018"/>
      <c r="BM111" s="1018"/>
      <c r="BN111" s="1018"/>
      <c r="BO111" s="1018"/>
      <c r="BP111" s="1019"/>
      <c r="BQ111" s="987">
        <v>151235</v>
      </c>
      <c r="BR111" s="988"/>
      <c r="BS111" s="988"/>
      <c r="BT111" s="988"/>
      <c r="BU111" s="988"/>
      <c r="BV111" s="988">
        <v>117864</v>
      </c>
      <c r="BW111" s="988"/>
      <c r="BX111" s="988"/>
      <c r="BY111" s="988"/>
      <c r="BZ111" s="988"/>
      <c r="CA111" s="988">
        <v>106938</v>
      </c>
      <c r="CB111" s="988"/>
      <c r="CC111" s="988"/>
      <c r="CD111" s="988"/>
      <c r="CE111" s="988"/>
      <c r="CF111" s="982">
        <v>2.8</v>
      </c>
      <c r="CG111" s="983"/>
      <c r="CH111" s="983"/>
      <c r="CI111" s="983"/>
      <c r="CJ111" s="983"/>
      <c r="CK111" s="1013"/>
      <c r="CL111" s="1014"/>
      <c r="CM111" s="984" t="s">
        <v>440</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387</v>
      </c>
      <c r="DH111" s="988"/>
      <c r="DI111" s="988"/>
      <c r="DJ111" s="988"/>
      <c r="DK111" s="988"/>
      <c r="DL111" s="988" t="s">
        <v>441</v>
      </c>
      <c r="DM111" s="988"/>
      <c r="DN111" s="988"/>
      <c r="DO111" s="988"/>
      <c r="DP111" s="988"/>
      <c r="DQ111" s="988" t="s">
        <v>387</v>
      </c>
      <c r="DR111" s="988"/>
      <c r="DS111" s="988"/>
      <c r="DT111" s="988"/>
      <c r="DU111" s="988"/>
      <c r="DV111" s="989" t="s">
        <v>131</v>
      </c>
      <c r="DW111" s="989"/>
      <c r="DX111" s="989"/>
      <c r="DY111" s="989"/>
      <c r="DZ111" s="990"/>
    </row>
    <row r="112" spans="1:131" s="224" customFormat="1" ht="26.25" customHeight="1" x14ac:dyDescent="0.15">
      <c r="A112" s="1020" t="s">
        <v>442</v>
      </c>
      <c r="B112" s="1021"/>
      <c r="C112" s="1018" t="s">
        <v>443</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387</v>
      </c>
      <c r="AB112" s="1027"/>
      <c r="AC112" s="1027"/>
      <c r="AD112" s="1027"/>
      <c r="AE112" s="1028"/>
      <c r="AF112" s="1029" t="s">
        <v>131</v>
      </c>
      <c r="AG112" s="1027"/>
      <c r="AH112" s="1027"/>
      <c r="AI112" s="1027"/>
      <c r="AJ112" s="1028"/>
      <c r="AK112" s="1029" t="s">
        <v>387</v>
      </c>
      <c r="AL112" s="1027"/>
      <c r="AM112" s="1027"/>
      <c r="AN112" s="1027"/>
      <c r="AO112" s="1028"/>
      <c r="AP112" s="1030" t="s">
        <v>387</v>
      </c>
      <c r="AQ112" s="1031"/>
      <c r="AR112" s="1031"/>
      <c r="AS112" s="1031"/>
      <c r="AT112" s="1032"/>
      <c r="AU112" s="968"/>
      <c r="AV112" s="969"/>
      <c r="AW112" s="969"/>
      <c r="AX112" s="969"/>
      <c r="AY112" s="969"/>
      <c r="AZ112" s="1017" t="s">
        <v>444</v>
      </c>
      <c r="BA112" s="1018"/>
      <c r="BB112" s="1018"/>
      <c r="BC112" s="1018"/>
      <c r="BD112" s="1018"/>
      <c r="BE112" s="1018"/>
      <c r="BF112" s="1018"/>
      <c r="BG112" s="1018"/>
      <c r="BH112" s="1018"/>
      <c r="BI112" s="1018"/>
      <c r="BJ112" s="1018"/>
      <c r="BK112" s="1018"/>
      <c r="BL112" s="1018"/>
      <c r="BM112" s="1018"/>
      <c r="BN112" s="1018"/>
      <c r="BO112" s="1018"/>
      <c r="BP112" s="1019"/>
      <c r="BQ112" s="987">
        <v>2639232</v>
      </c>
      <c r="BR112" s="988"/>
      <c r="BS112" s="988"/>
      <c r="BT112" s="988"/>
      <c r="BU112" s="988"/>
      <c r="BV112" s="988">
        <v>2474684</v>
      </c>
      <c r="BW112" s="988"/>
      <c r="BX112" s="988"/>
      <c r="BY112" s="988"/>
      <c r="BZ112" s="988"/>
      <c r="CA112" s="988">
        <v>2303363</v>
      </c>
      <c r="CB112" s="988"/>
      <c r="CC112" s="988"/>
      <c r="CD112" s="988"/>
      <c r="CE112" s="988"/>
      <c r="CF112" s="982">
        <v>61</v>
      </c>
      <c r="CG112" s="983"/>
      <c r="CH112" s="983"/>
      <c r="CI112" s="983"/>
      <c r="CJ112" s="983"/>
      <c r="CK112" s="1013"/>
      <c r="CL112" s="1014"/>
      <c r="CM112" s="984" t="s">
        <v>445</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441</v>
      </c>
      <c r="DH112" s="988"/>
      <c r="DI112" s="988"/>
      <c r="DJ112" s="988"/>
      <c r="DK112" s="988"/>
      <c r="DL112" s="988" t="s">
        <v>446</v>
      </c>
      <c r="DM112" s="988"/>
      <c r="DN112" s="988"/>
      <c r="DO112" s="988"/>
      <c r="DP112" s="988"/>
      <c r="DQ112" s="988" t="s">
        <v>387</v>
      </c>
      <c r="DR112" s="988"/>
      <c r="DS112" s="988"/>
      <c r="DT112" s="988"/>
      <c r="DU112" s="988"/>
      <c r="DV112" s="989" t="s">
        <v>387</v>
      </c>
      <c r="DW112" s="989"/>
      <c r="DX112" s="989"/>
      <c r="DY112" s="989"/>
      <c r="DZ112" s="990"/>
    </row>
    <row r="113" spans="1:130" s="224" customFormat="1" ht="26.25" customHeight="1" x14ac:dyDescent="0.15">
      <c r="A113" s="1022"/>
      <c r="B113" s="1023"/>
      <c r="C113" s="1018" t="s">
        <v>447</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263679</v>
      </c>
      <c r="AB113" s="1002"/>
      <c r="AC113" s="1002"/>
      <c r="AD113" s="1002"/>
      <c r="AE113" s="1003"/>
      <c r="AF113" s="1004">
        <v>263055</v>
      </c>
      <c r="AG113" s="1002"/>
      <c r="AH113" s="1002"/>
      <c r="AI113" s="1002"/>
      <c r="AJ113" s="1003"/>
      <c r="AK113" s="1004">
        <v>244291</v>
      </c>
      <c r="AL113" s="1002"/>
      <c r="AM113" s="1002"/>
      <c r="AN113" s="1002"/>
      <c r="AO113" s="1003"/>
      <c r="AP113" s="1005">
        <v>6.5</v>
      </c>
      <c r="AQ113" s="1006"/>
      <c r="AR113" s="1006"/>
      <c r="AS113" s="1006"/>
      <c r="AT113" s="1007"/>
      <c r="AU113" s="968"/>
      <c r="AV113" s="969"/>
      <c r="AW113" s="969"/>
      <c r="AX113" s="969"/>
      <c r="AY113" s="969"/>
      <c r="AZ113" s="1017" t="s">
        <v>448</v>
      </c>
      <c r="BA113" s="1018"/>
      <c r="BB113" s="1018"/>
      <c r="BC113" s="1018"/>
      <c r="BD113" s="1018"/>
      <c r="BE113" s="1018"/>
      <c r="BF113" s="1018"/>
      <c r="BG113" s="1018"/>
      <c r="BH113" s="1018"/>
      <c r="BI113" s="1018"/>
      <c r="BJ113" s="1018"/>
      <c r="BK113" s="1018"/>
      <c r="BL113" s="1018"/>
      <c r="BM113" s="1018"/>
      <c r="BN113" s="1018"/>
      <c r="BO113" s="1018"/>
      <c r="BP113" s="1019"/>
      <c r="BQ113" s="987">
        <v>319441</v>
      </c>
      <c r="BR113" s="988"/>
      <c r="BS113" s="988"/>
      <c r="BT113" s="988"/>
      <c r="BU113" s="988"/>
      <c r="BV113" s="988">
        <v>333617</v>
      </c>
      <c r="BW113" s="988"/>
      <c r="BX113" s="988"/>
      <c r="BY113" s="988"/>
      <c r="BZ113" s="988"/>
      <c r="CA113" s="988">
        <v>309037</v>
      </c>
      <c r="CB113" s="988"/>
      <c r="CC113" s="988"/>
      <c r="CD113" s="988"/>
      <c r="CE113" s="988"/>
      <c r="CF113" s="982">
        <v>8.1999999999999993</v>
      </c>
      <c r="CG113" s="983"/>
      <c r="CH113" s="983"/>
      <c r="CI113" s="983"/>
      <c r="CJ113" s="983"/>
      <c r="CK113" s="1013"/>
      <c r="CL113" s="1014"/>
      <c r="CM113" s="984" t="s">
        <v>449</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v>128610</v>
      </c>
      <c r="DH113" s="1027"/>
      <c r="DI113" s="1027"/>
      <c r="DJ113" s="1027"/>
      <c r="DK113" s="1028"/>
      <c r="DL113" s="1029">
        <v>117864</v>
      </c>
      <c r="DM113" s="1027"/>
      <c r="DN113" s="1027"/>
      <c r="DO113" s="1027"/>
      <c r="DP113" s="1028"/>
      <c r="DQ113" s="1029">
        <v>106938</v>
      </c>
      <c r="DR113" s="1027"/>
      <c r="DS113" s="1027"/>
      <c r="DT113" s="1027"/>
      <c r="DU113" s="1028"/>
      <c r="DV113" s="1030">
        <v>2.8</v>
      </c>
      <c r="DW113" s="1031"/>
      <c r="DX113" s="1031"/>
      <c r="DY113" s="1031"/>
      <c r="DZ113" s="1032"/>
    </row>
    <row r="114" spans="1:130" s="224" customFormat="1" ht="26.25" customHeight="1" x14ac:dyDescent="0.15">
      <c r="A114" s="1022"/>
      <c r="B114" s="1023"/>
      <c r="C114" s="1018" t="s">
        <v>450</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27328</v>
      </c>
      <c r="AB114" s="1027"/>
      <c r="AC114" s="1027"/>
      <c r="AD114" s="1027"/>
      <c r="AE114" s="1028"/>
      <c r="AF114" s="1029">
        <v>31332</v>
      </c>
      <c r="AG114" s="1027"/>
      <c r="AH114" s="1027"/>
      <c r="AI114" s="1027"/>
      <c r="AJ114" s="1028"/>
      <c r="AK114" s="1029">
        <v>38597</v>
      </c>
      <c r="AL114" s="1027"/>
      <c r="AM114" s="1027"/>
      <c r="AN114" s="1027"/>
      <c r="AO114" s="1028"/>
      <c r="AP114" s="1030">
        <v>1</v>
      </c>
      <c r="AQ114" s="1031"/>
      <c r="AR114" s="1031"/>
      <c r="AS114" s="1031"/>
      <c r="AT114" s="1032"/>
      <c r="AU114" s="968"/>
      <c r="AV114" s="969"/>
      <c r="AW114" s="969"/>
      <c r="AX114" s="969"/>
      <c r="AY114" s="969"/>
      <c r="AZ114" s="1017" t="s">
        <v>451</v>
      </c>
      <c r="BA114" s="1018"/>
      <c r="BB114" s="1018"/>
      <c r="BC114" s="1018"/>
      <c r="BD114" s="1018"/>
      <c r="BE114" s="1018"/>
      <c r="BF114" s="1018"/>
      <c r="BG114" s="1018"/>
      <c r="BH114" s="1018"/>
      <c r="BI114" s="1018"/>
      <c r="BJ114" s="1018"/>
      <c r="BK114" s="1018"/>
      <c r="BL114" s="1018"/>
      <c r="BM114" s="1018"/>
      <c r="BN114" s="1018"/>
      <c r="BO114" s="1018"/>
      <c r="BP114" s="1019"/>
      <c r="BQ114" s="987">
        <v>777125</v>
      </c>
      <c r="BR114" s="988"/>
      <c r="BS114" s="988"/>
      <c r="BT114" s="988"/>
      <c r="BU114" s="988"/>
      <c r="BV114" s="988">
        <v>754834</v>
      </c>
      <c r="BW114" s="988"/>
      <c r="BX114" s="988"/>
      <c r="BY114" s="988"/>
      <c r="BZ114" s="988"/>
      <c r="CA114" s="988">
        <v>740617</v>
      </c>
      <c r="CB114" s="988"/>
      <c r="CC114" s="988"/>
      <c r="CD114" s="988"/>
      <c r="CE114" s="988"/>
      <c r="CF114" s="982">
        <v>19.600000000000001</v>
      </c>
      <c r="CG114" s="983"/>
      <c r="CH114" s="983"/>
      <c r="CI114" s="983"/>
      <c r="CJ114" s="983"/>
      <c r="CK114" s="1013"/>
      <c r="CL114" s="1014"/>
      <c r="CM114" s="984" t="s">
        <v>452</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131</v>
      </c>
      <c r="DH114" s="1027"/>
      <c r="DI114" s="1027"/>
      <c r="DJ114" s="1027"/>
      <c r="DK114" s="1028"/>
      <c r="DL114" s="1029" t="s">
        <v>387</v>
      </c>
      <c r="DM114" s="1027"/>
      <c r="DN114" s="1027"/>
      <c r="DO114" s="1027"/>
      <c r="DP114" s="1028"/>
      <c r="DQ114" s="1029" t="s">
        <v>131</v>
      </c>
      <c r="DR114" s="1027"/>
      <c r="DS114" s="1027"/>
      <c r="DT114" s="1027"/>
      <c r="DU114" s="1028"/>
      <c r="DV114" s="1030" t="s">
        <v>131</v>
      </c>
      <c r="DW114" s="1031"/>
      <c r="DX114" s="1031"/>
      <c r="DY114" s="1031"/>
      <c r="DZ114" s="1032"/>
    </row>
    <row r="115" spans="1:130" s="224" customFormat="1" ht="26.25" customHeight="1" x14ac:dyDescent="0.15">
      <c r="A115" s="1022"/>
      <c r="B115" s="1023"/>
      <c r="C115" s="1018" t="s">
        <v>453</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v>12899</v>
      </c>
      <c r="AB115" s="1002"/>
      <c r="AC115" s="1002"/>
      <c r="AD115" s="1002"/>
      <c r="AE115" s="1003"/>
      <c r="AF115" s="1004">
        <v>12899</v>
      </c>
      <c r="AG115" s="1002"/>
      <c r="AH115" s="1002"/>
      <c r="AI115" s="1002"/>
      <c r="AJ115" s="1003"/>
      <c r="AK115" s="1004">
        <v>12899</v>
      </c>
      <c r="AL115" s="1002"/>
      <c r="AM115" s="1002"/>
      <c r="AN115" s="1002"/>
      <c r="AO115" s="1003"/>
      <c r="AP115" s="1005">
        <v>0.3</v>
      </c>
      <c r="AQ115" s="1006"/>
      <c r="AR115" s="1006"/>
      <c r="AS115" s="1006"/>
      <c r="AT115" s="1007"/>
      <c r="AU115" s="968"/>
      <c r="AV115" s="969"/>
      <c r="AW115" s="969"/>
      <c r="AX115" s="969"/>
      <c r="AY115" s="969"/>
      <c r="AZ115" s="1017" t="s">
        <v>454</v>
      </c>
      <c r="BA115" s="1018"/>
      <c r="BB115" s="1018"/>
      <c r="BC115" s="1018"/>
      <c r="BD115" s="1018"/>
      <c r="BE115" s="1018"/>
      <c r="BF115" s="1018"/>
      <c r="BG115" s="1018"/>
      <c r="BH115" s="1018"/>
      <c r="BI115" s="1018"/>
      <c r="BJ115" s="1018"/>
      <c r="BK115" s="1018"/>
      <c r="BL115" s="1018"/>
      <c r="BM115" s="1018"/>
      <c r="BN115" s="1018"/>
      <c r="BO115" s="1018"/>
      <c r="BP115" s="1019"/>
      <c r="BQ115" s="987" t="s">
        <v>131</v>
      </c>
      <c r="BR115" s="988"/>
      <c r="BS115" s="988"/>
      <c r="BT115" s="988"/>
      <c r="BU115" s="988"/>
      <c r="BV115" s="988">
        <v>6731</v>
      </c>
      <c r="BW115" s="988"/>
      <c r="BX115" s="988"/>
      <c r="BY115" s="988"/>
      <c r="BZ115" s="988"/>
      <c r="CA115" s="988">
        <v>4735</v>
      </c>
      <c r="CB115" s="988"/>
      <c r="CC115" s="988"/>
      <c r="CD115" s="988"/>
      <c r="CE115" s="988"/>
      <c r="CF115" s="982">
        <v>0.1</v>
      </c>
      <c r="CG115" s="983"/>
      <c r="CH115" s="983"/>
      <c r="CI115" s="983"/>
      <c r="CJ115" s="983"/>
      <c r="CK115" s="1013"/>
      <c r="CL115" s="1014"/>
      <c r="CM115" s="1017" t="s">
        <v>455</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v>22625</v>
      </c>
      <c r="DH115" s="1027"/>
      <c r="DI115" s="1027"/>
      <c r="DJ115" s="1027"/>
      <c r="DK115" s="1028"/>
      <c r="DL115" s="1029" t="s">
        <v>387</v>
      </c>
      <c r="DM115" s="1027"/>
      <c r="DN115" s="1027"/>
      <c r="DO115" s="1027"/>
      <c r="DP115" s="1028"/>
      <c r="DQ115" s="1029" t="s">
        <v>387</v>
      </c>
      <c r="DR115" s="1027"/>
      <c r="DS115" s="1027"/>
      <c r="DT115" s="1027"/>
      <c r="DU115" s="1028"/>
      <c r="DV115" s="1030" t="s">
        <v>387</v>
      </c>
      <c r="DW115" s="1031"/>
      <c r="DX115" s="1031"/>
      <c r="DY115" s="1031"/>
      <c r="DZ115" s="1032"/>
    </row>
    <row r="116" spans="1:130" s="224" customFormat="1" ht="26.25" customHeight="1" x14ac:dyDescent="0.15">
      <c r="A116" s="1024"/>
      <c r="B116" s="1025"/>
      <c r="C116" s="1033" t="s">
        <v>456</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131</v>
      </c>
      <c r="AB116" s="1027"/>
      <c r="AC116" s="1027"/>
      <c r="AD116" s="1027"/>
      <c r="AE116" s="1028"/>
      <c r="AF116" s="1029" t="s">
        <v>387</v>
      </c>
      <c r="AG116" s="1027"/>
      <c r="AH116" s="1027"/>
      <c r="AI116" s="1027"/>
      <c r="AJ116" s="1028"/>
      <c r="AK116" s="1029" t="s">
        <v>441</v>
      </c>
      <c r="AL116" s="1027"/>
      <c r="AM116" s="1027"/>
      <c r="AN116" s="1027"/>
      <c r="AO116" s="1028"/>
      <c r="AP116" s="1030" t="s">
        <v>387</v>
      </c>
      <c r="AQ116" s="1031"/>
      <c r="AR116" s="1031"/>
      <c r="AS116" s="1031"/>
      <c r="AT116" s="1032"/>
      <c r="AU116" s="968"/>
      <c r="AV116" s="969"/>
      <c r="AW116" s="969"/>
      <c r="AX116" s="969"/>
      <c r="AY116" s="969"/>
      <c r="AZ116" s="1035" t="s">
        <v>457</v>
      </c>
      <c r="BA116" s="1036"/>
      <c r="BB116" s="1036"/>
      <c r="BC116" s="1036"/>
      <c r="BD116" s="1036"/>
      <c r="BE116" s="1036"/>
      <c r="BF116" s="1036"/>
      <c r="BG116" s="1036"/>
      <c r="BH116" s="1036"/>
      <c r="BI116" s="1036"/>
      <c r="BJ116" s="1036"/>
      <c r="BK116" s="1036"/>
      <c r="BL116" s="1036"/>
      <c r="BM116" s="1036"/>
      <c r="BN116" s="1036"/>
      <c r="BO116" s="1036"/>
      <c r="BP116" s="1037"/>
      <c r="BQ116" s="987" t="s">
        <v>458</v>
      </c>
      <c r="BR116" s="988"/>
      <c r="BS116" s="988"/>
      <c r="BT116" s="988"/>
      <c r="BU116" s="988"/>
      <c r="BV116" s="988" t="s">
        <v>387</v>
      </c>
      <c r="BW116" s="988"/>
      <c r="BX116" s="988"/>
      <c r="BY116" s="988"/>
      <c r="BZ116" s="988"/>
      <c r="CA116" s="988" t="s">
        <v>131</v>
      </c>
      <c r="CB116" s="988"/>
      <c r="CC116" s="988"/>
      <c r="CD116" s="988"/>
      <c r="CE116" s="988"/>
      <c r="CF116" s="982" t="s">
        <v>387</v>
      </c>
      <c r="CG116" s="983"/>
      <c r="CH116" s="983"/>
      <c r="CI116" s="983"/>
      <c r="CJ116" s="983"/>
      <c r="CK116" s="1013"/>
      <c r="CL116" s="1014"/>
      <c r="CM116" s="984" t="s">
        <v>459</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131</v>
      </c>
      <c r="DH116" s="1027"/>
      <c r="DI116" s="1027"/>
      <c r="DJ116" s="1027"/>
      <c r="DK116" s="1028"/>
      <c r="DL116" s="1029" t="s">
        <v>131</v>
      </c>
      <c r="DM116" s="1027"/>
      <c r="DN116" s="1027"/>
      <c r="DO116" s="1027"/>
      <c r="DP116" s="1028"/>
      <c r="DQ116" s="1029" t="s">
        <v>387</v>
      </c>
      <c r="DR116" s="1027"/>
      <c r="DS116" s="1027"/>
      <c r="DT116" s="1027"/>
      <c r="DU116" s="1028"/>
      <c r="DV116" s="1030" t="s">
        <v>387</v>
      </c>
      <c r="DW116" s="1031"/>
      <c r="DX116" s="1031"/>
      <c r="DY116" s="1031"/>
      <c r="DZ116" s="1032"/>
    </row>
    <row r="117" spans="1:130" s="224" customFormat="1" ht="26.25" customHeight="1" x14ac:dyDescent="0.15">
      <c r="A117" s="972" t="s">
        <v>183</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460</v>
      </c>
      <c r="Z117" s="954"/>
      <c r="AA117" s="1044">
        <v>860475</v>
      </c>
      <c r="AB117" s="1045"/>
      <c r="AC117" s="1045"/>
      <c r="AD117" s="1045"/>
      <c r="AE117" s="1046"/>
      <c r="AF117" s="1047">
        <v>875144</v>
      </c>
      <c r="AG117" s="1045"/>
      <c r="AH117" s="1045"/>
      <c r="AI117" s="1045"/>
      <c r="AJ117" s="1046"/>
      <c r="AK117" s="1047">
        <v>866404</v>
      </c>
      <c r="AL117" s="1045"/>
      <c r="AM117" s="1045"/>
      <c r="AN117" s="1045"/>
      <c r="AO117" s="1046"/>
      <c r="AP117" s="1048"/>
      <c r="AQ117" s="1049"/>
      <c r="AR117" s="1049"/>
      <c r="AS117" s="1049"/>
      <c r="AT117" s="1050"/>
      <c r="AU117" s="968"/>
      <c r="AV117" s="969"/>
      <c r="AW117" s="969"/>
      <c r="AX117" s="969"/>
      <c r="AY117" s="969"/>
      <c r="AZ117" s="1035" t="s">
        <v>461</v>
      </c>
      <c r="BA117" s="1036"/>
      <c r="BB117" s="1036"/>
      <c r="BC117" s="1036"/>
      <c r="BD117" s="1036"/>
      <c r="BE117" s="1036"/>
      <c r="BF117" s="1036"/>
      <c r="BG117" s="1036"/>
      <c r="BH117" s="1036"/>
      <c r="BI117" s="1036"/>
      <c r="BJ117" s="1036"/>
      <c r="BK117" s="1036"/>
      <c r="BL117" s="1036"/>
      <c r="BM117" s="1036"/>
      <c r="BN117" s="1036"/>
      <c r="BO117" s="1036"/>
      <c r="BP117" s="1037"/>
      <c r="BQ117" s="987" t="s">
        <v>441</v>
      </c>
      <c r="BR117" s="988"/>
      <c r="BS117" s="988"/>
      <c r="BT117" s="988"/>
      <c r="BU117" s="988"/>
      <c r="BV117" s="988" t="s">
        <v>458</v>
      </c>
      <c r="BW117" s="988"/>
      <c r="BX117" s="988"/>
      <c r="BY117" s="988"/>
      <c r="BZ117" s="988"/>
      <c r="CA117" s="988" t="s">
        <v>131</v>
      </c>
      <c r="CB117" s="988"/>
      <c r="CC117" s="988"/>
      <c r="CD117" s="988"/>
      <c r="CE117" s="988"/>
      <c r="CF117" s="982" t="s">
        <v>131</v>
      </c>
      <c r="CG117" s="983"/>
      <c r="CH117" s="983"/>
      <c r="CI117" s="983"/>
      <c r="CJ117" s="983"/>
      <c r="CK117" s="1013"/>
      <c r="CL117" s="1014"/>
      <c r="CM117" s="984" t="s">
        <v>462</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387</v>
      </c>
      <c r="DH117" s="1027"/>
      <c r="DI117" s="1027"/>
      <c r="DJ117" s="1027"/>
      <c r="DK117" s="1028"/>
      <c r="DL117" s="1029" t="s">
        <v>131</v>
      </c>
      <c r="DM117" s="1027"/>
      <c r="DN117" s="1027"/>
      <c r="DO117" s="1027"/>
      <c r="DP117" s="1028"/>
      <c r="DQ117" s="1029" t="s">
        <v>387</v>
      </c>
      <c r="DR117" s="1027"/>
      <c r="DS117" s="1027"/>
      <c r="DT117" s="1027"/>
      <c r="DU117" s="1028"/>
      <c r="DV117" s="1030" t="s">
        <v>131</v>
      </c>
      <c r="DW117" s="1031"/>
      <c r="DX117" s="1031"/>
      <c r="DY117" s="1031"/>
      <c r="DZ117" s="1032"/>
    </row>
    <row r="118" spans="1:130" s="224" customFormat="1" ht="26.25" customHeight="1" x14ac:dyDescent="0.15">
      <c r="A118" s="972" t="s">
        <v>432</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430</v>
      </c>
      <c r="AB118" s="953"/>
      <c r="AC118" s="953"/>
      <c r="AD118" s="953"/>
      <c r="AE118" s="954"/>
      <c r="AF118" s="952" t="s">
        <v>306</v>
      </c>
      <c r="AG118" s="953"/>
      <c r="AH118" s="953"/>
      <c r="AI118" s="953"/>
      <c r="AJ118" s="954"/>
      <c r="AK118" s="952" t="s">
        <v>305</v>
      </c>
      <c r="AL118" s="953"/>
      <c r="AM118" s="953"/>
      <c r="AN118" s="953"/>
      <c r="AO118" s="954"/>
      <c r="AP118" s="1039" t="s">
        <v>431</v>
      </c>
      <c r="AQ118" s="1040"/>
      <c r="AR118" s="1040"/>
      <c r="AS118" s="1040"/>
      <c r="AT118" s="1041"/>
      <c r="AU118" s="968"/>
      <c r="AV118" s="969"/>
      <c r="AW118" s="969"/>
      <c r="AX118" s="969"/>
      <c r="AY118" s="969"/>
      <c r="AZ118" s="1042" t="s">
        <v>463</v>
      </c>
      <c r="BA118" s="1033"/>
      <c r="BB118" s="1033"/>
      <c r="BC118" s="1033"/>
      <c r="BD118" s="1033"/>
      <c r="BE118" s="1033"/>
      <c r="BF118" s="1033"/>
      <c r="BG118" s="1033"/>
      <c r="BH118" s="1033"/>
      <c r="BI118" s="1033"/>
      <c r="BJ118" s="1033"/>
      <c r="BK118" s="1033"/>
      <c r="BL118" s="1033"/>
      <c r="BM118" s="1033"/>
      <c r="BN118" s="1033"/>
      <c r="BO118" s="1033"/>
      <c r="BP118" s="1034"/>
      <c r="BQ118" s="1065" t="s">
        <v>387</v>
      </c>
      <c r="BR118" s="1066"/>
      <c r="BS118" s="1066"/>
      <c r="BT118" s="1066"/>
      <c r="BU118" s="1066"/>
      <c r="BV118" s="1066" t="s">
        <v>458</v>
      </c>
      <c r="BW118" s="1066"/>
      <c r="BX118" s="1066"/>
      <c r="BY118" s="1066"/>
      <c r="BZ118" s="1066"/>
      <c r="CA118" s="1066" t="s">
        <v>131</v>
      </c>
      <c r="CB118" s="1066"/>
      <c r="CC118" s="1066"/>
      <c r="CD118" s="1066"/>
      <c r="CE118" s="1066"/>
      <c r="CF118" s="982" t="s">
        <v>131</v>
      </c>
      <c r="CG118" s="983"/>
      <c r="CH118" s="983"/>
      <c r="CI118" s="983"/>
      <c r="CJ118" s="983"/>
      <c r="CK118" s="1013"/>
      <c r="CL118" s="1014"/>
      <c r="CM118" s="984" t="s">
        <v>464</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387</v>
      </c>
      <c r="DH118" s="1027"/>
      <c r="DI118" s="1027"/>
      <c r="DJ118" s="1027"/>
      <c r="DK118" s="1028"/>
      <c r="DL118" s="1029" t="s">
        <v>131</v>
      </c>
      <c r="DM118" s="1027"/>
      <c r="DN118" s="1027"/>
      <c r="DO118" s="1027"/>
      <c r="DP118" s="1028"/>
      <c r="DQ118" s="1029" t="s">
        <v>131</v>
      </c>
      <c r="DR118" s="1027"/>
      <c r="DS118" s="1027"/>
      <c r="DT118" s="1027"/>
      <c r="DU118" s="1028"/>
      <c r="DV118" s="1030" t="s">
        <v>131</v>
      </c>
      <c r="DW118" s="1031"/>
      <c r="DX118" s="1031"/>
      <c r="DY118" s="1031"/>
      <c r="DZ118" s="1032"/>
    </row>
    <row r="119" spans="1:130" s="224" customFormat="1" ht="26.25" customHeight="1" x14ac:dyDescent="0.15">
      <c r="A119" s="1126" t="s">
        <v>435</v>
      </c>
      <c r="B119" s="1012"/>
      <c r="C119" s="991" t="s">
        <v>436</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131</v>
      </c>
      <c r="AB119" s="960"/>
      <c r="AC119" s="960"/>
      <c r="AD119" s="960"/>
      <c r="AE119" s="961"/>
      <c r="AF119" s="962" t="s">
        <v>131</v>
      </c>
      <c r="AG119" s="960"/>
      <c r="AH119" s="960"/>
      <c r="AI119" s="960"/>
      <c r="AJ119" s="961"/>
      <c r="AK119" s="962" t="s">
        <v>446</v>
      </c>
      <c r="AL119" s="960"/>
      <c r="AM119" s="960"/>
      <c r="AN119" s="960"/>
      <c r="AO119" s="961"/>
      <c r="AP119" s="963" t="s">
        <v>441</v>
      </c>
      <c r="AQ119" s="964"/>
      <c r="AR119" s="964"/>
      <c r="AS119" s="964"/>
      <c r="AT119" s="965"/>
      <c r="AU119" s="970"/>
      <c r="AV119" s="971"/>
      <c r="AW119" s="971"/>
      <c r="AX119" s="971"/>
      <c r="AY119" s="971"/>
      <c r="AZ119" s="255" t="s">
        <v>183</v>
      </c>
      <c r="BA119" s="255"/>
      <c r="BB119" s="255"/>
      <c r="BC119" s="255"/>
      <c r="BD119" s="255"/>
      <c r="BE119" s="255"/>
      <c r="BF119" s="255"/>
      <c r="BG119" s="255"/>
      <c r="BH119" s="255"/>
      <c r="BI119" s="255"/>
      <c r="BJ119" s="255"/>
      <c r="BK119" s="255"/>
      <c r="BL119" s="255"/>
      <c r="BM119" s="255"/>
      <c r="BN119" s="255"/>
      <c r="BO119" s="1043" t="s">
        <v>465</v>
      </c>
      <c r="BP119" s="1074"/>
      <c r="BQ119" s="1065">
        <v>8904373</v>
      </c>
      <c r="BR119" s="1066"/>
      <c r="BS119" s="1066"/>
      <c r="BT119" s="1066"/>
      <c r="BU119" s="1066"/>
      <c r="BV119" s="1066">
        <v>8612651</v>
      </c>
      <c r="BW119" s="1066"/>
      <c r="BX119" s="1066"/>
      <c r="BY119" s="1066"/>
      <c r="BZ119" s="1066"/>
      <c r="CA119" s="1066">
        <v>7815341</v>
      </c>
      <c r="CB119" s="1066"/>
      <c r="CC119" s="1066"/>
      <c r="CD119" s="1066"/>
      <c r="CE119" s="1066"/>
      <c r="CF119" s="1067"/>
      <c r="CG119" s="1068"/>
      <c r="CH119" s="1068"/>
      <c r="CI119" s="1068"/>
      <c r="CJ119" s="1069"/>
      <c r="CK119" s="1015"/>
      <c r="CL119" s="1016"/>
      <c r="CM119" s="1070" t="s">
        <v>466</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131</v>
      </c>
      <c r="DH119" s="1052"/>
      <c r="DI119" s="1052"/>
      <c r="DJ119" s="1052"/>
      <c r="DK119" s="1053"/>
      <c r="DL119" s="1051" t="s">
        <v>387</v>
      </c>
      <c r="DM119" s="1052"/>
      <c r="DN119" s="1052"/>
      <c r="DO119" s="1052"/>
      <c r="DP119" s="1053"/>
      <c r="DQ119" s="1051" t="s">
        <v>131</v>
      </c>
      <c r="DR119" s="1052"/>
      <c r="DS119" s="1052"/>
      <c r="DT119" s="1052"/>
      <c r="DU119" s="1053"/>
      <c r="DV119" s="1054" t="s">
        <v>131</v>
      </c>
      <c r="DW119" s="1055"/>
      <c r="DX119" s="1055"/>
      <c r="DY119" s="1055"/>
      <c r="DZ119" s="1056"/>
    </row>
    <row r="120" spans="1:130" s="224" customFormat="1" ht="26.25" customHeight="1" x14ac:dyDescent="0.15">
      <c r="A120" s="1127"/>
      <c r="B120" s="1014"/>
      <c r="C120" s="984" t="s">
        <v>440</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441</v>
      </c>
      <c r="AB120" s="1027"/>
      <c r="AC120" s="1027"/>
      <c r="AD120" s="1027"/>
      <c r="AE120" s="1028"/>
      <c r="AF120" s="1029" t="s">
        <v>131</v>
      </c>
      <c r="AG120" s="1027"/>
      <c r="AH120" s="1027"/>
      <c r="AI120" s="1027"/>
      <c r="AJ120" s="1028"/>
      <c r="AK120" s="1029" t="s">
        <v>441</v>
      </c>
      <c r="AL120" s="1027"/>
      <c r="AM120" s="1027"/>
      <c r="AN120" s="1027"/>
      <c r="AO120" s="1028"/>
      <c r="AP120" s="1030" t="s">
        <v>131</v>
      </c>
      <c r="AQ120" s="1031"/>
      <c r="AR120" s="1031"/>
      <c r="AS120" s="1031"/>
      <c r="AT120" s="1032"/>
      <c r="AU120" s="1057" t="s">
        <v>467</v>
      </c>
      <c r="AV120" s="1058"/>
      <c r="AW120" s="1058"/>
      <c r="AX120" s="1058"/>
      <c r="AY120" s="1059"/>
      <c r="AZ120" s="1008" t="s">
        <v>468</v>
      </c>
      <c r="BA120" s="957"/>
      <c r="BB120" s="957"/>
      <c r="BC120" s="957"/>
      <c r="BD120" s="957"/>
      <c r="BE120" s="957"/>
      <c r="BF120" s="957"/>
      <c r="BG120" s="957"/>
      <c r="BH120" s="957"/>
      <c r="BI120" s="957"/>
      <c r="BJ120" s="957"/>
      <c r="BK120" s="957"/>
      <c r="BL120" s="957"/>
      <c r="BM120" s="957"/>
      <c r="BN120" s="957"/>
      <c r="BO120" s="957"/>
      <c r="BP120" s="958"/>
      <c r="BQ120" s="994">
        <v>3812691</v>
      </c>
      <c r="BR120" s="995"/>
      <c r="BS120" s="995"/>
      <c r="BT120" s="995"/>
      <c r="BU120" s="995"/>
      <c r="BV120" s="995">
        <v>3455826</v>
      </c>
      <c r="BW120" s="995"/>
      <c r="BX120" s="995"/>
      <c r="BY120" s="995"/>
      <c r="BZ120" s="995"/>
      <c r="CA120" s="995">
        <v>2801384</v>
      </c>
      <c r="CB120" s="995"/>
      <c r="CC120" s="995"/>
      <c r="CD120" s="995"/>
      <c r="CE120" s="995"/>
      <c r="CF120" s="1009">
        <v>74.2</v>
      </c>
      <c r="CG120" s="1010"/>
      <c r="CH120" s="1010"/>
      <c r="CI120" s="1010"/>
      <c r="CJ120" s="1010"/>
      <c r="CK120" s="1075" t="s">
        <v>469</v>
      </c>
      <c r="CL120" s="1076"/>
      <c r="CM120" s="1076"/>
      <c r="CN120" s="1076"/>
      <c r="CO120" s="1077"/>
      <c r="CP120" s="1083" t="s">
        <v>406</v>
      </c>
      <c r="CQ120" s="1084"/>
      <c r="CR120" s="1084"/>
      <c r="CS120" s="1084"/>
      <c r="CT120" s="1084"/>
      <c r="CU120" s="1084"/>
      <c r="CV120" s="1084"/>
      <c r="CW120" s="1084"/>
      <c r="CX120" s="1084"/>
      <c r="CY120" s="1084"/>
      <c r="CZ120" s="1084"/>
      <c r="DA120" s="1084"/>
      <c r="DB120" s="1084"/>
      <c r="DC120" s="1084"/>
      <c r="DD120" s="1084"/>
      <c r="DE120" s="1084"/>
      <c r="DF120" s="1085"/>
      <c r="DG120" s="994">
        <v>1500402</v>
      </c>
      <c r="DH120" s="995"/>
      <c r="DI120" s="995"/>
      <c r="DJ120" s="995"/>
      <c r="DK120" s="995"/>
      <c r="DL120" s="995">
        <v>1402142</v>
      </c>
      <c r="DM120" s="995"/>
      <c r="DN120" s="995"/>
      <c r="DO120" s="995"/>
      <c r="DP120" s="995"/>
      <c r="DQ120" s="995">
        <v>1291591</v>
      </c>
      <c r="DR120" s="995"/>
      <c r="DS120" s="995"/>
      <c r="DT120" s="995"/>
      <c r="DU120" s="995"/>
      <c r="DV120" s="996">
        <v>34.200000000000003</v>
      </c>
      <c r="DW120" s="996"/>
      <c r="DX120" s="996"/>
      <c r="DY120" s="996"/>
      <c r="DZ120" s="997"/>
    </row>
    <row r="121" spans="1:130" s="224" customFormat="1" ht="26.25" customHeight="1" x14ac:dyDescent="0.15">
      <c r="A121" s="1127"/>
      <c r="B121" s="1014"/>
      <c r="C121" s="1035" t="s">
        <v>470</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v>12899</v>
      </c>
      <c r="AB121" s="1027"/>
      <c r="AC121" s="1027"/>
      <c r="AD121" s="1027"/>
      <c r="AE121" s="1028"/>
      <c r="AF121" s="1029">
        <v>12899</v>
      </c>
      <c r="AG121" s="1027"/>
      <c r="AH121" s="1027"/>
      <c r="AI121" s="1027"/>
      <c r="AJ121" s="1028"/>
      <c r="AK121" s="1029">
        <v>12899</v>
      </c>
      <c r="AL121" s="1027"/>
      <c r="AM121" s="1027"/>
      <c r="AN121" s="1027"/>
      <c r="AO121" s="1028"/>
      <c r="AP121" s="1030">
        <v>0.3</v>
      </c>
      <c r="AQ121" s="1031"/>
      <c r="AR121" s="1031"/>
      <c r="AS121" s="1031"/>
      <c r="AT121" s="1032"/>
      <c r="AU121" s="1060"/>
      <c r="AV121" s="1061"/>
      <c r="AW121" s="1061"/>
      <c r="AX121" s="1061"/>
      <c r="AY121" s="1062"/>
      <c r="AZ121" s="1017" t="s">
        <v>471</v>
      </c>
      <c r="BA121" s="1018"/>
      <c r="BB121" s="1018"/>
      <c r="BC121" s="1018"/>
      <c r="BD121" s="1018"/>
      <c r="BE121" s="1018"/>
      <c r="BF121" s="1018"/>
      <c r="BG121" s="1018"/>
      <c r="BH121" s="1018"/>
      <c r="BI121" s="1018"/>
      <c r="BJ121" s="1018"/>
      <c r="BK121" s="1018"/>
      <c r="BL121" s="1018"/>
      <c r="BM121" s="1018"/>
      <c r="BN121" s="1018"/>
      <c r="BO121" s="1018"/>
      <c r="BP121" s="1019"/>
      <c r="BQ121" s="987">
        <v>2452</v>
      </c>
      <c r="BR121" s="988"/>
      <c r="BS121" s="988"/>
      <c r="BT121" s="988"/>
      <c r="BU121" s="988"/>
      <c r="BV121" s="988">
        <v>1194</v>
      </c>
      <c r="BW121" s="988"/>
      <c r="BX121" s="988"/>
      <c r="BY121" s="988"/>
      <c r="BZ121" s="988"/>
      <c r="CA121" s="988">
        <v>610</v>
      </c>
      <c r="CB121" s="988"/>
      <c r="CC121" s="988"/>
      <c r="CD121" s="988"/>
      <c r="CE121" s="988"/>
      <c r="CF121" s="982">
        <v>0</v>
      </c>
      <c r="CG121" s="983"/>
      <c r="CH121" s="983"/>
      <c r="CI121" s="983"/>
      <c r="CJ121" s="983"/>
      <c r="CK121" s="1078"/>
      <c r="CL121" s="1079"/>
      <c r="CM121" s="1079"/>
      <c r="CN121" s="1079"/>
      <c r="CO121" s="1080"/>
      <c r="CP121" s="1088" t="s">
        <v>472</v>
      </c>
      <c r="CQ121" s="1089"/>
      <c r="CR121" s="1089"/>
      <c r="CS121" s="1089"/>
      <c r="CT121" s="1089"/>
      <c r="CU121" s="1089"/>
      <c r="CV121" s="1089"/>
      <c r="CW121" s="1089"/>
      <c r="CX121" s="1089"/>
      <c r="CY121" s="1089"/>
      <c r="CZ121" s="1089"/>
      <c r="DA121" s="1089"/>
      <c r="DB121" s="1089"/>
      <c r="DC121" s="1089"/>
      <c r="DD121" s="1089"/>
      <c r="DE121" s="1089"/>
      <c r="DF121" s="1090"/>
      <c r="DG121" s="987">
        <v>1138830</v>
      </c>
      <c r="DH121" s="988"/>
      <c r="DI121" s="988"/>
      <c r="DJ121" s="988"/>
      <c r="DK121" s="988"/>
      <c r="DL121" s="988">
        <v>1072542</v>
      </c>
      <c r="DM121" s="988"/>
      <c r="DN121" s="988"/>
      <c r="DO121" s="988"/>
      <c r="DP121" s="988"/>
      <c r="DQ121" s="988">
        <v>1011772</v>
      </c>
      <c r="DR121" s="988"/>
      <c r="DS121" s="988"/>
      <c r="DT121" s="988"/>
      <c r="DU121" s="988"/>
      <c r="DV121" s="989">
        <v>26.8</v>
      </c>
      <c r="DW121" s="989"/>
      <c r="DX121" s="989"/>
      <c r="DY121" s="989"/>
      <c r="DZ121" s="990"/>
    </row>
    <row r="122" spans="1:130" s="224" customFormat="1" ht="26.25" customHeight="1" x14ac:dyDescent="0.15">
      <c r="A122" s="1127"/>
      <c r="B122" s="1014"/>
      <c r="C122" s="984" t="s">
        <v>452</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387</v>
      </c>
      <c r="AB122" s="1027"/>
      <c r="AC122" s="1027"/>
      <c r="AD122" s="1027"/>
      <c r="AE122" s="1028"/>
      <c r="AF122" s="1029" t="s">
        <v>387</v>
      </c>
      <c r="AG122" s="1027"/>
      <c r="AH122" s="1027"/>
      <c r="AI122" s="1027"/>
      <c r="AJ122" s="1028"/>
      <c r="AK122" s="1029" t="s">
        <v>131</v>
      </c>
      <c r="AL122" s="1027"/>
      <c r="AM122" s="1027"/>
      <c r="AN122" s="1027"/>
      <c r="AO122" s="1028"/>
      <c r="AP122" s="1030" t="s">
        <v>387</v>
      </c>
      <c r="AQ122" s="1031"/>
      <c r="AR122" s="1031"/>
      <c r="AS122" s="1031"/>
      <c r="AT122" s="1032"/>
      <c r="AU122" s="1060"/>
      <c r="AV122" s="1061"/>
      <c r="AW122" s="1061"/>
      <c r="AX122" s="1061"/>
      <c r="AY122" s="1062"/>
      <c r="AZ122" s="1042" t="s">
        <v>473</v>
      </c>
      <c r="BA122" s="1033"/>
      <c r="BB122" s="1033"/>
      <c r="BC122" s="1033"/>
      <c r="BD122" s="1033"/>
      <c r="BE122" s="1033"/>
      <c r="BF122" s="1033"/>
      <c r="BG122" s="1033"/>
      <c r="BH122" s="1033"/>
      <c r="BI122" s="1033"/>
      <c r="BJ122" s="1033"/>
      <c r="BK122" s="1033"/>
      <c r="BL122" s="1033"/>
      <c r="BM122" s="1033"/>
      <c r="BN122" s="1033"/>
      <c r="BO122" s="1033"/>
      <c r="BP122" s="1034"/>
      <c r="BQ122" s="1065">
        <v>5480191</v>
      </c>
      <c r="BR122" s="1066"/>
      <c r="BS122" s="1066"/>
      <c r="BT122" s="1066"/>
      <c r="BU122" s="1066"/>
      <c r="BV122" s="1066">
        <v>5472955</v>
      </c>
      <c r="BW122" s="1066"/>
      <c r="BX122" s="1066"/>
      <c r="BY122" s="1066"/>
      <c r="BZ122" s="1066"/>
      <c r="CA122" s="1066">
        <v>5441204</v>
      </c>
      <c r="CB122" s="1066"/>
      <c r="CC122" s="1066"/>
      <c r="CD122" s="1066"/>
      <c r="CE122" s="1066"/>
      <c r="CF122" s="1086">
        <v>144</v>
      </c>
      <c r="CG122" s="1087"/>
      <c r="CH122" s="1087"/>
      <c r="CI122" s="1087"/>
      <c r="CJ122" s="1087"/>
      <c r="CK122" s="1078"/>
      <c r="CL122" s="1079"/>
      <c r="CM122" s="1079"/>
      <c r="CN122" s="1079"/>
      <c r="CO122" s="1080"/>
      <c r="CP122" s="1088" t="s">
        <v>402</v>
      </c>
      <c r="CQ122" s="1089"/>
      <c r="CR122" s="1089"/>
      <c r="CS122" s="1089"/>
      <c r="CT122" s="1089"/>
      <c r="CU122" s="1089"/>
      <c r="CV122" s="1089"/>
      <c r="CW122" s="1089"/>
      <c r="CX122" s="1089"/>
      <c r="CY122" s="1089"/>
      <c r="CZ122" s="1089"/>
      <c r="DA122" s="1089"/>
      <c r="DB122" s="1089"/>
      <c r="DC122" s="1089"/>
      <c r="DD122" s="1089"/>
      <c r="DE122" s="1089"/>
      <c r="DF122" s="1090"/>
      <c r="DG122" s="987" t="s">
        <v>131</v>
      </c>
      <c r="DH122" s="988"/>
      <c r="DI122" s="988"/>
      <c r="DJ122" s="988"/>
      <c r="DK122" s="988"/>
      <c r="DL122" s="988" t="s">
        <v>387</v>
      </c>
      <c r="DM122" s="988"/>
      <c r="DN122" s="988"/>
      <c r="DO122" s="988"/>
      <c r="DP122" s="988"/>
      <c r="DQ122" s="988" t="s">
        <v>131</v>
      </c>
      <c r="DR122" s="988"/>
      <c r="DS122" s="988"/>
      <c r="DT122" s="988"/>
      <c r="DU122" s="988"/>
      <c r="DV122" s="989" t="s">
        <v>387</v>
      </c>
      <c r="DW122" s="989"/>
      <c r="DX122" s="989"/>
      <c r="DY122" s="989"/>
      <c r="DZ122" s="990"/>
    </row>
    <row r="123" spans="1:130" s="224" customFormat="1" ht="26.25" customHeight="1" x14ac:dyDescent="0.15">
      <c r="A123" s="1127"/>
      <c r="B123" s="1014"/>
      <c r="C123" s="984" t="s">
        <v>459</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387</v>
      </c>
      <c r="AB123" s="1027"/>
      <c r="AC123" s="1027"/>
      <c r="AD123" s="1027"/>
      <c r="AE123" s="1028"/>
      <c r="AF123" s="1029" t="s">
        <v>387</v>
      </c>
      <c r="AG123" s="1027"/>
      <c r="AH123" s="1027"/>
      <c r="AI123" s="1027"/>
      <c r="AJ123" s="1028"/>
      <c r="AK123" s="1029" t="s">
        <v>441</v>
      </c>
      <c r="AL123" s="1027"/>
      <c r="AM123" s="1027"/>
      <c r="AN123" s="1027"/>
      <c r="AO123" s="1028"/>
      <c r="AP123" s="1030" t="s">
        <v>458</v>
      </c>
      <c r="AQ123" s="1031"/>
      <c r="AR123" s="1031"/>
      <c r="AS123" s="1031"/>
      <c r="AT123" s="1032"/>
      <c r="AU123" s="1063"/>
      <c r="AV123" s="1064"/>
      <c r="AW123" s="1064"/>
      <c r="AX123" s="1064"/>
      <c r="AY123" s="1064"/>
      <c r="AZ123" s="255" t="s">
        <v>183</v>
      </c>
      <c r="BA123" s="255"/>
      <c r="BB123" s="255"/>
      <c r="BC123" s="255"/>
      <c r="BD123" s="255"/>
      <c r="BE123" s="255"/>
      <c r="BF123" s="255"/>
      <c r="BG123" s="255"/>
      <c r="BH123" s="255"/>
      <c r="BI123" s="255"/>
      <c r="BJ123" s="255"/>
      <c r="BK123" s="255"/>
      <c r="BL123" s="255"/>
      <c r="BM123" s="255"/>
      <c r="BN123" s="255"/>
      <c r="BO123" s="1043" t="s">
        <v>474</v>
      </c>
      <c r="BP123" s="1074"/>
      <c r="BQ123" s="1133">
        <v>9295334</v>
      </c>
      <c r="BR123" s="1134"/>
      <c r="BS123" s="1134"/>
      <c r="BT123" s="1134"/>
      <c r="BU123" s="1134"/>
      <c r="BV123" s="1134">
        <v>8929975</v>
      </c>
      <c r="BW123" s="1134"/>
      <c r="BX123" s="1134"/>
      <c r="BY123" s="1134"/>
      <c r="BZ123" s="1134"/>
      <c r="CA123" s="1134">
        <v>8243198</v>
      </c>
      <c r="CB123" s="1134"/>
      <c r="CC123" s="1134"/>
      <c r="CD123" s="1134"/>
      <c r="CE123" s="1134"/>
      <c r="CF123" s="1067"/>
      <c r="CG123" s="1068"/>
      <c r="CH123" s="1068"/>
      <c r="CI123" s="1068"/>
      <c r="CJ123" s="1069"/>
      <c r="CK123" s="1078"/>
      <c r="CL123" s="1079"/>
      <c r="CM123" s="1079"/>
      <c r="CN123" s="1079"/>
      <c r="CO123" s="1080"/>
      <c r="CP123" s="1088" t="s">
        <v>403</v>
      </c>
      <c r="CQ123" s="1089"/>
      <c r="CR123" s="1089"/>
      <c r="CS123" s="1089"/>
      <c r="CT123" s="1089"/>
      <c r="CU123" s="1089"/>
      <c r="CV123" s="1089"/>
      <c r="CW123" s="1089"/>
      <c r="CX123" s="1089"/>
      <c r="CY123" s="1089"/>
      <c r="CZ123" s="1089"/>
      <c r="DA123" s="1089"/>
      <c r="DB123" s="1089"/>
      <c r="DC123" s="1089"/>
      <c r="DD123" s="1089"/>
      <c r="DE123" s="1089"/>
      <c r="DF123" s="1090"/>
      <c r="DG123" s="1026" t="s">
        <v>131</v>
      </c>
      <c r="DH123" s="1027"/>
      <c r="DI123" s="1027"/>
      <c r="DJ123" s="1027"/>
      <c r="DK123" s="1028"/>
      <c r="DL123" s="1029" t="s">
        <v>458</v>
      </c>
      <c r="DM123" s="1027"/>
      <c r="DN123" s="1027"/>
      <c r="DO123" s="1027"/>
      <c r="DP123" s="1028"/>
      <c r="DQ123" s="1029" t="s">
        <v>131</v>
      </c>
      <c r="DR123" s="1027"/>
      <c r="DS123" s="1027"/>
      <c r="DT123" s="1027"/>
      <c r="DU123" s="1028"/>
      <c r="DV123" s="1030" t="s">
        <v>131</v>
      </c>
      <c r="DW123" s="1031"/>
      <c r="DX123" s="1031"/>
      <c r="DY123" s="1031"/>
      <c r="DZ123" s="1032"/>
    </row>
    <row r="124" spans="1:130" s="224" customFormat="1" ht="26.25" customHeight="1" thickBot="1" x14ac:dyDescent="0.2">
      <c r="A124" s="1127"/>
      <c r="B124" s="1014"/>
      <c r="C124" s="984" t="s">
        <v>462</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131</v>
      </c>
      <c r="AB124" s="1027"/>
      <c r="AC124" s="1027"/>
      <c r="AD124" s="1027"/>
      <c r="AE124" s="1028"/>
      <c r="AF124" s="1029" t="s">
        <v>387</v>
      </c>
      <c r="AG124" s="1027"/>
      <c r="AH124" s="1027"/>
      <c r="AI124" s="1027"/>
      <c r="AJ124" s="1028"/>
      <c r="AK124" s="1029" t="s">
        <v>387</v>
      </c>
      <c r="AL124" s="1027"/>
      <c r="AM124" s="1027"/>
      <c r="AN124" s="1027"/>
      <c r="AO124" s="1028"/>
      <c r="AP124" s="1030" t="s">
        <v>387</v>
      </c>
      <c r="AQ124" s="1031"/>
      <c r="AR124" s="1031"/>
      <c r="AS124" s="1031"/>
      <c r="AT124" s="1032"/>
      <c r="AU124" s="1129" t="s">
        <v>475</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131</v>
      </c>
      <c r="BR124" s="1096"/>
      <c r="BS124" s="1096"/>
      <c r="BT124" s="1096"/>
      <c r="BU124" s="1096"/>
      <c r="BV124" s="1096" t="s">
        <v>387</v>
      </c>
      <c r="BW124" s="1096"/>
      <c r="BX124" s="1096"/>
      <c r="BY124" s="1096"/>
      <c r="BZ124" s="1096"/>
      <c r="CA124" s="1096" t="s">
        <v>458</v>
      </c>
      <c r="CB124" s="1096"/>
      <c r="CC124" s="1096"/>
      <c r="CD124" s="1096"/>
      <c r="CE124" s="1096"/>
      <c r="CF124" s="1097"/>
      <c r="CG124" s="1098"/>
      <c r="CH124" s="1098"/>
      <c r="CI124" s="1098"/>
      <c r="CJ124" s="1099"/>
      <c r="CK124" s="1081"/>
      <c r="CL124" s="1081"/>
      <c r="CM124" s="1081"/>
      <c r="CN124" s="1081"/>
      <c r="CO124" s="1082"/>
      <c r="CP124" s="1088" t="s">
        <v>476</v>
      </c>
      <c r="CQ124" s="1089"/>
      <c r="CR124" s="1089"/>
      <c r="CS124" s="1089"/>
      <c r="CT124" s="1089"/>
      <c r="CU124" s="1089"/>
      <c r="CV124" s="1089"/>
      <c r="CW124" s="1089"/>
      <c r="CX124" s="1089"/>
      <c r="CY124" s="1089"/>
      <c r="CZ124" s="1089"/>
      <c r="DA124" s="1089"/>
      <c r="DB124" s="1089"/>
      <c r="DC124" s="1089"/>
      <c r="DD124" s="1089"/>
      <c r="DE124" s="1089"/>
      <c r="DF124" s="1090"/>
      <c r="DG124" s="1073" t="s">
        <v>131</v>
      </c>
      <c r="DH124" s="1052"/>
      <c r="DI124" s="1052"/>
      <c r="DJ124" s="1052"/>
      <c r="DK124" s="1053"/>
      <c r="DL124" s="1051" t="s">
        <v>131</v>
      </c>
      <c r="DM124" s="1052"/>
      <c r="DN124" s="1052"/>
      <c r="DO124" s="1052"/>
      <c r="DP124" s="1053"/>
      <c r="DQ124" s="1051" t="s">
        <v>446</v>
      </c>
      <c r="DR124" s="1052"/>
      <c r="DS124" s="1052"/>
      <c r="DT124" s="1052"/>
      <c r="DU124" s="1053"/>
      <c r="DV124" s="1054" t="s">
        <v>446</v>
      </c>
      <c r="DW124" s="1055"/>
      <c r="DX124" s="1055"/>
      <c r="DY124" s="1055"/>
      <c r="DZ124" s="1056"/>
    </row>
    <row r="125" spans="1:130" s="224" customFormat="1" ht="26.25" customHeight="1" x14ac:dyDescent="0.15">
      <c r="A125" s="1127"/>
      <c r="B125" s="1014"/>
      <c r="C125" s="984" t="s">
        <v>464</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387</v>
      </c>
      <c r="AB125" s="1027"/>
      <c r="AC125" s="1027"/>
      <c r="AD125" s="1027"/>
      <c r="AE125" s="1028"/>
      <c r="AF125" s="1029" t="s">
        <v>387</v>
      </c>
      <c r="AG125" s="1027"/>
      <c r="AH125" s="1027"/>
      <c r="AI125" s="1027"/>
      <c r="AJ125" s="1028"/>
      <c r="AK125" s="1029" t="s">
        <v>387</v>
      </c>
      <c r="AL125" s="1027"/>
      <c r="AM125" s="1027"/>
      <c r="AN125" s="1027"/>
      <c r="AO125" s="1028"/>
      <c r="AP125" s="1030" t="s">
        <v>387</v>
      </c>
      <c r="AQ125" s="1031"/>
      <c r="AR125" s="1031"/>
      <c r="AS125" s="1031"/>
      <c r="AT125" s="1032"/>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1091" t="s">
        <v>477</v>
      </c>
      <c r="CL125" s="1076"/>
      <c r="CM125" s="1076"/>
      <c r="CN125" s="1076"/>
      <c r="CO125" s="1077"/>
      <c r="CP125" s="1008" t="s">
        <v>478</v>
      </c>
      <c r="CQ125" s="957"/>
      <c r="CR125" s="957"/>
      <c r="CS125" s="957"/>
      <c r="CT125" s="957"/>
      <c r="CU125" s="957"/>
      <c r="CV125" s="957"/>
      <c r="CW125" s="957"/>
      <c r="CX125" s="957"/>
      <c r="CY125" s="957"/>
      <c r="CZ125" s="957"/>
      <c r="DA125" s="957"/>
      <c r="DB125" s="957"/>
      <c r="DC125" s="957"/>
      <c r="DD125" s="957"/>
      <c r="DE125" s="957"/>
      <c r="DF125" s="958"/>
      <c r="DG125" s="994" t="s">
        <v>131</v>
      </c>
      <c r="DH125" s="995"/>
      <c r="DI125" s="995"/>
      <c r="DJ125" s="995"/>
      <c r="DK125" s="995"/>
      <c r="DL125" s="995" t="s">
        <v>131</v>
      </c>
      <c r="DM125" s="995"/>
      <c r="DN125" s="995"/>
      <c r="DO125" s="995"/>
      <c r="DP125" s="995"/>
      <c r="DQ125" s="995" t="s">
        <v>458</v>
      </c>
      <c r="DR125" s="995"/>
      <c r="DS125" s="995"/>
      <c r="DT125" s="995"/>
      <c r="DU125" s="995"/>
      <c r="DV125" s="996" t="s">
        <v>387</v>
      </c>
      <c r="DW125" s="996"/>
      <c r="DX125" s="996"/>
      <c r="DY125" s="996"/>
      <c r="DZ125" s="997"/>
    </row>
    <row r="126" spans="1:130" s="224" customFormat="1" ht="26.25" customHeight="1" thickBot="1" x14ac:dyDescent="0.2">
      <c r="A126" s="1127"/>
      <c r="B126" s="1014"/>
      <c r="C126" s="984" t="s">
        <v>466</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446</v>
      </c>
      <c r="AB126" s="1027"/>
      <c r="AC126" s="1027"/>
      <c r="AD126" s="1027"/>
      <c r="AE126" s="1028"/>
      <c r="AF126" s="1029" t="s">
        <v>458</v>
      </c>
      <c r="AG126" s="1027"/>
      <c r="AH126" s="1027"/>
      <c r="AI126" s="1027"/>
      <c r="AJ126" s="1028"/>
      <c r="AK126" s="1029" t="s">
        <v>387</v>
      </c>
      <c r="AL126" s="1027"/>
      <c r="AM126" s="1027"/>
      <c r="AN126" s="1027"/>
      <c r="AO126" s="1028"/>
      <c r="AP126" s="1030" t="s">
        <v>458</v>
      </c>
      <c r="AQ126" s="1031"/>
      <c r="AR126" s="1031"/>
      <c r="AS126" s="1031"/>
      <c r="AT126" s="1032"/>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1092"/>
      <c r="CL126" s="1079"/>
      <c r="CM126" s="1079"/>
      <c r="CN126" s="1079"/>
      <c r="CO126" s="1080"/>
      <c r="CP126" s="1017" t="s">
        <v>479</v>
      </c>
      <c r="CQ126" s="1018"/>
      <c r="CR126" s="1018"/>
      <c r="CS126" s="1018"/>
      <c r="CT126" s="1018"/>
      <c r="CU126" s="1018"/>
      <c r="CV126" s="1018"/>
      <c r="CW126" s="1018"/>
      <c r="CX126" s="1018"/>
      <c r="CY126" s="1018"/>
      <c r="CZ126" s="1018"/>
      <c r="DA126" s="1018"/>
      <c r="DB126" s="1018"/>
      <c r="DC126" s="1018"/>
      <c r="DD126" s="1018"/>
      <c r="DE126" s="1018"/>
      <c r="DF126" s="1019"/>
      <c r="DG126" s="987" t="s">
        <v>387</v>
      </c>
      <c r="DH126" s="988"/>
      <c r="DI126" s="988"/>
      <c r="DJ126" s="988"/>
      <c r="DK126" s="988"/>
      <c r="DL126" s="988" t="s">
        <v>387</v>
      </c>
      <c r="DM126" s="988"/>
      <c r="DN126" s="988"/>
      <c r="DO126" s="988"/>
      <c r="DP126" s="988"/>
      <c r="DQ126" s="988" t="s">
        <v>131</v>
      </c>
      <c r="DR126" s="988"/>
      <c r="DS126" s="988"/>
      <c r="DT126" s="988"/>
      <c r="DU126" s="988"/>
      <c r="DV126" s="989" t="s">
        <v>387</v>
      </c>
      <c r="DW126" s="989"/>
      <c r="DX126" s="989"/>
      <c r="DY126" s="989"/>
      <c r="DZ126" s="990"/>
    </row>
    <row r="127" spans="1:130" s="224" customFormat="1" ht="26.25" customHeight="1" x14ac:dyDescent="0.15">
      <c r="A127" s="1128"/>
      <c r="B127" s="1016"/>
      <c r="C127" s="1070" t="s">
        <v>480</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t="s">
        <v>387</v>
      </c>
      <c r="AB127" s="1027"/>
      <c r="AC127" s="1027"/>
      <c r="AD127" s="1027"/>
      <c r="AE127" s="1028"/>
      <c r="AF127" s="1029" t="s">
        <v>387</v>
      </c>
      <c r="AG127" s="1027"/>
      <c r="AH127" s="1027"/>
      <c r="AI127" s="1027"/>
      <c r="AJ127" s="1028"/>
      <c r="AK127" s="1029" t="s">
        <v>387</v>
      </c>
      <c r="AL127" s="1027"/>
      <c r="AM127" s="1027"/>
      <c r="AN127" s="1027"/>
      <c r="AO127" s="1028"/>
      <c r="AP127" s="1030" t="s">
        <v>441</v>
      </c>
      <c r="AQ127" s="1031"/>
      <c r="AR127" s="1031"/>
      <c r="AS127" s="1031"/>
      <c r="AT127" s="1032"/>
      <c r="AU127" s="260"/>
      <c r="AV127" s="260"/>
      <c r="AW127" s="260"/>
      <c r="AX127" s="1100" t="s">
        <v>481</v>
      </c>
      <c r="AY127" s="1101"/>
      <c r="AZ127" s="1101"/>
      <c r="BA127" s="1101"/>
      <c r="BB127" s="1101"/>
      <c r="BC127" s="1101"/>
      <c r="BD127" s="1101"/>
      <c r="BE127" s="1102"/>
      <c r="BF127" s="1103" t="s">
        <v>482</v>
      </c>
      <c r="BG127" s="1101"/>
      <c r="BH127" s="1101"/>
      <c r="BI127" s="1101"/>
      <c r="BJ127" s="1101"/>
      <c r="BK127" s="1101"/>
      <c r="BL127" s="1102"/>
      <c r="BM127" s="1103" t="s">
        <v>483</v>
      </c>
      <c r="BN127" s="1101"/>
      <c r="BO127" s="1101"/>
      <c r="BP127" s="1101"/>
      <c r="BQ127" s="1101"/>
      <c r="BR127" s="1101"/>
      <c r="BS127" s="1102"/>
      <c r="BT127" s="1103" t="s">
        <v>484</v>
      </c>
      <c r="BU127" s="1101"/>
      <c r="BV127" s="1101"/>
      <c r="BW127" s="1101"/>
      <c r="BX127" s="1101"/>
      <c r="BY127" s="1101"/>
      <c r="BZ127" s="1125"/>
      <c r="CA127" s="260"/>
      <c r="CB127" s="260"/>
      <c r="CC127" s="260"/>
      <c r="CD127" s="261"/>
      <c r="CE127" s="261"/>
      <c r="CF127" s="261"/>
      <c r="CG127" s="258"/>
      <c r="CH127" s="258"/>
      <c r="CI127" s="258"/>
      <c r="CJ127" s="259"/>
      <c r="CK127" s="1092"/>
      <c r="CL127" s="1079"/>
      <c r="CM127" s="1079"/>
      <c r="CN127" s="1079"/>
      <c r="CO127" s="1080"/>
      <c r="CP127" s="1017" t="s">
        <v>485</v>
      </c>
      <c r="CQ127" s="1018"/>
      <c r="CR127" s="1018"/>
      <c r="CS127" s="1018"/>
      <c r="CT127" s="1018"/>
      <c r="CU127" s="1018"/>
      <c r="CV127" s="1018"/>
      <c r="CW127" s="1018"/>
      <c r="CX127" s="1018"/>
      <c r="CY127" s="1018"/>
      <c r="CZ127" s="1018"/>
      <c r="DA127" s="1018"/>
      <c r="DB127" s="1018"/>
      <c r="DC127" s="1018"/>
      <c r="DD127" s="1018"/>
      <c r="DE127" s="1018"/>
      <c r="DF127" s="1019"/>
      <c r="DG127" s="987" t="s">
        <v>131</v>
      </c>
      <c r="DH127" s="988"/>
      <c r="DI127" s="988"/>
      <c r="DJ127" s="988"/>
      <c r="DK127" s="988"/>
      <c r="DL127" s="988" t="s">
        <v>446</v>
      </c>
      <c r="DM127" s="988"/>
      <c r="DN127" s="988"/>
      <c r="DO127" s="988"/>
      <c r="DP127" s="988"/>
      <c r="DQ127" s="988" t="s">
        <v>131</v>
      </c>
      <c r="DR127" s="988"/>
      <c r="DS127" s="988"/>
      <c r="DT127" s="988"/>
      <c r="DU127" s="988"/>
      <c r="DV127" s="989" t="s">
        <v>131</v>
      </c>
      <c r="DW127" s="989"/>
      <c r="DX127" s="989"/>
      <c r="DY127" s="989"/>
      <c r="DZ127" s="990"/>
    </row>
    <row r="128" spans="1:130" s="224" customFormat="1" ht="26.25" customHeight="1" thickBot="1" x14ac:dyDescent="0.2">
      <c r="A128" s="1111" t="s">
        <v>486</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487</v>
      </c>
      <c r="X128" s="1113"/>
      <c r="Y128" s="1113"/>
      <c r="Z128" s="1114"/>
      <c r="AA128" s="1115">
        <v>1755</v>
      </c>
      <c r="AB128" s="1116"/>
      <c r="AC128" s="1116"/>
      <c r="AD128" s="1116"/>
      <c r="AE128" s="1117"/>
      <c r="AF128" s="1118">
        <v>1357</v>
      </c>
      <c r="AG128" s="1116"/>
      <c r="AH128" s="1116"/>
      <c r="AI128" s="1116"/>
      <c r="AJ128" s="1117"/>
      <c r="AK128" s="1118">
        <v>629</v>
      </c>
      <c r="AL128" s="1116"/>
      <c r="AM128" s="1116"/>
      <c r="AN128" s="1116"/>
      <c r="AO128" s="1117"/>
      <c r="AP128" s="1119"/>
      <c r="AQ128" s="1120"/>
      <c r="AR128" s="1120"/>
      <c r="AS128" s="1120"/>
      <c r="AT128" s="1121"/>
      <c r="AU128" s="260"/>
      <c r="AV128" s="260"/>
      <c r="AW128" s="260"/>
      <c r="AX128" s="956" t="s">
        <v>488</v>
      </c>
      <c r="AY128" s="957"/>
      <c r="AZ128" s="957"/>
      <c r="BA128" s="957"/>
      <c r="BB128" s="957"/>
      <c r="BC128" s="957"/>
      <c r="BD128" s="957"/>
      <c r="BE128" s="958"/>
      <c r="BF128" s="1122" t="s">
        <v>446</v>
      </c>
      <c r="BG128" s="1123"/>
      <c r="BH128" s="1123"/>
      <c r="BI128" s="1123"/>
      <c r="BJ128" s="1123"/>
      <c r="BK128" s="1123"/>
      <c r="BL128" s="1124"/>
      <c r="BM128" s="1122">
        <v>15</v>
      </c>
      <c r="BN128" s="1123"/>
      <c r="BO128" s="1123"/>
      <c r="BP128" s="1123"/>
      <c r="BQ128" s="1123"/>
      <c r="BR128" s="1123"/>
      <c r="BS128" s="1124"/>
      <c r="BT128" s="1122">
        <v>20</v>
      </c>
      <c r="BU128" s="1123"/>
      <c r="BV128" s="1123"/>
      <c r="BW128" s="1123"/>
      <c r="BX128" s="1123"/>
      <c r="BY128" s="1123"/>
      <c r="BZ128" s="1147"/>
      <c r="CA128" s="261"/>
      <c r="CB128" s="261"/>
      <c r="CC128" s="261"/>
      <c r="CD128" s="261"/>
      <c r="CE128" s="261"/>
      <c r="CF128" s="261"/>
      <c r="CG128" s="258"/>
      <c r="CH128" s="258"/>
      <c r="CI128" s="258"/>
      <c r="CJ128" s="259"/>
      <c r="CK128" s="1093"/>
      <c r="CL128" s="1094"/>
      <c r="CM128" s="1094"/>
      <c r="CN128" s="1094"/>
      <c r="CO128" s="1095"/>
      <c r="CP128" s="1104" t="s">
        <v>489</v>
      </c>
      <c r="CQ128" s="1105"/>
      <c r="CR128" s="1105"/>
      <c r="CS128" s="1105"/>
      <c r="CT128" s="1105"/>
      <c r="CU128" s="1105"/>
      <c r="CV128" s="1105"/>
      <c r="CW128" s="1105"/>
      <c r="CX128" s="1105"/>
      <c r="CY128" s="1105"/>
      <c r="CZ128" s="1105"/>
      <c r="DA128" s="1105"/>
      <c r="DB128" s="1105"/>
      <c r="DC128" s="1105"/>
      <c r="DD128" s="1105"/>
      <c r="DE128" s="1105"/>
      <c r="DF128" s="1106"/>
      <c r="DG128" s="1107" t="s">
        <v>387</v>
      </c>
      <c r="DH128" s="1108"/>
      <c r="DI128" s="1108"/>
      <c r="DJ128" s="1108"/>
      <c r="DK128" s="1108"/>
      <c r="DL128" s="1108">
        <v>6731</v>
      </c>
      <c r="DM128" s="1108"/>
      <c r="DN128" s="1108"/>
      <c r="DO128" s="1108"/>
      <c r="DP128" s="1108"/>
      <c r="DQ128" s="1108">
        <v>4735</v>
      </c>
      <c r="DR128" s="1108"/>
      <c r="DS128" s="1108"/>
      <c r="DT128" s="1108"/>
      <c r="DU128" s="1108"/>
      <c r="DV128" s="1109">
        <v>0.1</v>
      </c>
      <c r="DW128" s="1109"/>
      <c r="DX128" s="1109"/>
      <c r="DY128" s="1109"/>
      <c r="DZ128" s="1110"/>
    </row>
    <row r="129" spans="1:131" s="224" customFormat="1" ht="26.25" customHeight="1" x14ac:dyDescent="0.15">
      <c r="A129" s="998" t="s">
        <v>102</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490</v>
      </c>
      <c r="X129" s="1142"/>
      <c r="Y129" s="1142"/>
      <c r="Z129" s="1143"/>
      <c r="AA129" s="1026">
        <v>4147491</v>
      </c>
      <c r="AB129" s="1027"/>
      <c r="AC129" s="1027"/>
      <c r="AD129" s="1027"/>
      <c r="AE129" s="1028"/>
      <c r="AF129" s="1029">
        <v>4197600</v>
      </c>
      <c r="AG129" s="1027"/>
      <c r="AH129" s="1027"/>
      <c r="AI129" s="1027"/>
      <c r="AJ129" s="1028"/>
      <c r="AK129" s="1029">
        <v>4259185</v>
      </c>
      <c r="AL129" s="1027"/>
      <c r="AM129" s="1027"/>
      <c r="AN129" s="1027"/>
      <c r="AO129" s="1028"/>
      <c r="AP129" s="1144"/>
      <c r="AQ129" s="1145"/>
      <c r="AR129" s="1145"/>
      <c r="AS129" s="1145"/>
      <c r="AT129" s="1146"/>
      <c r="AU129" s="262"/>
      <c r="AV129" s="262"/>
      <c r="AW129" s="262"/>
      <c r="AX129" s="1135" t="s">
        <v>491</v>
      </c>
      <c r="AY129" s="1018"/>
      <c r="AZ129" s="1018"/>
      <c r="BA129" s="1018"/>
      <c r="BB129" s="1018"/>
      <c r="BC129" s="1018"/>
      <c r="BD129" s="1018"/>
      <c r="BE129" s="1019"/>
      <c r="BF129" s="1136" t="s">
        <v>387</v>
      </c>
      <c r="BG129" s="1137"/>
      <c r="BH129" s="1137"/>
      <c r="BI129" s="1137"/>
      <c r="BJ129" s="1137"/>
      <c r="BK129" s="1137"/>
      <c r="BL129" s="1138"/>
      <c r="BM129" s="1136">
        <v>20</v>
      </c>
      <c r="BN129" s="1137"/>
      <c r="BO129" s="1137"/>
      <c r="BP129" s="1137"/>
      <c r="BQ129" s="1137"/>
      <c r="BR129" s="1137"/>
      <c r="BS129" s="1138"/>
      <c r="BT129" s="1136">
        <v>30</v>
      </c>
      <c r="BU129" s="1139"/>
      <c r="BV129" s="1139"/>
      <c r="BW129" s="1139"/>
      <c r="BX129" s="1139"/>
      <c r="BY129" s="1139"/>
      <c r="BZ129" s="1140"/>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493</v>
      </c>
      <c r="X130" s="1142"/>
      <c r="Y130" s="1142"/>
      <c r="Z130" s="1143"/>
      <c r="AA130" s="1026">
        <v>465380</v>
      </c>
      <c r="AB130" s="1027"/>
      <c r="AC130" s="1027"/>
      <c r="AD130" s="1027"/>
      <c r="AE130" s="1028"/>
      <c r="AF130" s="1029">
        <v>475464</v>
      </c>
      <c r="AG130" s="1027"/>
      <c r="AH130" s="1027"/>
      <c r="AI130" s="1027"/>
      <c r="AJ130" s="1028"/>
      <c r="AK130" s="1029">
        <v>481843</v>
      </c>
      <c r="AL130" s="1027"/>
      <c r="AM130" s="1027"/>
      <c r="AN130" s="1027"/>
      <c r="AO130" s="1028"/>
      <c r="AP130" s="1144"/>
      <c r="AQ130" s="1145"/>
      <c r="AR130" s="1145"/>
      <c r="AS130" s="1145"/>
      <c r="AT130" s="1146"/>
      <c r="AU130" s="262"/>
      <c r="AV130" s="262"/>
      <c r="AW130" s="262"/>
      <c r="AX130" s="1135" t="s">
        <v>494</v>
      </c>
      <c r="AY130" s="1018"/>
      <c r="AZ130" s="1018"/>
      <c r="BA130" s="1018"/>
      <c r="BB130" s="1018"/>
      <c r="BC130" s="1018"/>
      <c r="BD130" s="1018"/>
      <c r="BE130" s="1019"/>
      <c r="BF130" s="1172">
        <v>10.5</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495</v>
      </c>
      <c r="X131" s="1180"/>
      <c r="Y131" s="1180"/>
      <c r="Z131" s="1181"/>
      <c r="AA131" s="1073">
        <v>3682111</v>
      </c>
      <c r="AB131" s="1052"/>
      <c r="AC131" s="1052"/>
      <c r="AD131" s="1052"/>
      <c r="AE131" s="1053"/>
      <c r="AF131" s="1051">
        <v>3722136</v>
      </c>
      <c r="AG131" s="1052"/>
      <c r="AH131" s="1052"/>
      <c r="AI131" s="1052"/>
      <c r="AJ131" s="1053"/>
      <c r="AK131" s="1051">
        <v>3777342</v>
      </c>
      <c r="AL131" s="1052"/>
      <c r="AM131" s="1052"/>
      <c r="AN131" s="1052"/>
      <c r="AO131" s="1053"/>
      <c r="AP131" s="1182"/>
      <c r="AQ131" s="1183"/>
      <c r="AR131" s="1183"/>
      <c r="AS131" s="1183"/>
      <c r="AT131" s="1184"/>
      <c r="AU131" s="262"/>
      <c r="AV131" s="262"/>
      <c r="AW131" s="262"/>
      <c r="AX131" s="1154" t="s">
        <v>496</v>
      </c>
      <c r="AY131" s="1105"/>
      <c r="AZ131" s="1105"/>
      <c r="BA131" s="1105"/>
      <c r="BB131" s="1105"/>
      <c r="BC131" s="1105"/>
      <c r="BD131" s="1105"/>
      <c r="BE131" s="1106"/>
      <c r="BF131" s="1155" t="s">
        <v>387</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1161" t="s">
        <v>497</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498</v>
      </c>
      <c r="W132" s="1165"/>
      <c r="X132" s="1165"/>
      <c r="Y132" s="1165"/>
      <c r="Z132" s="1166"/>
      <c r="AA132" s="1167">
        <v>10.682459059999999</v>
      </c>
      <c r="AB132" s="1168"/>
      <c r="AC132" s="1168"/>
      <c r="AD132" s="1168"/>
      <c r="AE132" s="1169"/>
      <c r="AF132" s="1170">
        <v>10.70146282</v>
      </c>
      <c r="AG132" s="1168"/>
      <c r="AH132" s="1168"/>
      <c r="AI132" s="1168"/>
      <c r="AJ132" s="1169"/>
      <c r="AK132" s="1170">
        <v>10.16407834</v>
      </c>
      <c r="AL132" s="1168"/>
      <c r="AM132" s="1168"/>
      <c r="AN132" s="1168"/>
      <c r="AO132" s="1169"/>
      <c r="AP132" s="1067"/>
      <c r="AQ132" s="1068"/>
      <c r="AR132" s="1068"/>
      <c r="AS132" s="1068"/>
      <c r="AT132" s="1171"/>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499</v>
      </c>
      <c r="W133" s="1148"/>
      <c r="X133" s="1148"/>
      <c r="Y133" s="1148"/>
      <c r="Z133" s="1149"/>
      <c r="AA133" s="1150">
        <v>10.5</v>
      </c>
      <c r="AB133" s="1151"/>
      <c r="AC133" s="1151"/>
      <c r="AD133" s="1151"/>
      <c r="AE133" s="1152"/>
      <c r="AF133" s="1150">
        <v>10.7</v>
      </c>
      <c r="AG133" s="1151"/>
      <c r="AH133" s="1151"/>
      <c r="AI133" s="1151"/>
      <c r="AJ133" s="1152"/>
      <c r="AK133" s="1150">
        <v>10.5</v>
      </c>
      <c r="AL133" s="1151"/>
      <c r="AM133" s="1151"/>
      <c r="AN133" s="1151"/>
      <c r="AO133" s="1152"/>
      <c r="AP133" s="1097"/>
      <c r="AQ133" s="1098"/>
      <c r="AR133" s="1098"/>
      <c r="AS133" s="1098"/>
      <c r="AT133" s="1153"/>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yxWFrUMYd0ShKWeBTMp504W5EainjWStAXT4408NniOiX8x61IgOLjFijcKPh6LxQc70+ewmbrE3b7wPKyJ1wg==" saltValue="7HPSbO/BUOZJwint2nTf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500</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AgIPT9553LNFzOaczhH8zRQ23rQHIJZI7AVWtfMRI7pJQdZUO4ThanDuLif00fD1ZaM7hTX/ZC53VjCa6spQw==" saltValue="xBLNr/V2pKvTnKAoFKoAc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zxB+aVkJDnWbzChP7+QDlzsXjSovLEZq0oy5qx5+1sat5LvobRu9sL+oJ2mVJdf4RFoT864NUXPH96QDskQWg==" saltValue="TT48IHGIEPwus59f2zLH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501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502</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88" t="s">
        <v>503</v>
      </c>
      <c r="AP7" s="281"/>
      <c r="AQ7" s="282" t="s">
        <v>504</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89"/>
      <c r="AP8" s="287" t="s">
        <v>505</v>
      </c>
      <c r="AQ8" s="288" t="s">
        <v>506</v>
      </c>
      <c r="AR8" s="289" t="s">
        <v>507</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90" t="s">
        <v>508</v>
      </c>
      <c r="AL9" s="1191"/>
      <c r="AM9" s="1191"/>
      <c r="AN9" s="1192"/>
      <c r="AO9" s="290">
        <v>806472</v>
      </c>
      <c r="AP9" s="290">
        <v>38050</v>
      </c>
      <c r="AQ9" s="291">
        <v>55995</v>
      </c>
      <c r="AR9" s="292">
        <v>-32</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90" t="s">
        <v>509</v>
      </c>
      <c r="AL10" s="1191"/>
      <c r="AM10" s="1191"/>
      <c r="AN10" s="1192"/>
      <c r="AO10" s="293">
        <v>84521</v>
      </c>
      <c r="AP10" s="293">
        <v>3988</v>
      </c>
      <c r="AQ10" s="294">
        <v>5813</v>
      </c>
      <c r="AR10" s="295">
        <v>-31.4</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90" t="s">
        <v>510</v>
      </c>
      <c r="AL11" s="1191"/>
      <c r="AM11" s="1191"/>
      <c r="AN11" s="1192"/>
      <c r="AO11" s="293">
        <v>234858</v>
      </c>
      <c r="AP11" s="293">
        <v>11081</v>
      </c>
      <c r="AQ11" s="294">
        <v>8381</v>
      </c>
      <c r="AR11" s="295">
        <v>32.200000000000003</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90" t="s">
        <v>511</v>
      </c>
      <c r="AL12" s="1191"/>
      <c r="AM12" s="1191"/>
      <c r="AN12" s="1192"/>
      <c r="AO12" s="293" t="s">
        <v>512</v>
      </c>
      <c r="AP12" s="293" t="s">
        <v>512</v>
      </c>
      <c r="AQ12" s="294">
        <v>170</v>
      </c>
      <c r="AR12" s="295" t="s">
        <v>512</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90" t="s">
        <v>513</v>
      </c>
      <c r="AL13" s="1191"/>
      <c r="AM13" s="1191"/>
      <c r="AN13" s="1192"/>
      <c r="AO13" s="293" t="s">
        <v>512</v>
      </c>
      <c r="AP13" s="293" t="s">
        <v>512</v>
      </c>
      <c r="AQ13" s="294">
        <v>1</v>
      </c>
      <c r="AR13" s="295" t="s">
        <v>512</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90" t="s">
        <v>514</v>
      </c>
      <c r="AL14" s="1191"/>
      <c r="AM14" s="1191"/>
      <c r="AN14" s="1192"/>
      <c r="AO14" s="293">
        <v>44052</v>
      </c>
      <c r="AP14" s="293">
        <v>2078</v>
      </c>
      <c r="AQ14" s="294">
        <v>2724</v>
      </c>
      <c r="AR14" s="295">
        <v>-23.7</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90" t="s">
        <v>515</v>
      </c>
      <c r="AL15" s="1191"/>
      <c r="AM15" s="1191"/>
      <c r="AN15" s="1192"/>
      <c r="AO15" s="293">
        <v>56422</v>
      </c>
      <c r="AP15" s="293">
        <v>2662</v>
      </c>
      <c r="AQ15" s="294">
        <v>1180</v>
      </c>
      <c r="AR15" s="295">
        <v>125.6</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93" t="s">
        <v>516</v>
      </c>
      <c r="AL16" s="1194"/>
      <c r="AM16" s="1194"/>
      <c r="AN16" s="1195"/>
      <c r="AO16" s="293">
        <v>-78519</v>
      </c>
      <c r="AP16" s="293">
        <v>-3705</v>
      </c>
      <c r="AQ16" s="294">
        <v>-5022</v>
      </c>
      <c r="AR16" s="295">
        <v>-26.2</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93" t="s">
        <v>183</v>
      </c>
      <c r="AL17" s="1194"/>
      <c r="AM17" s="1194"/>
      <c r="AN17" s="1195"/>
      <c r="AO17" s="293">
        <v>1147806</v>
      </c>
      <c r="AP17" s="293">
        <v>54155</v>
      </c>
      <c r="AQ17" s="294">
        <v>69242</v>
      </c>
      <c r="AR17" s="295">
        <v>-21.8</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517</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518</v>
      </c>
      <c r="AP20" s="301" t="s">
        <v>519</v>
      </c>
      <c r="AQ20" s="302" t="s">
        <v>520</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85" t="s">
        <v>521</v>
      </c>
      <c r="AL21" s="1186"/>
      <c r="AM21" s="1186"/>
      <c r="AN21" s="1187"/>
      <c r="AO21" s="305">
        <v>4.58</v>
      </c>
      <c r="AP21" s="306">
        <v>6.42</v>
      </c>
      <c r="AQ21" s="307">
        <v>-1.84</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85" t="s">
        <v>522</v>
      </c>
      <c r="AL22" s="1186"/>
      <c r="AM22" s="1186"/>
      <c r="AN22" s="1187"/>
      <c r="AO22" s="310">
        <v>98.2</v>
      </c>
      <c r="AP22" s="311">
        <v>97.3</v>
      </c>
      <c r="AQ22" s="312">
        <v>0.9</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523</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524</v>
      </c>
      <c r="AO27" s="271"/>
      <c r="AP27" s="271"/>
      <c r="AQ27" s="271"/>
      <c r="AR27" s="271"/>
      <c r="AS27" s="271"/>
      <c r="AT27" s="271"/>
    </row>
    <row r="28" spans="1:46" ht="17.25" x14ac:dyDescent="0.15">
      <c r="A28" s="272" t="s">
        <v>525</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526</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88" t="s">
        <v>503</v>
      </c>
      <c r="AP30" s="281"/>
      <c r="AQ30" s="282" t="s">
        <v>504</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89"/>
      <c r="AP31" s="287" t="s">
        <v>505</v>
      </c>
      <c r="AQ31" s="288" t="s">
        <v>506</v>
      </c>
      <c r="AR31" s="289" t="s">
        <v>507</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201" t="s">
        <v>527</v>
      </c>
      <c r="AL32" s="1202"/>
      <c r="AM32" s="1202"/>
      <c r="AN32" s="1203"/>
      <c r="AO32" s="320">
        <v>570617</v>
      </c>
      <c r="AP32" s="320">
        <v>26922</v>
      </c>
      <c r="AQ32" s="321">
        <v>31321</v>
      </c>
      <c r="AR32" s="322">
        <v>-14</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201" t="s">
        <v>528</v>
      </c>
      <c r="AL33" s="1202"/>
      <c r="AM33" s="1202"/>
      <c r="AN33" s="1203"/>
      <c r="AO33" s="320" t="s">
        <v>512</v>
      </c>
      <c r="AP33" s="320" t="s">
        <v>512</v>
      </c>
      <c r="AQ33" s="321" t="s">
        <v>512</v>
      </c>
      <c r="AR33" s="322" t="s">
        <v>512</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201" t="s">
        <v>529</v>
      </c>
      <c r="AL34" s="1202"/>
      <c r="AM34" s="1202"/>
      <c r="AN34" s="1203"/>
      <c r="AO34" s="320" t="s">
        <v>512</v>
      </c>
      <c r="AP34" s="320" t="s">
        <v>512</v>
      </c>
      <c r="AQ34" s="321" t="s">
        <v>512</v>
      </c>
      <c r="AR34" s="322" t="s">
        <v>512</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201" t="s">
        <v>530</v>
      </c>
      <c r="AL35" s="1202"/>
      <c r="AM35" s="1202"/>
      <c r="AN35" s="1203"/>
      <c r="AO35" s="320">
        <v>244291</v>
      </c>
      <c r="AP35" s="320">
        <v>11526</v>
      </c>
      <c r="AQ35" s="321">
        <v>9685</v>
      </c>
      <c r="AR35" s="322">
        <v>19</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201" t="s">
        <v>531</v>
      </c>
      <c r="AL36" s="1202"/>
      <c r="AM36" s="1202"/>
      <c r="AN36" s="1203"/>
      <c r="AO36" s="320">
        <v>38597</v>
      </c>
      <c r="AP36" s="320">
        <v>1821</v>
      </c>
      <c r="AQ36" s="321">
        <v>2454</v>
      </c>
      <c r="AR36" s="322">
        <v>-25.8</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201" t="s">
        <v>532</v>
      </c>
      <c r="AL37" s="1202"/>
      <c r="AM37" s="1202"/>
      <c r="AN37" s="1203"/>
      <c r="AO37" s="320">
        <v>12899</v>
      </c>
      <c r="AP37" s="320">
        <v>609</v>
      </c>
      <c r="AQ37" s="321">
        <v>1182</v>
      </c>
      <c r="AR37" s="322">
        <v>-48.5</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204" t="s">
        <v>533</v>
      </c>
      <c r="AL38" s="1205"/>
      <c r="AM38" s="1205"/>
      <c r="AN38" s="1206"/>
      <c r="AO38" s="323" t="s">
        <v>512</v>
      </c>
      <c r="AP38" s="323" t="s">
        <v>512</v>
      </c>
      <c r="AQ38" s="324">
        <v>1</v>
      </c>
      <c r="AR38" s="312" t="s">
        <v>512</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204" t="s">
        <v>534</v>
      </c>
      <c r="AL39" s="1205"/>
      <c r="AM39" s="1205"/>
      <c r="AN39" s="1206"/>
      <c r="AO39" s="320">
        <v>-629</v>
      </c>
      <c r="AP39" s="320">
        <v>-30</v>
      </c>
      <c r="AQ39" s="321">
        <v>-3213</v>
      </c>
      <c r="AR39" s="322">
        <v>-99.1</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201" t="s">
        <v>535</v>
      </c>
      <c r="AL40" s="1202"/>
      <c r="AM40" s="1202"/>
      <c r="AN40" s="1203"/>
      <c r="AO40" s="320">
        <v>-481843</v>
      </c>
      <c r="AP40" s="320">
        <v>-22734</v>
      </c>
      <c r="AQ40" s="321">
        <v>-28480</v>
      </c>
      <c r="AR40" s="322">
        <v>-20.2</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207" t="s">
        <v>300</v>
      </c>
      <c r="AL41" s="1208"/>
      <c r="AM41" s="1208"/>
      <c r="AN41" s="1209"/>
      <c r="AO41" s="320">
        <v>383932</v>
      </c>
      <c r="AP41" s="320">
        <v>18114</v>
      </c>
      <c r="AQ41" s="321">
        <v>12950</v>
      </c>
      <c r="AR41" s="322">
        <v>39.9</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536</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537</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538</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96" t="s">
        <v>503</v>
      </c>
      <c r="AN49" s="1198" t="s">
        <v>539</v>
      </c>
      <c r="AO49" s="1199"/>
      <c r="AP49" s="1199"/>
      <c r="AQ49" s="1199"/>
      <c r="AR49" s="1200"/>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97"/>
      <c r="AN50" s="336" t="s">
        <v>540</v>
      </c>
      <c r="AO50" s="337" t="s">
        <v>541</v>
      </c>
      <c r="AP50" s="338" t="s">
        <v>542</v>
      </c>
      <c r="AQ50" s="339" t="s">
        <v>543</v>
      </c>
      <c r="AR50" s="340" t="s">
        <v>544</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545</v>
      </c>
      <c r="AL51" s="333"/>
      <c r="AM51" s="341">
        <v>908570</v>
      </c>
      <c r="AN51" s="342">
        <v>44781</v>
      </c>
      <c r="AO51" s="343">
        <v>88.9</v>
      </c>
      <c r="AP51" s="344">
        <v>74444</v>
      </c>
      <c r="AQ51" s="345">
        <v>6.6</v>
      </c>
      <c r="AR51" s="346">
        <v>82.3</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546</v>
      </c>
      <c r="AM52" s="349">
        <v>409608</v>
      </c>
      <c r="AN52" s="350">
        <v>20189</v>
      </c>
      <c r="AO52" s="351">
        <v>44.2</v>
      </c>
      <c r="AP52" s="352">
        <v>34175</v>
      </c>
      <c r="AQ52" s="353">
        <v>4.0999999999999996</v>
      </c>
      <c r="AR52" s="354">
        <v>40.1</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547</v>
      </c>
      <c r="AL53" s="333"/>
      <c r="AM53" s="341">
        <v>502777</v>
      </c>
      <c r="AN53" s="342">
        <v>24476</v>
      </c>
      <c r="AO53" s="343">
        <v>-45.3</v>
      </c>
      <c r="AP53" s="344">
        <v>85205</v>
      </c>
      <c r="AQ53" s="345">
        <v>14.5</v>
      </c>
      <c r="AR53" s="346">
        <v>-59.8</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546</v>
      </c>
      <c r="AM54" s="349">
        <v>287809</v>
      </c>
      <c r="AN54" s="350">
        <v>14011</v>
      </c>
      <c r="AO54" s="351">
        <v>-30.6</v>
      </c>
      <c r="AP54" s="352">
        <v>38847</v>
      </c>
      <c r="AQ54" s="353">
        <v>13.7</v>
      </c>
      <c r="AR54" s="354">
        <v>-44.3</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548</v>
      </c>
      <c r="AL55" s="333"/>
      <c r="AM55" s="341">
        <v>1061121</v>
      </c>
      <c r="AN55" s="342">
        <v>51131</v>
      </c>
      <c r="AO55" s="343">
        <v>108.9</v>
      </c>
      <c r="AP55" s="344">
        <v>49919</v>
      </c>
      <c r="AQ55" s="345">
        <v>-41.4</v>
      </c>
      <c r="AR55" s="346">
        <v>150.30000000000001</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546</v>
      </c>
      <c r="AM56" s="349">
        <v>369576</v>
      </c>
      <c r="AN56" s="350">
        <v>17808</v>
      </c>
      <c r="AO56" s="351">
        <v>27.1</v>
      </c>
      <c r="AP56" s="352">
        <v>26398</v>
      </c>
      <c r="AQ56" s="353">
        <v>-32</v>
      </c>
      <c r="AR56" s="354">
        <v>59.1</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549</v>
      </c>
      <c r="AL57" s="333"/>
      <c r="AM57" s="341">
        <v>1374145</v>
      </c>
      <c r="AN57" s="342">
        <v>65445</v>
      </c>
      <c r="AO57" s="343">
        <v>28</v>
      </c>
      <c r="AP57" s="344">
        <v>47738</v>
      </c>
      <c r="AQ57" s="345">
        <v>-4.4000000000000004</v>
      </c>
      <c r="AR57" s="346">
        <v>32.4</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546</v>
      </c>
      <c r="AM58" s="349">
        <v>368985</v>
      </c>
      <c r="AN58" s="350">
        <v>17573</v>
      </c>
      <c r="AO58" s="351">
        <v>-1.3</v>
      </c>
      <c r="AP58" s="352">
        <v>24937</v>
      </c>
      <c r="AQ58" s="353">
        <v>-5.5</v>
      </c>
      <c r="AR58" s="354">
        <v>4.2</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550</v>
      </c>
      <c r="AL59" s="333"/>
      <c r="AM59" s="341">
        <v>869052</v>
      </c>
      <c r="AN59" s="342">
        <v>41003</v>
      </c>
      <c r="AO59" s="343">
        <v>-37.299999999999997</v>
      </c>
      <c r="AP59" s="344">
        <v>52191</v>
      </c>
      <c r="AQ59" s="345">
        <v>9.3000000000000007</v>
      </c>
      <c r="AR59" s="346">
        <v>-46.6</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546</v>
      </c>
      <c r="AM60" s="349">
        <v>385037</v>
      </c>
      <c r="AN60" s="350">
        <v>18166</v>
      </c>
      <c r="AO60" s="351">
        <v>3.4</v>
      </c>
      <c r="AP60" s="352">
        <v>24843</v>
      </c>
      <c r="AQ60" s="353">
        <v>-0.4</v>
      </c>
      <c r="AR60" s="354">
        <v>3.8</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551</v>
      </c>
      <c r="AL61" s="355"/>
      <c r="AM61" s="356">
        <v>943133</v>
      </c>
      <c r="AN61" s="357">
        <v>45367</v>
      </c>
      <c r="AO61" s="358">
        <v>28.6</v>
      </c>
      <c r="AP61" s="359">
        <v>61899</v>
      </c>
      <c r="AQ61" s="360">
        <v>-3.1</v>
      </c>
      <c r="AR61" s="346">
        <v>31.7</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546</v>
      </c>
      <c r="AM62" s="349">
        <v>364203</v>
      </c>
      <c r="AN62" s="350">
        <v>17549</v>
      </c>
      <c r="AO62" s="351">
        <v>8.6</v>
      </c>
      <c r="AP62" s="352">
        <v>29840</v>
      </c>
      <c r="AQ62" s="353">
        <v>-4</v>
      </c>
      <c r="AR62" s="354">
        <v>12.6</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M562sKnO9RD1GpSCBzSPhWU9qpyS86WRNnmJ8EkZWmRCQZmFJ1guZka09pgCRoj7Aggacd4Eios9VAtyVbU//w==" saltValue="H3HYF05xGA8ezFj4+VN/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HfGm1QWLQyKdtZCJbinYv18Wu7BPN3Ath33WiCX5wrI/aqC3+f3/JAjSHy8xHW4E7zwtYem/FggHCA7bkc+kw==" saltValue="K1A2nRglLKwOGHYEP2Gk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YHrYDxGWr7QUMYKkPcXwLjIrfoFLxJjqownmmWgoV241xeUCgjEmZk6WwHL1opPc2B5EVWLdwq267kpIStqgg==" saltValue="nqrNGRjDFRiWrBqoLtHp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0" t="s">
        <v>3</v>
      </c>
      <c r="D47" s="1210"/>
      <c r="E47" s="1211"/>
      <c r="F47" s="11">
        <v>69.400000000000006</v>
      </c>
      <c r="G47" s="12">
        <v>73.06</v>
      </c>
      <c r="H47" s="12">
        <v>72.13</v>
      </c>
      <c r="I47" s="12">
        <v>62.47</v>
      </c>
      <c r="J47" s="13">
        <v>56.16</v>
      </c>
    </row>
    <row r="48" spans="2:10" ht="57.75" customHeight="1" x14ac:dyDescent="0.15">
      <c r="B48" s="14"/>
      <c r="C48" s="1212" t="s">
        <v>4</v>
      </c>
      <c r="D48" s="1212"/>
      <c r="E48" s="1213"/>
      <c r="F48" s="15">
        <v>7.09</v>
      </c>
      <c r="G48" s="16">
        <v>1.42</v>
      </c>
      <c r="H48" s="16">
        <v>0.37</v>
      </c>
      <c r="I48" s="16">
        <v>0.4</v>
      </c>
      <c r="J48" s="17">
        <v>0.6</v>
      </c>
    </row>
    <row r="49" spans="2:10" ht="57.75" customHeight="1" thickBot="1" x14ac:dyDescent="0.2">
      <c r="B49" s="18"/>
      <c r="C49" s="1214" t="s">
        <v>5</v>
      </c>
      <c r="D49" s="1214"/>
      <c r="E49" s="1215"/>
      <c r="F49" s="19">
        <v>0.69</v>
      </c>
      <c r="G49" s="20" t="s">
        <v>560</v>
      </c>
      <c r="H49" s="20" t="s">
        <v>561</v>
      </c>
      <c r="I49" s="20" t="s">
        <v>562</v>
      </c>
      <c r="J49" s="21">
        <v>4.58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2SRLAx+2malON22xvnHIDZkNYejmyH0HFgHMjQ3FaNWeDW5Y4xtLgOxDsHdwx+yf7rcS8IwsO6VvNTRSpMB4w==" saltValue="4oLp7Kq9hxgZdLn0zoAr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2" t="s">
        <v>563</v>
      </c>
      <c r="D34" s="1222"/>
      <c r="E34" s="1223"/>
      <c r="F34" s="32">
        <v>8.6300000000000008</v>
      </c>
      <c r="G34" s="33">
        <v>8.4700000000000006</v>
      </c>
      <c r="H34" s="33">
        <v>8.09</v>
      </c>
      <c r="I34" s="33">
        <v>7.39</v>
      </c>
      <c r="J34" s="34">
        <v>6.72</v>
      </c>
      <c r="K34" s="22"/>
      <c r="L34" s="22"/>
      <c r="M34" s="22"/>
      <c r="N34" s="22"/>
      <c r="O34" s="22"/>
      <c r="P34" s="22"/>
    </row>
    <row r="35" spans="1:16" ht="39" customHeight="1" x14ac:dyDescent="0.15">
      <c r="A35" s="22"/>
      <c r="B35" s="35"/>
      <c r="C35" s="1216" t="s">
        <v>564</v>
      </c>
      <c r="D35" s="1217"/>
      <c r="E35" s="1218"/>
      <c r="F35" s="36">
        <v>0.25</v>
      </c>
      <c r="G35" s="37">
        <v>0.14000000000000001</v>
      </c>
      <c r="H35" s="37">
        <v>0.64</v>
      </c>
      <c r="I35" s="37">
        <v>0.61</v>
      </c>
      <c r="J35" s="38">
        <v>0.86</v>
      </c>
      <c r="K35" s="22"/>
      <c r="L35" s="22"/>
      <c r="M35" s="22"/>
      <c r="N35" s="22"/>
      <c r="O35" s="22"/>
      <c r="P35" s="22"/>
    </row>
    <row r="36" spans="1:16" ht="39" customHeight="1" x14ac:dyDescent="0.15">
      <c r="A36" s="22"/>
      <c r="B36" s="35"/>
      <c r="C36" s="1216" t="s">
        <v>565</v>
      </c>
      <c r="D36" s="1217"/>
      <c r="E36" s="1218"/>
      <c r="F36" s="36">
        <v>3.56</v>
      </c>
      <c r="G36" s="37">
        <v>4</v>
      </c>
      <c r="H36" s="37">
        <v>1.52</v>
      </c>
      <c r="I36" s="37">
        <v>0.36</v>
      </c>
      <c r="J36" s="38">
        <v>0.76</v>
      </c>
      <c r="K36" s="22"/>
      <c r="L36" s="22"/>
      <c r="M36" s="22"/>
      <c r="N36" s="22"/>
      <c r="O36" s="22"/>
      <c r="P36" s="22"/>
    </row>
    <row r="37" spans="1:16" ht="39" customHeight="1" x14ac:dyDescent="0.15">
      <c r="A37" s="22"/>
      <c r="B37" s="35"/>
      <c r="C37" s="1216" t="s">
        <v>566</v>
      </c>
      <c r="D37" s="1217"/>
      <c r="E37" s="1218"/>
      <c r="F37" s="36">
        <v>7.08</v>
      </c>
      <c r="G37" s="37">
        <v>1.41</v>
      </c>
      <c r="H37" s="37">
        <v>0.35</v>
      </c>
      <c r="I37" s="37">
        <v>0.38</v>
      </c>
      <c r="J37" s="38">
        <v>0.57999999999999996</v>
      </c>
      <c r="K37" s="22"/>
      <c r="L37" s="22"/>
      <c r="M37" s="22"/>
      <c r="N37" s="22"/>
      <c r="O37" s="22"/>
      <c r="P37" s="22"/>
    </row>
    <row r="38" spans="1:16" ht="39" customHeight="1" x14ac:dyDescent="0.15">
      <c r="A38" s="22"/>
      <c r="B38" s="35"/>
      <c r="C38" s="1216" t="s">
        <v>567</v>
      </c>
      <c r="D38" s="1217"/>
      <c r="E38" s="1218"/>
      <c r="F38" s="36">
        <v>7.0000000000000007E-2</v>
      </c>
      <c r="G38" s="37">
        <v>0.06</v>
      </c>
      <c r="H38" s="37">
        <v>7.0000000000000007E-2</v>
      </c>
      <c r="I38" s="37">
        <v>7.0000000000000007E-2</v>
      </c>
      <c r="J38" s="38">
        <v>7.0000000000000007E-2</v>
      </c>
      <c r="K38" s="22"/>
      <c r="L38" s="22"/>
      <c r="M38" s="22"/>
      <c r="N38" s="22"/>
      <c r="O38" s="22"/>
      <c r="P38" s="22"/>
    </row>
    <row r="39" spans="1:16" ht="39" customHeight="1" x14ac:dyDescent="0.15">
      <c r="A39" s="22"/>
      <c r="B39" s="35"/>
      <c r="C39" s="1216" t="s">
        <v>568</v>
      </c>
      <c r="D39" s="1217"/>
      <c r="E39" s="1218"/>
      <c r="F39" s="36">
        <v>0.01</v>
      </c>
      <c r="G39" s="37">
        <v>0</v>
      </c>
      <c r="H39" s="37">
        <v>0.01</v>
      </c>
      <c r="I39" s="37">
        <v>0</v>
      </c>
      <c r="J39" s="38">
        <v>0</v>
      </c>
      <c r="K39" s="22"/>
      <c r="L39" s="22"/>
      <c r="M39" s="22"/>
      <c r="N39" s="22"/>
      <c r="O39" s="22"/>
      <c r="P39" s="22"/>
    </row>
    <row r="40" spans="1:16" ht="39" customHeight="1" x14ac:dyDescent="0.15">
      <c r="A40" s="22"/>
      <c r="B40" s="35"/>
      <c r="C40" s="1216" t="s">
        <v>569</v>
      </c>
      <c r="D40" s="1217"/>
      <c r="E40" s="1218"/>
      <c r="F40" s="36">
        <v>0</v>
      </c>
      <c r="G40" s="37">
        <v>0</v>
      </c>
      <c r="H40" s="37">
        <v>0</v>
      </c>
      <c r="I40" s="37">
        <v>0</v>
      </c>
      <c r="J40" s="38">
        <v>0</v>
      </c>
      <c r="K40" s="22"/>
      <c r="L40" s="22"/>
      <c r="M40" s="22"/>
      <c r="N40" s="22"/>
      <c r="O40" s="22"/>
      <c r="P40" s="22"/>
    </row>
    <row r="41" spans="1:16" ht="39" customHeight="1" x14ac:dyDescent="0.15">
      <c r="A41" s="22"/>
      <c r="B41" s="35"/>
      <c r="C41" s="1216" t="s">
        <v>570</v>
      </c>
      <c r="D41" s="1217"/>
      <c r="E41" s="1218"/>
      <c r="F41" s="36">
        <v>0</v>
      </c>
      <c r="G41" s="37">
        <v>0</v>
      </c>
      <c r="H41" s="37">
        <v>0</v>
      </c>
      <c r="I41" s="37">
        <v>0</v>
      </c>
      <c r="J41" s="38">
        <v>0</v>
      </c>
      <c r="K41" s="22"/>
      <c r="L41" s="22"/>
      <c r="M41" s="22"/>
      <c r="N41" s="22"/>
      <c r="O41" s="22"/>
      <c r="P41" s="22"/>
    </row>
    <row r="42" spans="1:16" ht="39" customHeight="1" x14ac:dyDescent="0.15">
      <c r="A42" s="22"/>
      <c r="B42" s="39"/>
      <c r="C42" s="1216" t="s">
        <v>571</v>
      </c>
      <c r="D42" s="1217"/>
      <c r="E42" s="1218"/>
      <c r="F42" s="36" t="s">
        <v>512</v>
      </c>
      <c r="G42" s="37" t="s">
        <v>512</v>
      </c>
      <c r="H42" s="37" t="s">
        <v>512</v>
      </c>
      <c r="I42" s="37" t="s">
        <v>512</v>
      </c>
      <c r="J42" s="38" t="s">
        <v>512</v>
      </c>
      <c r="K42" s="22"/>
      <c r="L42" s="22"/>
      <c r="M42" s="22"/>
      <c r="N42" s="22"/>
      <c r="O42" s="22"/>
      <c r="P42" s="22"/>
    </row>
    <row r="43" spans="1:16" ht="39" customHeight="1" thickBot="1" x14ac:dyDescent="0.2">
      <c r="A43" s="22"/>
      <c r="B43" s="40"/>
      <c r="C43" s="1219" t="s">
        <v>572</v>
      </c>
      <c r="D43" s="1220"/>
      <c r="E43" s="122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hOfs6ojRHborJ3dSVBxXz1GYoC7Km1ORTLbuoNL/J5DeqcY5Z9D7D150TL2BlqF8e2DpS+e+fhzT4dHkpvsaw==" saltValue="DHVq+nUV0BNwM+CWPMH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509</v>
      </c>
      <c r="L45" s="60">
        <v>551</v>
      </c>
      <c r="M45" s="60">
        <v>557</v>
      </c>
      <c r="N45" s="60">
        <v>568</v>
      </c>
      <c r="O45" s="61">
        <v>571</v>
      </c>
      <c r="P45" s="48"/>
      <c r="Q45" s="48"/>
      <c r="R45" s="48"/>
      <c r="S45" s="48"/>
      <c r="T45" s="48"/>
      <c r="U45" s="48"/>
    </row>
    <row r="46" spans="1:21" ht="30.75" customHeight="1" x14ac:dyDescent="0.15">
      <c r="A46" s="48"/>
      <c r="B46" s="1234"/>
      <c r="C46" s="1235"/>
      <c r="D46" s="62"/>
      <c r="E46" s="1226" t="s">
        <v>13</v>
      </c>
      <c r="F46" s="1226"/>
      <c r="G46" s="1226"/>
      <c r="H46" s="1226"/>
      <c r="I46" s="1226"/>
      <c r="J46" s="122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26" t="s">
        <v>14</v>
      </c>
      <c r="F47" s="1226"/>
      <c r="G47" s="1226"/>
      <c r="H47" s="1226"/>
      <c r="I47" s="1226"/>
      <c r="J47" s="122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26" t="s">
        <v>15</v>
      </c>
      <c r="F48" s="1226"/>
      <c r="G48" s="1226"/>
      <c r="H48" s="1226"/>
      <c r="I48" s="1226"/>
      <c r="J48" s="1227"/>
      <c r="K48" s="63">
        <v>252</v>
      </c>
      <c r="L48" s="64">
        <v>268</v>
      </c>
      <c r="M48" s="64">
        <v>264</v>
      </c>
      <c r="N48" s="64">
        <v>263</v>
      </c>
      <c r="O48" s="65">
        <v>244</v>
      </c>
      <c r="P48" s="48"/>
      <c r="Q48" s="48"/>
      <c r="R48" s="48"/>
      <c r="S48" s="48"/>
      <c r="T48" s="48"/>
      <c r="U48" s="48"/>
    </row>
    <row r="49" spans="1:21" ht="30.75" customHeight="1" x14ac:dyDescent="0.15">
      <c r="A49" s="48"/>
      <c r="B49" s="1234"/>
      <c r="C49" s="1235"/>
      <c r="D49" s="62"/>
      <c r="E49" s="1226" t="s">
        <v>16</v>
      </c>
      <c r="F49" s="1226"/>
      <c r="G49" s="1226"/>
      <c r="H49" s="1226"/>
      <c r="I49" s="1226"/>
      <c r="J49" s="1227"/>
      <c r="K49" s="63">
        <v>37</v>
      </c>
      <c r="L49" s="64">
        <v>34</v>
      </c>
      <c r="M49" s="64">
        <v>27</v>
      </c>
      <c r="N49" s="64">
        <v>31</v>
      </c>
      <c r="O49" s="65">
        <v>39</v>
      </c>
      <c r="P49" s="48"/>
      <c r="Q49" s="48"/>
      <c r="R49" s="48"/>
      <c r="S49" s="48"/>
      <c r="T49" s="48"/>
      <c r="U49" s="48"/>
    </row>
    <row r="50" spans="1:21" ht="30.75" customHeight="1" x14ac:dyDescent="0.15">
      <c r="A50" s="48"/>
      <c r="B50" s="1234"/>
      <c r="C50" s="1235"/>
      <c r="D50" s="62"/>
      <c r="E50" s="1226" t="s">
        <v>17</v>
      </c>
      <c r="F50" s="1226"/>
      <c r="G50" s="1226"/>
      <c r="H50" s="1226"/>
      <c r="I50" s="1226"/>
      <c r="J50" s="1227"/>
      <c r="K50" s="63">
        <v>13</v>
      </c>
      <c r="L50" s="64">
        <v>13</v>
      </c>
      <c r="M50" s="64">
        <v>13</v>
      </c>
      <c r="N50" s="64">
        <v>13</v>
      </c>
      <c r="O50" s="65">
        <v>13</v>
      </c>
      <c r="P50" s="48"/>
      <c r="Q50" s="48"/>
      <c r="R50" s="48"/>
      <c r="S50" s="48"/>
      <c r="T50" s="48"/>
      <c r="U50" s="48"/>
    </row>
    <row r="51" spans="1:21" ht="30.75" customHeight="1" x14ac:dyDescent="0.15">
      <c r="A51" s="48"/>
      <c r="B51" s="1236"/>
      <c r="C51" s="1237"/>
      <c r="D51" s="66"/>
      <c r="E51" s="1226" t="s">
        <v>18</v>
      </c>
      <c r="F51" s="1226"/>
      <c r="G51" s="1226"/>
      <c r="H51" s="1226"/>
      <c r="I51" s="1226"/>
      <c r="J51" s="1227"/>
      <c r="K51" s="63" t="s">
        <v>512</v>
      </c>
      <c r="L51" s="64" t="s">
        <v>512</v>
      </c>
      <c r="M51" s="64" t="s">
        <v>512</v>
      </c>
      <c r="N51" s="64" t="s">
        <v>512</v>
      </c>
      <c r="O51" s="65" t="s">
        <v>512</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446</v>
      </c>
      <c r="L52" s="64">
        <v>475</v>
      </c>
      <c r="M52" s="64">
        <v>468</v>
      </c>
      <c r="N52" s="64">
        <v>477</v>
      </c>
      <c r="O52" s="65">
        <v>483</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365</v>
      </c>
      <c r="L53" s="69">
        <v>391</v>
      </c>
      <c r="M53" s="69">
        <v>393</v>
      </c>
      <c r="N53" s="69">
        <v>398</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Q3NR8bsDtuT1aDNwM+4Y+89BtkdiHm3aQ246YsFZmqJYB/wytJfOwewdJBOsrTtw2eCa2ClPDpjvdZgVAHlmw==" saltValue="SrDBimXWjuAQLmDlcpqN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0" t="s">
        <v>24</v>
      </c>
      <c r="C41" s="1241"/>
      <c r="D41" s="81"/>
      <c r="E41" s="1246" t="s">
        <v>25</v>
      </c>
      <c r="F41" s="1246"/>
      <c r="G41" s="1246"/>
      <c r="H41" s="1247"/>
      <c r="I41" s="82">
        <v>5202</v>
      </c>
      <c r="J41" s="83">
        <v>5057</v>
      </c>
      <c r="K41" s="83">
        <v>5017</v>
      </c>
      <c r="L41" s="83">
        <v>4925</v>
      </c>
      <c r="M41" s="84">
        <v>4351</v>
      </c>
    </row>
    <row r="42" spans="2:13" ht="27.75" customHeight="1" x14ac:dyDescent="0.15">
      <c r="B42" s="1242"/>
      <c r="C42" s="1243"/>
      <c r="D42" s="85"/>
      <c r="E42" s="1248" t="s">
        <v>26</v>
      </c>
      <c r="F42" s="1248"/>
      <c r="G42" s="1248"/>
      <c r="H42" s="1249"/>
      <c r="I42" s="86">
        <v>150</v>
      </c>
      <c r="J42" s="87">
        <v>267</v>
      </c>
      <c r="K42" s="87">
        <v>151</v>
      </c>
      <c r="L42" s="87">
        <v>118</v>
      </c>
      <c r="M42" s="88">
        <v>107</v>
      </c>
    </row>
    <row r="43" spans="2:13" ht="27.75" customHeight="1" x14ac:dyDescent="0.15">
      <c r="B43" s="1242"/>
      <c r="C43" s="1243"/>
      <c r="D43" s="85"/>
      <c r="E43" s="1248" t="s">
        <v>27</v>
      </c>
      <c r="F43" s="1248"/>
      <c r="G43" s="1248"/>
      <c r="H43" s="1249"/>
      <c r="I43" s="86">
        <v>3020</v>
      </c>
      <c r="J43" s="87">
        <v>2834</v>
      </c>
      <c r="K43" s="87">
        <v>2639</v>
      </c>
      <c r="L43" s="87">
        <v>2475</v>
      </c>
      <c r="M43" s="88">
        <v>2303</v>
      </c>
    </row>
    <row r="44" spans="2:13" ht="27.75" customHeight="1" x14ac:dyDescent="0.15">
      <c r="B44" s="1242"/>
      <c r="C44" s="1243"/>
      <c r="D44" s="85"/>
      <c r="E44" s="1248" t="s">
        <v>28</v>
      </c>
      <c r="F44" s="1248"/>
      <c r="G44" s="1248"/>
      <c r="H44" s="1249"/>
      <c r="I44" s="86">
        <v>184</v>
      </c>
      <c r="J44" s="87">
        <v>326</v>
      </c>
      <c r="K44" s="87">
        <v>319</v>
      </c>
      <c r="L44" s="87">
        <v>334</v>
      </c>
      <c r="M44" s="88">
        <v>309</v>
      </c>
    </row>
    <row r="45" spans="2:13" ht="27.75" customHeight="1" x14ac:dyDescent="0.15">
      <c r="B45" s="1242"/>
      <c r="C45" s="1243"/>
      <c r="D45" s="85"/>
      <c r="E45" s="1248" t="s">
        <v>29</v>
      </c>
      <c r="F45" s="1248"/>
      <c r="G45" s="1248"/>
      <c r="H45" s="1249"/>
      <c r="I45" s="86">
        <v>925</v>
      </c>
      <c r="J45" s="87">
        <v>830</v>
      </c>
      <c r="K45" s="87">
        <v>777</v>
      </c>
      <c r="L45" s="87">
        <v>755</v>
      </c>
      <c r="M45" s="88">
        <v>741</v>
      </c>
    </row>
    <row r="46" spans="2:13" ht="27.75" customHeight="1" x14ac:dyDescent="0.15">
      <c r="B46" s="1242"/>
      <c r="C46" s="1243"/>
      <c r="D46" s="89"/>
      <c r="E46" s="1248" t="s">
        <v>30</v>
      </c>
      <c r="F46" s="1248"/>
      <c r="G46" s="1248"/>
      <c r="H46" s="1249"/>
      <c r="I46" s="86" t="s">
        <v>512</v>
      </c>
      <c r="J46" s="87">
        <v>10</v>
      </c>
      <c r="K46" s="87" t="s">
        <v>512</v>
      </c>
      <c r="L46" s="87">
        <v>7</v>
      </c>
      <c r="M46" s="88">
        <v>5</v>
      </c>
    </row>
    <row r="47" spans="2:13" ht="27.75" customHeight="1" x14ac:dyDescent="0.15">
      <c r="B47" s="1242"/>
      <c r="C47" s="1243"/>
      <c r="D47" s="90"/>
      <c r="E47" s="1250" t="s">
        <v>31</v>
      </c>
      <c r="F47" s="1251"/>
      <c r="G47" s="1251"/>
      <c r="H47" s="1252"/>
      <c r="I47" s="86" t="s">
        <v>512</v>
      </c>
      <c r="J47" s="87" t="s">
        <v>512</v>
      </c>
      <c r="K47" s="87" t="s">
        <v>512</v>
      </c>
      <c r="L47" s="87" t="s">
        <v>512</v>
      </c>
      <c r="M47" s="88" t="s">
        <v>512</v>
      </c>
    </row>
    <row r="48" spans="2:13" ht="27.75" customHeight="1" x14ac:dyDescent="0.15">
      <c r="B48" s="1242"/>
      <c r="C48" s="1243"/>
      <c r="D48" s="85"/>
      <c r="E48" s="1248" t="s">
        <v>32</v>
      </c>
      <c r="F48" s="1248"/>
      <c r="G48" s="1248"/>
      <c r="H48" s="1249"/>
      <c r="I48" s="86" t="s">
        <v>512</v>
      </c>
      <c r="J48" s="87" t="s">
        <v>512</v>
      </c>
      <c r="K48" s="87" t="s">
        <v>512</v>
      </c>
      <c r="L48" s="87" t="s">
        <v>512</v>
      </c>
      <c r="M48" s="88" t="s">
        <v>512</v>
      </c>
    </row>
    <row r="49" spans="2:13" ht="27.75" customHeight="1" x14ac:dyDescent="0.15">
      <c r="B49" s="1244"/>
      <c r="C49" s="1245"/>
      <c r="D49" s="85"/>
      <c r="E49" s="1248" t="s">
        <v>33</v>
      </c>
      <c r="F49" s="1248"/>
      <c r="G49" s="1248"/>
      <c r="H49" s="1249"/>
      <c r="I49" s="86" t="s">
        <v>512</v>
      </c>
      <c r="J49" s="87" t="s">
        <v>512</v>
      </c>
      <c r="K49" s="87" t="s">
        <v>512</v>
      </c>
      <c r="L49" s="87" t="s">
        <v>512</v>
      </c>
      <c r="M49" s="88" t="s">
        <v>512</v>
      </c>
    </row>
    <row r="50" spans="2:13" ht="27.75" customHeight="1" x14ac:dyDescent="0.15">
      <c r="B50" s="1253" t="s">
        <v>34</v>
      </c>
      <c r="C50" s="1254"/>
      <c r="D50" s="91"/>
      <c r="E50" s="1248" t="s">
        <v>35</v>
      </c>
      <c r="F50" s="1248"/>
      <c r="G50" s="1248"/>
      <c r="H50" s="1249"/>
      <c r="I50" s="86">
        <v>3646</v>
      </c>
      <c r="J50" s="87">
        <v>3779</v>
      </c>
      <c r="K50" s="87">
        <v>3813</v>
      </c>
      <c r="L50" s="87">
        <v>3456</v>
      </c>
      <c r="M50" s="88">
        <v>2801</v>
      </c>
    </row>
    <row r="51" spans="2:13" ht="27.75" customHeight="1" x14ac:dyDescent="0.15">
      <c r="B51" s="1242"/>
      <c r="C51" s="1243"/>
      <c r="D51" s="85"/>
      <c r="E51" s="1248" t="s">
        <v>36</v>
      </c>
      <c r="F51" s="1248"/>
      <c r="G51" s="1248"/>
      <c r="H51" s="1249"/>
      <c r="I51" s="86">
        <v>6</v>
      </c>
      <c r="J51" s="87">
        <v>4</v>
      </c>
      <c r="K51" s="87">
        <v>2</v>
      </c>
      <c r="L51" s="87">
        <v>1</v>
      </c>
      <c r="M51" s="88">
        <v>1</v>
      </c>
    </row>
    <row r="52" spans="2:13" ht="27.75" customHeight="1" x14ac:dyDescent="0.15">
      <c r="B52" s="1244"/>
      <c r="C52" s="1245"/>
      <c r="D52" s="85"/>
      <c r="E52" s="1248" t="s">
        <v>37</v>
      </c>
      <c r="F52" s="1248"/>
      <c r="G52" s="1248"/>
      <c r="H52" s="1249"/>
      <c r="I52" s="86">
        <v>5442</v>
      </c>
      <c r="J52" s="87">
        <v>5471</v>
      </c>
      <c r="K52" s="87">
        <v>5480</v>
      </c>
      <c r="L52" s="87">
        <v>5473</v>
      </c>
      <c r="M52" s="88">
        <v>5441</v>
      </c>
    </row>
    <row r="53" spans="2:13" ht="27.75" customHeight="1" thickBot="1" x14ac:dyDescent="0.2">
      <c r="B53" s="1255" t="s">
        <v>38</v>
      </c>
      <c r="C53" s="1256"/>
      <c r="D53" s="92"/>
      <c r="E53" s="1257" t="s">
        <v>39</v>
      </c>
      <c r="F53" s="1257"/>
      <c r="G53" s="1257"/>
      <c r="H53" s="1258"/>
      <c r="I53" s="93">
        <v>387</v>
      </c>
      <c r="J53" s="94">
        <v>70</v>
      </c>
      <c r="K53" s="94">
        <v>-391</v>
      </c>
      <c r="L53" s="94">
        <v>-317</v>
      </c>
      <c r="M53" s="95">
        <v>-428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o9aVF2rTH4R/ejwNNWS/Au2tEyMHgNs+UHZghG7lTqWycwRSl5AD2MlZ++9bwI7ncM9cLAT5Hm6OoTCnYDdIQ==" saltValue="TltEr9dT6EF8wK8EEXaz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4" t="s">
        <v>42</v>
      </c>
      <c r="D55" s="1264"/>
      <c r="E55" s="1265"/>
      <c r="F55" s="107">
        <v>2992</v>
      </c>
      <c r="G55" s="107">
        <v>2622</v>
      </c>
      <c r="H55" s="108">
        <v>2392</v>
      </c>
    </row>
    <row r="56" spans="2:8" ht="52.5" customHeight="1" x14ac:dyDescent="0.15">
      <c r="B56" s="109"/>
      <c r="C56" s="1266" t="s">
        <v>43</v>
      </c>
      <c r="D56" s="1266"/>
      <c r="E56" s="1267"/>
      <c r="F56" s="110">
        <v>443</v>
      </c>
      <c r="G56" s="110">
        <v>448</v>
      </c>
      <c r="H56" s="111">
        <v>32</v>
      </c>
    </row>
    <row r="57" spans="2:8" ht="53.25" customHeight="1" x14ac:dyDescent="0.15">
      <c r="B57" s="109"/>
      <c r="C57" s="1268" t="s">
        <v>44</v>
      </c>
      <c r="D57" s="1268"/>
      <c r="E57" s="1269"/>
      <c r="F57" s="112">
        <v>242</v>
      </c>
      <c r="G57" s="112">
        <v>244</v>
      </c>
      <c r="H57" s="113">
        <v>216</v>
      </c>
    </row>
    <row r="58" spans="2:8" ht="45.75" customHeight="1" x14ac:dyDescent="0.15">
      <c r="B58" s="114"/>
      <c r="C58" s="1259" t="s">
        <v>573</v>
      </c>
      <c r="D58" s="1260"/>
      <c r="E58" s="1261"/>
      <c r="F58" s="115">
        <v>136</v>
      </c>
      <c r="G58" s="115">
        <v>121</v>
      </c>
      <c r="H58" s="116">
        <v>113</v>
      </c>
    </row>
    <row r="59" spans="2:8" ht="45.75" customHeight="1" x14ac:dyDescent="0.15">
      <c r="B59" s="114"/>
      <c r="C59" s="1259" t="s">
        <v>574</v>
      </c>
      <c r="D59" s="1260"/>
      <c r="E59" s="1261"/>
      <c r="F59" s="115">
        <v>54</v>
      </c>
      <c r="G59" s="115">
        <v>71</v>
      </c>
      <c r="H59" s="116">
        <v>52</v>
      </c>
    </row>
    <row r="60" spans="2:8" ht="45.75" customHeight="1" x14ac:dyDescent="0.15">
      <c r="B60" s="114"/>
      <c r="C60" s="1259" t="s">
        <v>575</v>
      </c>
      <c r="D60" s="1260"/>
      <c r="E60" s="1261"/>
      <c r="F60" s="115">
        <v>51</v>
      </c>
      <c r="G60" s="115">
        <v>52</v>
      </c>
      <c r="H60" s="116">
        <v>52</v>
      </c>
    </row>
    <row r="61" spans="2:8" ht="45.75" customHeight="1" x14ac:dyDescent="0.15">
      <c r="B61" s="114"/>
      <c r="C61" s="1259" t="s">
        <v>589</v>
      </c>
      <c r="D61" s="1260"/>
      <c r="E61" s="1261"/>
      <c r="F61" s="115" t="s">
        <v>590</v>
      </c>
      <c r="G61" s="115" t="s">
        <v>589</v>
      </c>
      <c r="H61" s="116" t="s">
        <v>591</v>
      </c>
    </row>
    <row r="62" spans="2:8" ht="45.75" customHeight="1" thickBot="1" x14ac:dyDescent="0.2">
      <c r="B62" s="117"/>
      <c r="C62" s="1259" t="s">
        <v>588</v>
      </c>
      <c r="D62" s="1260"/>
      <c r="E62" s="1261"/>
      <c r="F62" s="115" t="s">
        <v>590</v>
      </c>
      <c r="G62" s="115" t="s">
        <v>590</v>
      </c>
      <c r="H62" s="116" t="s">
        <v>591</v>
      </c>
    </row>
    <row r="63" spans="2:8" ht="52.5" customHeight="1" thickBot="1" x14ac:dyDescent="0.2">
      <c r="B63" s="118"/>
      <c r="C63" s="1262" t="s">
        <v>45</v>
      </c>
      <c r="D63" s="1262"/>
      <c r="E63" s="1263"/>
      <c r="F63" s="119">
        <v>3677</v>
      </c>
      <c r="G63" s="119">
        <v>3314</v>
      </c>
      <c r="H63" s="120">
        <v>2640</v>
      </c>
    </row>
    <row r="64" spans="2:8" ht="15" customHeight="1" x14ac:dyDescent="0.15"/>
    <row r="65" ht="0" hidden="1" customHeight="1" x14ac:dyDescent="0.15"/>
    <row r="66" ht="0" hidden="1" customHeight="1" x14ac:dyDescent="0.15"/>
  </sheetData>
  <sheetProtection algorithmName="SHA-512" hashValue="P+JEKMFCGJJzPoynnr/rGypdSmG2SZMIt34AQZwptmay1hzveV4ie3QXm23qXHd4Oi6elu6EJWRiBsRV7RzzNw==" saltValue="NhnZL6bY2jpkCD37F39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0" zoomScale="80" zoomScaleNormal="80" zoomScaleSheetLayoutView="55" workbookViewId="0">
      <selection activeCell="AN43" sqref="AN43:DC47"/>
    </sheetView>
  </sheetViews>
  <sheetFormatPr defaultColWidth="0" defaultRowHeight="13.5" customHeight="1" zeroHeight="1" x14ac:dyDescent="0.15"/>
  <cols>
    <col min="1" max="1" width="6.375" style="365" customWidth="1"/>
    <col min="2" max="107" width="2.5" style="365" customWidth="1"/>
    <col min="108" max="108" width="6.125" style="373" customWidth="1"/>
    <col min="109" max="109" width="5.875" style="372"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363"/>
      <c r="B1" s="364"/>
      <c r="DD1" s="365"/>
      <c r="DE1" s="365"/>
    </row>
    <row r="2" spans="1:143" ht="25.5" customHeight="1" x14ac:dyDescent="0.15">
      <c r="A2" s="366"/>
      <c r="C2" s="366"/>
      <c r="O2" s="366"/>
      <c r="P2" s="366"/>
      <c r="Q2" s="366"/>
      <c r="R2" s="366"/>
      <c r="S2" s="366"/>
      <c r="T2" s="366"/>
      <c r="U2" s="366"/>
      <c r="V2" s="366"/>
      <c r="W2" s="366"/>
      <c r="X2" s="366"/>
      <c r="Y2" s="366"/>
      <c r="Z2" s="366"/>
      <c r="AA2" s="366"/>
      <c r="AB2" s="366"/>
      <c r="AC2" s="366"/>
      <c r="AD2" s="366"/>
      <c r="AE2" s="366"/>
      <c r="AF2" s="366"/>
      <c r="AG2" s="366"/>
      <c r="AH2" s="366"/>
      <c r="AI2" s="366"/>
      <c r="AU2" s="366"/>
      <c r="BG2" s="366"/>
      <c r="BS2" s="366"/>
      <c r="CE2" s="366"/>
      <c r="CQ2" s="366"/>
      <c r="DD2" s="365"/>
      <c r="DE2" s="365"/>
    </row>
    <row r="3" spans="1:143" ht="25.5" customHeight="1" x14ac:dyDescent="0.15">
      <c r="A3" s="366"/>
      <c r="C3" s="366"/>
      <c r="O3" s="366"/>
      <c r="P3" s="366"/>
      <c r="Q3" s="366"/>
      <c r="R3" s="366"/>
      <c r="S3" s="366"/>
      <c r="T3" s="366"/>
      <c r="U3" s="366"/>
      <c r="V3" s="366"/>
      <c r="W3" s="366"/>
      <c r="X3" s="366"/>
      <c r="Y3" s="366"/>
      <c r="Z3" s="366"/>
      <c r="AA3" s="366"/>
      <c r="AB3" s="366"/>
      <c r="AC3" s="366"/>
      <c r="AD3" s="366"/>
      <c r="AE3" s="366"/>
      <c r="AF3" s="366"/>
      <c r="AG3" s="366"/>
      <c r="AH3" s="366"/>
      <c r="AI3" s="366"/>
      <c r="AU3" s="366"/>
      <c r="BG3" s="366"/>
      <c r="BS3" s="366"/>
      <c r="CE3" s="366"/>
      <c r="CQ3" s="366"/>
      <c r="DD3" s="365"/>
      <c r="DE3" s="365"/>
    </row>
    <row r="4" spans="1:143" s="268" customFormat="1" x14ac:dyDescent="0.15">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269"/>
      <c r="DG10" s="269"/>
      <c r="DH10" s="269"/>
      <c r="DI10" s="269"/>
      <c r="DJ10" s="269"/>
      <c r="DK10" s="269"/>
      <c r="DL10" s="269"/>
      <c r="DM10" s="269"/>
      <c r="DN10" s="269"/>
      <c r="DO10" s="269"/>
      <c r="DP10" s="269"/>
      <c r="DQ10" s="269"/>
      <c r="DR10" s="269"/>
      <c r="DS10" s="269"/>
      <c r="DT10" s="269"/>
      <c r="DU10" s="269"/>
      <c r="DV10" s="269"/>
      <c r="DW10" s="269"/>
      <c r="EM10" s="268" t="s">
        <v>592</v>
      </c>
    </row>
    <row r="11" spans="1:143" s="268" customFormat="1" x14ac:dyDescent="0.15">
      <c r="A11" s="366"/>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366"/>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269"/>
      <c r="DG12" s="269"/>
      <c r="DH12" s="269"/>
      <c r="DI12" s="269"/>
      <c r="DJ12" s="269"/>
      <c r="DK12" s="269"/>
      <c r="DL12" s="269"/>
      <c r="DM12" s="269"/>
      <c r="DN12" s="269"/>
      <c r="DO12" s="269"/>
      <c r="DP12" s="269"/>
      <c r="DQ12" s="269"/>
      <c r="DR12" s="269"/>
      <c r="DS12" s="269"/>
      <c r="DT12" s="269"/>
      <c r="DU12" s="269"/>
      <c r="DV12" s="269"/>
      <c r="DW12" s="269"/>
      <c r="EM12" s="268" t="s">
        <v>592</v>
      </c>
    </row>
    <row r="13" spans="1:143" s="268" customFormat="1" x14ac:dyDescent="0.15">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365"/>
      <c r="DE19" s="365"/>
    </row>
    <row r="20" spans="1:351" x14ac:dyDescent="0.15">
      <c r="DD20" s="365"/>
      <c r="DE20" s="365"/>
    </row>
    <row r="21" spans="1:351" ht="17.25" x14ac:dyDescent="0.15">
      <c r="B21" s="367"/>
      <c r="C21" s="368"/>
      <c r="D21" s="368"/>
      <c r="E21" s="368"/>
      <c r="F21" s="368"/>
      <c r="G21" s="368"/>
      <c r="H21" s="368"/>
      <c r="I21" s="368"/>
      <c r="J21" s="368"/>
      <c r="K21" s="368"/>
      <c r="L21" s="368"/>
      <c r="M21" s="368"/>
      <c r="N21" s="369"/>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9"/>
      <c r="AU21" s="368"/>
      <c r="AV21" s="368"/>
      <c r="AW21" s="368"/>
      <c r="AX21" s="368"/>
      <c r="AY21" s="368"/>
      <c r="AZ21" s="368"/>
      <c r="BA21" s="368"/>
      <c r="BB21" s="368"/>
      <c r="BC21" s="368"/>
      <c r="BD21" s="368"/>
      <c r="BE21" s="368"/>
      <c r="BF21" s="369"/>
      <c r="BG21" s="368"/>
      <c r="BH21" s="368"/>
      <c r="BI21" s="368"/>
      <c r="BJ21" s="368"/>
      <c r="BK21" s="368"/>
      <c r="BL21" s="368"/>
      <c r="BM21" s="368"/>
      <c r="BN21" s="368"/>
      <c r="BO21" s="368"/>
      <c r="BP21" s="368"/>
      <c r="BQ21" s="368"/>
      <c r="BR21" s="369"/>
      <c r="BS21" s="368"/>
      <c r="BT21" s="368"/>
      <c r="BU21" s="368"/>
      <c r="BV21" s="368"/>
      <c r="BW21" s="368"/>
      <c r="BX21" s="368"/>
      <c r="BY21" s="368"/>
      <c r="BZ21" s="368"/>
      <c r="CA21" s="368"/>
      <c r="CB21" s="368"/>
      <c r="CC21" s="368"/>
      <c r="CD21" s="369"/>
      <c r="CE21" s="368"/>
      <c r="CF21" s="368"/>
      <c r="CG21" s="368"/>
      <c r="CH21" s="368"/>
      <c r="CI21" s="368"/>
      <c r="CJ21" s="368"/>
      <c r="CK21" s="368"/>
      <c r="CL21" s="368"/>
      <c r="CM21" s="368"/>
      <c r="CN21" s="368"/>
      <c r="CO21" s="368"/>
      <c r="CP21" s="369"/>
      <c r="CQ21" s="368"/>
      <c r="CR21" s="368"/>
      <c r="CS21" s="368"/>
      <c r="CT21" s="368"/>
      <c r="CU21" s="368"/>
      <c r="CV21" s="368"/>
      <c r="CW21" s="368"/>
      <c r="CX21" s="368"/>
      <c r="CY21" s="368"/>
      <c r="CZ21" s="368"/>
      <c r="DA21" s="368"/>
      <c r="DB21" s="369"/>
      <c r="DC21" s="368"/>
      <c r="DD21" s="370"/>
      <c r="DE21" s="365"/>
      <c r="MM21" s="371"/>
    </row>
    <row r="22" spans="1:351" ht="17.25" x14ac:dyDescent="0.15">
      <c r="B22" s="372"/>
      <c r="MM22" s="371"/>
    </row>
    <row r="23" spans="1:351" x14ac:dyDescent="0.15">
      <c r="B23" s="372"/>
    </row>
    <row r="24" spans="1:351" x14ac:dyDescent="0.15">
      <c r="B24" s="372"/>
    </row>
    <row r="25" spans="1:351" x14ac:dyDescent="0.15">
      <c r="B25" s="372"/>
    </row>
    <row r="26" spans="1:351" x14ac:dyDescent="0.15">
      <c r="B26" s="372"/>
    </row>
    <row r="27" spans="1:351" x14ac:dyDescent="0.15">
      <c r="B27" s="372"/>
    </row>
    <row r="28" spans="1:351" x14ac:dyDescent="0.15">
      <c r="B28" s="372"/>
    </row>
    <row r="29" spans="1:351" x14ac:dyDescent="0.15">
      <c r="B29" s="372"/>
    </row>
    <row r="30" spans="1:351" x14ac:dyDescent="0.15">
      <c r="B30" s="372"/>
    </row>
    <row r="31" spans="1:351" x14ac:dyDescent="0.15">
      <c r="B31" s="372"/>
    </row>
    <row r="32" spans="1:351"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5"/>
    </row>
    <row r="41" spans="2:109" ht="17.25" x14ac:dyDescent="0.15">
      <c r="B41" s="378" t="s">
        <v>593</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68"/>
      <c r="CD41" s="368"/>
      <c r="CE41" s="368"/>
      <c r="CF41" s="368"/>
      <c r="CG41" s="368"/>
      <c r="CH41" s="368"/>
      <c r="CI41" s="368"/>
      <c r="CJ41" s="368"/>
      <c r="CK41" s="368"/>
      <c r="CL41" s="368"/>
      <c r="CM41" s="368"/>
      <c r="CN41" s="368"/>
      <c r="CO41" s="368"/>
      <c r="CP41" s="368"/>
      <c r="CQ41" s="368"/>
      <c r="CR41" s="368"/>
      <c r="CS41" s="368"/>
      <c r="CT41" s="368"/>
      <c r="CU41" s="368"/>
      <c r="CV41" s="368"/>
      <c r="CW41" s="368"/>
      <c r="CX41" s="368"/>
      <c r="CY41" s="368"/>
      <c r="CZ41" s="368"/>
      <c r="DA41" s="368"/>
      <c r="DB41" s="368"/>
      <c r="DC41" s="368"/>
      <c r="DD41" s="370"/>
    </row>
    <row r="42" spans="2:109" x14ac:dyDescent="0.15">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2"/>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2"/>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2"/>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2"/>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5" t="s">
        <v>596</v>
      </c>
    </row>
    <row r="50" spans="1:109" x14ac:dyDescent="0.15">
      <c r="B50" s="372"/>
      <c r="G50" s="1276"/>
      <c r="H50" s="1276"/>
      <c r="I50" s="1276"/>
      <c r="J50" s="1276"/>
      <c r="K50" s="382"/>
      <c r="L50" s="382"/>
      <c r="M50" s="383"/>
      <c r="N50" s="383"/>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75" t="s">
        <v>555</v>
      </c>
      <c r="BQ50" s="1275"/>
      <c r="BR50" s="1275"/>
      <c r="BS50" s="1275"/>
      <c r="BT50" s="1275"/>
      <c r="BU50" s="1275"/>
      <c r="BV50" s="1275"/>
      <c r="BW50" s="1275"/>
      <c r="BX50" s="1275" t="s">
        <v>556</v>
      </c>
      <c r="BY50" s="1275"/>
      <c r="BZ50" s="1275"/>
      <c r="CA50" s="1275"/>
      <c r="CB50" s="1275"/>
      <c r="CC50" s="1275"/>
      <c r="CD50" s="1275"/>
      <c r="CE50" s="1275"/>
      <c r="CF50" s="1275" t="s">
        <v>557</v>
      </c>
      <c r="CG50" s="1275"/>
      <c r="CH50" s="1275"/>
      <c r="CI50" s="1275"/>
      <c r="CJ50" s="1275"/>
      <c r="CK50" s="1275"/>
      <c r="CL50" s="1275"/>
      <c r="CM50" s="1275"/>
      <c r="CN50" s="1275" t="s">
        <v>558</v>
      </c>
      <c r="CO50" s="1275"/>
      <c r="CP50" s="1275"/>
      <c r="CQ50" s="1275"/>
      <c r="CR50" s="1275"/>
      <c r="CS50" s="1275"/>
      <c r="CT50" s="1275"/>
      <c r="CU50" s="1275"/>
      <c r="CV50" s="1275" t="s">
        <v>559</v>
      </c>
      <c r="CW50" s="1275"/>
      <c r="CX50" s="1275"/>
      <c r="CY50" s="1275"/>
      <c r="CZ50" s="1275"/>
      <c r="DA50" s="1275"/>
      <c r="DB50" s="1275"/>
      <c r="DC50" s="1275"/>
    </row>
    <row r="51" spans="1:109" ht="13.5" customHeight="1" x14ac:dyDescent="0.15">
      <c r="B51" s="372"/>
      <c r="G51" s="1278"/>
      <c r="H51" s="1278"/>
      <c r="I51" s="1292"/>
      <c r="J51" s="1292"/>
      <c r="K51" s="1277"/>
      <c r="L51" s="1277"/>
      <c r="M51" s="1277"/>
      <c r="N51" s="1277"/>
      <c r="AM51" s="381"/>
      <c r="AN51" s="1273" t="s">
        <v>597</v>
      </c>
      <c r="AO51" s="1273"/>
      <c r="AP51" s="1273"/>
      <c r="AQ51" s="1273"/>
      <c r="AR51" s="1273"/>
      <c r="AS51" s="1273"/>
      <c r="AT51" s="1273"/>
      <c r="AU51" s="1273"/>
      <c r="AV51" s="1273"/>
      <c r="AW51" s="1273"/>
      <c r="AX51" s="1273"/>
      <c r="AY51" s="1273"/>
      <c r="AZ51" s="1273"/>
      <c r="BA51" s="1273"/>
      <c r="BB51" s="1273" t="s">
        <v>598</v>
      </c>
      <c r="BC51" s="1273"/>
      <c r="BD51" s="1273"/>
      <c r="BE51" s="1273"/>
      <c r="BF51" s="1273"/>
      <c r="BG51" s="1273"/>
      <c r="BH51" s="1273"/>
      <c r="BI51" s="1273"/>
      <c r="BJ51" s="1273"/>
      <c r="BK51" s="1273"/>
      <c r="BL51" s="1273"/>
      <c r="BM51" s="1273"/>
      <c r="BN51" s="1273"/>
      <c r="BO51" s="1273"/>
      <c r="BP51" s="1282"/>
      <c r="BQ51" s="1270"/>
      <c r="BR51" s="1270"/>
      <c r="BS51" s="1270"/>
      <c r="BT51" s="1270"/>
      <c r="BU51" s="1270"/>
      <c r="BV51" s="1270"/>
      <c r="BW51" s="1270"/>
      <c r="BX51" s="1282"/>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2"/>
      <c r="G52" s="1278"/>
      <c r="H52" s="1278"/>
      <c r="I52" s="1292"/>
      <c r="J52" s="1292"/>
      <c r="K52" s="1277"/>
      <c r="L52" s="1277"/>
      <c r="M52" s="1277"/>
      <c r="N52" s="1277"/>
      <c r="AM52" s="38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8"/>
      <c r="H53" s="1278"/>
      <c r="I53" s="1276"/>
      <c r="J53" s="1276"/>
      <c r="K53" s="1277"/>
      <c r="L53" s="1277"/>
      <c r="M53" s="1277"/>
      <c r="N53" s="1277"/>
      <c r="AM53" s="381"/>
      <c r="AN53" s="1273"/>
      <c r="AO53" s="1273"/>
      <c r="AP53" s="1273"/>
      <c r="AQ53" s="1273"/>
      <c r="AR53" s="1273"/>
      <c r="AS53" s="1273"/>
      <c r="AT53" s="1273"/>
      <c r="AU53" s="1273"/>
      <c r="AV53" s="1273"/>
      <c r="AW53" s="1273"/>
      <c r="AX53" s="1273"/>
      <c r="AY53" s="1273"/>
      <c r="AZ53" s="1273"/>
      <c r="BA53" s="1273"/>
      <c r="BB53" s="1273" t="s">
        <v>599</v>
      </c>
      <c r="BC53" s="1273"/>
      <c r="BD53" s="1273"/>
      <c r="BE53" s="1273"/>
      <c r="BF53" s="1273"/>
      <c r="BG53" s="1273"/>
      <c r="BH53" s="1273"/>
      <c r="BI53" s="1273"/>
      <c r="BJ53" s="1273"/>
      <c r="BK53" s="1273"/>
      <c r="BL53" s="1273"/>
      <c r="BM53" s="1273"/>
      <c r="BN53" s="1273"/>
      <c r="BO53" s="1273"/>
      <c r="BP53" s="1282"/>
      <c r="BQ53" s="1270"/>
      <c r="BR53" s="1270"/>
      <c r="BS53" s="1270"/>
      <c r="BT53" s="1270"/>
      <c r="BU53" s="1270"/>
      <c r="BV53" s="1270"/>
      <c r="BW53" s="1270"/>
      <c r="BX53" s="1282"/>
      <c r="BY53" s="1270"/>
      <c r="BZ53" s="1270"/>
      <c r="CA53" s="1270"/>
      <c r="CB53" s="1270"/>
      <c r="CC53" s="1270"/>
      <c r="CD53" s="1270"/>
      <c r="CE53" s="1270"/>
      <c r="CF53" s="1270">
        <v>44.8</v>
      </c>
      <c r="CG53" s="1270"/>
      <c r="CH53" s="1270"/>
      <c r="CI53" s="1270"/>
      <c r="CJ53" s="1270"/>
      <c r="CK53" s="1270"/>
      <c r="CL53" s="1270"/>
      <c r="CM53" s="1270"/>
      <c r="CN53" s="1270">
        <v>44.6</v>
      </c>
      <c r="CO53" s="1270"/>
      <c r="CP53" s="1270"/>
      <c r="CQ53" s="1270"/>
      <c r="CR53" s="1270"/>
      <c r="CS53" s="1270"/>
      <c r="CT53" s="1270"/>
      <c r="CU53" s="1270"/>
      <c r="CV53" s="1270">
        <v>45.7</v>
      </c>
      <c r="CW53" s="1270"/>
      <c r="CX53" s="1270"/>
      <c r="CY53" s="1270"/>
      <c r="CZ53" s="1270"/>
      <c r="DA53" s="1270"/>
      <c r="DB53" s="1270"/>
      <c r="DC53" s="1270"/>
    </row>
    <row r="54" spans="1:109" x14ac:dyDescent="0.15">
      <c r="A54" s="380"/>
      <c r="B54" s="372"/>
      <c r="G54" s="1278"/>
      <c r="H54" s="1278"/>
      <c r="I54" s="1276"/>
      <c r="J54" s="1276"/>
      <c r="K54" s="1277"/>
      <c r="L54" s="1277"/>
      <c r="M54" s="1277"/>
      <c r="N54" s="1277"/>
      <c r="AM54" s="38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76"/>
      <c r="H55" s="1276"/>
      <c r="I55" s="1276"/>
      <c r="J55" s="1276"/>
      <c r="K55" s="1277"/>
      <c r="L55" s="1277"/>
      <c r="M55" s="1277"/>
      <c r="N55" s="1277"/>
      <c r="AN55" s="1275" t="s">
        <v>600</v>
      </c>
      <c r="AO55" s="1275"/>
      <c r="AP55" s="1275"/>
      <c r="AQ55" s="1275"/>
      <c r="AR55" s="1275"/>
      <c r="AS55" s="1275"/>
      <c r="AT55" s="1275"/>
      <c r="AU55" s="1275"/>
      <c r="AV55" s="1275"/>
      <c r="AW55" s="1275"/>
      <c r="AX55" s="1275"/>
      <c r="AY55" s="1275"/>
      <c r="AZ55" s="1275"/>
      <c r="BA55" s="1275"/>
      <c r="BB55" s="1273" t="s">
        <v>598</v>
      </c>
      <c r="BC55" s="1273"/>
      <c r="BD55" s="1273"/>
      <c r="BE55" s="1273"/>
      <c r="BF55" s="1273"/>
      <c r="BG55" s="1273"/>
      <c r="BH55" s="1273"/>
      <c r="BI55" s="1273"/>
      <c r="BJ55" s="1273"/>
      <c r="BK55" s="1273"/>
      <c r="BL55" s="1273"/>
      <c r="BM55" s="1273"/>
      <c r="BN55" s="1273"/>
      <c r="BO55" s="1273"/>
      <c r="BP55" s="1282"/>
      <c r="BQ55" s="1270"/>
      <c r="BR55" s="1270"/>
      <c r="BS55" s="1270"/>
      <c r="BT55" s="1270"/>
      <c r="BU55" s="1270"/>
      <c r="BV55" s="1270"/>
      <c r="BW55" s="1270"/>
      <c r="BX55" s="1282"/>
      <c r="BY55" s="1270"/>
      <c r="BZ55" s="1270"/>
      <c r="CA55" s="1270"/>
      <c r="CB55" s="1270"/>
      <c r="CC55" s="1270"/>
      <c r="CD55" s="1270"/>
      <c r="CE55" s="1270"/>
      <c r="CF55" s="1270">
        <v>13</v>
      </c>
      <c r="CG55" s="1270"/>
      <c r="CH55" s="1270"/>
      <c r="CI55" s="1270"/>
      <c r="CJ55" s="1270"/>
      <c r="CK55" s="1270"/>
      <c r="CL55" s="1270"/>
      <c r="CM55" s="1270"/>
      <c r="CN55" s="1270">
        <v>21</v>
      </c>
      <c r="CO55" s="1270"/>
      <c r="CP55" s="1270"/>
      <c r="CQ55" s="1270"/>
      <c r="CR55" s="1270"/>
      <c r="CS55" s="1270"/>
      <c r="CT55" s="1270"/>
      <c r="CU55" s="1270"/>
      <c r="CV55" s="1270">
        <v>20.2</v>
      </c>
      <c r="CW55" s="1270"/>
      <c r="CX55" s="1270"/>
      <c r="CY55" s="1270"/>
      <c r="CZ55" s="1270"/>
      <c r="DA55" s="1270"/>
      <c r="DB55" s="1270"/>
      <c r="DC55" s="1270"/>
    </row>
    <row r="56" spans="1:109" x14ac:dyDescent="0.15">
      <c r="A56" s="380"/>
      <c r="B56" s="372"/>
      <c r="G56" s="1276"/>
      <c r="H56" s="1276"/>
      <c r="I56" s="1276"/>
      <c r="J56" s="1276"/>
      <c r="K56" s="1277"/>
      <c r="L56" s="1277"/>
      <c r="M56" s="1277"/>
      <c r="N56" s="1277"/>
      <c r="AN56" s="1275"/>
      <c r="AO56" s="1275"/>
      <c r="AP56" s="1275"/>
      <c r="AQ56" s="1275"/>
      <c r="AR56" s="1275"/>
      <c r="AS56" s="1275"/>
      <c r="AT56" s="1275"/>
      <c r="AU56" s="1275"/>
      <c r="AV56" s="1275"/>
      <c r="AW56" s="1275"/>
      <c r="AX56" s="1275"/>
      <c r="AY56" s="1275"/>
      <c r="AZ56" s="1275"/>
      <c r="BA56" s="1275"/>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76"/>
      <c r="H57" s="1276"/>
      <c r="I57" s="1271"/>
      <c r="J57" s="1271"/>
      <c r="K57" s="1277"/>
      <c r="L57" s="1277"/>
      <c r="M57" s="1277"/>
      <c r="N57" s="1277"/>
      <c r="AM57" s="365"/>
      <c r="AN57" s="1275"/>
      <c r="AO57" s="1275"/>
      <c r="AP57" s="1275"/>
      <c r="AQ57" s="1275"/>
      <c r="AR57" s="1275"/>
      <c r="AS57" s="1275"/>
      <c r="AT57" s="1275"/>
      <c r="AU57" s="1275"/>
      <c r="AV57" s="1275"/>
      <c r="AW57" s="1275"/>
      <c r="AX57" s="1275"/>
      <c r="AY57" s="1275"/>
      <c r="AZ57" s="1275"/>
      <c r="BA57" s="1275"/>
      <c r="BB57" s="1273" t="s">
        <v>599</v>
      </c>
      <c r="BC57" s="1273"/>
      <c r="BD57" s="1273"/>
      <c r="BE57" s="1273"/>
      <c r="BF57" s="1273"/>
      <c r="BG57" s="1273"/>
      <c r="BH57" s="1273"/>
      <c r="BI57" s="1273"/>
      <c r="BJ57" s="1273"/>
      <c r="BK57" s="1273"/>
      <c r="BL57" s="1273"/>
      <c r="BM57" s="1273"/>
      <c r="BN57" s="1273"/>
      <c r="BO57" s="1273"/>
      <c r="BP57" s="1282"/>
      <c r="BQ57" s="1270"/>
      <c r="BR57" s="1270"/>
      <c r="BS57" s="1270"/>
      <c r="BT57" s="1270"/>
      <c r="BU57" s="1270"/>
      <c r="BV57" s="1270"/>
      <c r="BW57" s="1270"/>
      <c r="BX57" s="1282"/>
      <c r="BY57" s="1270"/>
      <c r="BZ57" s="1270"/>
      <c r="CA57" s="1270"/>
      <c r="CB57" s="1270"/>
      <c r="CC57" s="1270"/>
      <c r="CD57" s="1270"/>
      <c r="CE57" s="1270"/>
      <c r="CF57" s="1270">
        <v>53.4</v>
      </c>
      <c r="CG57" s="1270"/>
      <c r="CH57" s="1270"/>
      <c r="CI57" s="1270"/>
      <c r="CJ57" s="1270"/>
      <c r="CK57" s="1270"/>
      <c r="CL57" s="1270"/>
      <c r="CM57" s="1270"/>
      <c r="CN57" s="1270">
        <v>56.1</v>
      </c>
      <c r="CO57" s="1270"/>
      <c r="CP57" s="1270"/>
      <c r="CQ57" s="1270"/>
      <c r="CR57" s="1270"/>
      <c r="CS57" s="1270"/>
      <c r="CT57" s="1270"/>
      <c r="CU57" s="1270"/>
      <c r="CV57" s="1270">
        <v>58.1</v>
      </c>
      <c r="CW57" s="1270"/>
      <c r="CX57" s="1270"/>
      <c r="CY57" s="1270"/>
      <c r="CZ57" s="1270"/>
      <c r="DA57" s="1270"/>
      <c r="DB57" s="1270"/>
      <c r="DC57" s="1270"/>
      <c r="DD57" s="385"/>
      <c r="DE57" s="384"/>
    </row>
    <row r="58" spans="1:109" s="380" customFormat="1" x14ac:dyDescent="0.15">
      <c r="A58" s="365"/>
      <c r="B58" s="384"/>
      <c r="G58" s="1276"/>
      <c r="H58" s="1276"/>
      <c r="I58" s="1271"/>
      <c r="J58" s="1271"/>
      <c r="K58" s="1277"/>
      <c r="L58" s="1277"/>
      <c r="M58" s="1277"/>
      <c r="N58" s="1277"/>
      <c r="AM58" s="365"/>
      <c r="AN58" s="1275"/>
      <c r="AO58" s="1275"/>
      <c r="AP58" s="1275"/>
      <c r="AQ58" s="1275"/>
      <c r="AR58" s="1275"/>
      <c r="AS58" s="1275"/>
      <c r="AT58" s="1275"/>
      <c r="AU58" s="1275"/>
      <c r="AV58" s="1275"/>
      <c r="AW58" s="1275"/>
      <c r="AX58" s="1275"/>
      <c r="AY58" s="1275"/>
      <c r="AZ58" s="1275"/>
      <c r="BA58" s="1275"/>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5"/>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5"/>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5"/>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5"/>
    </row>
    <row r="63" spans="1:109" ht="17.25" x14ac:dyDescent="0.15">
      <c r="B63" s="391" t="s">
        <v>601</v>
      </c>
    </row>
    <row r="64" spans="1:109" x14ac:dyDescent="0.15">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83" t="s">
        <v>602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2"/>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2"/>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2"/>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2"/>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5" t="s">
        <v>596</v>
      </c>
    </row>
    <row r="72" spans="2:107" x14ac:dyDescent="0.15">
      <c r="B72" s="372"/>
      <c r="G72" s="1276"/>
      <c r="H72" s="1276"/>
      <c r="I72" s="1276"/>
      <c r="J72" s="1276"/>
      <c r="K72" s="382"/>
      <c r="L72" s="382"/>
      <c r="M72" s="383"/>
      <c r="N72" s="383"/>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75" t="s">
        <v>555</v>
      </c>
      <c r="BQ72" s="1275"/>
      <c r="BR72" s="1275"/>
      <c r="BS72" s="1275"/>
      <c r="BT72" s="1275"/>
      <c r="BU72" s="1275"/>
      <c r="BV72" s="1275"/>
      <c r="BW72" s="1275"/>
      <c r="BX72" s="1275" t="s">
        <v>556</v>
      </c>
      <c r="BY72" s="1275"/>
      <c r="BZ72" s="1275"/>
      <c r="CA72" s="1275"/>
      <c r="CB72" s="1275"/>
      <c r="CC72" s="1275"/>
      <c r="CD72" s="1275"/>
      <c r="CE72" s="1275"/>
      <c r="CF72" s="1275" t="s">
        <v>557</v>
      </c>
      <c r="CG72" s="1275"/>
      <c r="CH72" s="1275"/>
      <c r="CI72" s="1275"/>
      <c r="CJ72" s="1275"/>
      <c r="CK72" s="1275"/>
      <c r="CL72" s="1275"/>
      <c r="CM72" s="1275"/>
      <c r="CN72" s="1275" t="s">
        <v>558</v>
      </c>
      <c r="CO72" s="1275"/>
      <c r="CP72" s="1275"/>
      <c r="CQ72" s="1275"/>
      <c r="CR72" s="1275"/>
      <c r="CS72" s="1275"/>
      <c r="CT72" s="1275"/>
      <c r="CU72" s="1275"/>
      <c r="CV72" s="1275" t="s">
        <v>559</v>
      </c>
      <c r="CW72" s="1275"/>
      <c r="CX72" s="1275"/>
      <c r="CY72" s="1275"/>
      <c r="CZ72" s="1275"/>
      <c r="DA72" s="1275"/>
      <c r="DB72" s="1275"/>
      <c r="DC72" s="1275"/>
    </row>
    <row r="73" spans="2:107" x14ac:dyDescent="0.15">
      <c r="B73" s="372"/>
      <c r="G73" s="1278"/>
      <c r="H73" s="1278"/>
      <c r="I73" s="1278"/>
      <c r="J73" s="1278"/>
      <c r="K73" s="1274"/>
      <c r="L73" s="1274"/>
      <c r="M73" s="1274"/>
      <c r="N73" s="1274"/>
      <c r="AM73" s="381"/>
      <c r="AN73" s="1273" t="s">
        <v>597</v>
      </c>
      <c r="AO73" s="1273"/>
      <c r="AP73" s="1273"/>
      <c r="AQ73" s="1273"/>
      <c r="AR73" s="1273"/>
      <c r="AS73" s="1273"/>
      <c r="AT73" s="1273"/>
      <c r="AU73" s="1273"/>
      <c r="AV73" s="1273"/>
      <c r="AW73" s="1273"/>
      <c r="AX73" s="1273"/>
      <c r="AY73" s="1273"/>
      <c r="AZ73" s="1273"/>
      <c r="BA73" s="1273"/>
      <c r="BB73" s="1273" t="s">
        <v>598</v>
      </c>
      <c r="BC73" s="1273"/>
      <c r="BD73" s="1273"/>
      <c r="BE73" s="1273"/>
      <c r="BF73" s="1273"/>
      <c r="BG73" s="1273"/>
      <c r="BH73" s="1273"/>
      <c r="BI73" s="1273"/>
      <c r="BJ73" s="1273"/>
      <c r="BK73" s="1273"/>
      <c r="BL73" s="1273"/>
      <c r="BM73" s="1273"/>
      <c r="BN73" s="1273"/>
      <c r="BO73" s="1273"/>
      <c r="BP73" s="1270">
        <v>10.7</v>
      </c>
      <c r="BQ73" s="1270"/>
      <c r="BR73" s="1270"/>
      <c r="BS73" s="1270"/>
      <c r="BT73" s="1270"/>
      <c r="BU73" s="1270"/>
      <c r="BV73" s="1270"/>
      <c r="BW73" s="1270"/>
      <c r="BX73" s="1270">
        <v>1.9</v>
      </c>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2"/>
      <c r="G74" s="1278"/>
      <c r="H74" s="1278"/>
      <c r="I74" s="1278"/>
      <c r="J74" s="1278"/>
      <c r="K74" s="1274"/>
      <c r="L74" s="1274"/>
      <c r="M74" s="1274"/>
      <c r="N74" s="1274"/>
      <c r="AM74" s="38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8"/>
      <c r="H75" s="1278"/>
      <c r="I75" s="1276"/>
      <c r="J75" s="1276"/>
      <c r="K75" s="1277"/>
      <c r="L75" s="1277"/>
      <c r="M75" s="1277"/>
      <c r="N75" s="1277"/>
      <c r="AM75" s="381"/>
      <c r="AN75" s="1273"/>
      <c r="AO75" s="1273"/>
      <c r="AP75" s="1273"/>
      <c r="AQ75" s="1273"/>
      <c r="AR75" s="1273"/>
      <c r="AS75" s="1273"/>
      <c r="AT75" s="1273"/>
      <c r="AU75" s="1273"/>
      <c r="AV75" s="1273"/>
      <c r="AW75" s="1273"/>
      <c r="AX75" s="1273"/>
      <c r="AY75" s="1273"/>
      <c r="AZ75" s="1273"/>
      <c r="BA75" s="1273"/>
      <c r="BB75" s="1273" t="s">
        <v>603</v>
      </c>
      <c r="BC75" s="1273"/>
      <c r="BD75" s="1273"/>
      <c r="BE75" s="1273"/>
      <c r="BF75" s="1273"/>
      <c r="BG75" s="1273"/>
      <c r="BH75" s="1273"/>
      <c r="BI75" s="1273"/>
      <c r="BJ75" s="1273"/>
      <c r="BK75" s="1273"/>
      <c r="BL75" s="1273"/>
      <c r="BM75" s="1273"/>
      <c r="BN75" s="1273"/>
      <c r="BO75" s="1273"/>
      <c r="BP75" s="1270">
        <v>9.5</v>
      </c>
      <c r="BQ75" s="1270"/>
      <c r="BR75" s="1270"/>
      <c r="BS75" s="1270"/>
      <c r="BT75" s="1270"/>
      <c r="BU75" s="1270"/>
      <c r="BV75" s="1270"/>
      <c r="BW75" s="1270"/>
      <c r="BX75" s="1270">
        <v>10</v>
      </c>
      <c r="BY75" s="1270"/>
      <c r="BZ75" s="1270"/>
      <c r="CA75" s="1270"/>
      <c r="CB75" s="1270"/>
      <c r="CC75" s="1270"/>
      <c r="CD75" s="1270"/>
      <c r="CE75" s="1270"/>
      <c r="CF75" s="1270">
        <v>10.5</v>
      </c>
      <c r="CG75" s="1270"/>
      <c r="CH75" s="1270"/>
      <c r="CI75" s="1270"/>
      <c r="CJ75" s="1270"/>
      <c r="CK75" s="1270"/>
      <c r="CL75" s="1270"/>
      <c r="CM75" s="1270"/>
      <c r="CN75" s="1270">
        <v>10.7</v>
      </c>
      <c r="CO75" s="1270"/>
      <c r="CP75" s="1270"/>
      <c r="CQ75" s="1270"/>
      <c r="CR75" s="1270"/>
      <c r="CS75" s="1270"/>
      <c r="CT75" s="1270"/>
      <c r="CU75" s="1270"/>
      <c r="CV75" s="1270">
        <v>10.5</v>
      </c>
      <c r="CW75" s="1270"/>
      <c r="CX75" s="1270"/>
      <c r="CY75" s="1270"/>
      <c r="CZ75" s="1270"/>
      <c r="DA75" s="1270"/>
      <c r="DB75" s="1270"/>
      <c r="DC75" s="1270"/>
    </row>
    <row r="76" spans="2:107" x14ac:dyDescent="0.15">
      <c r="B76" s="372"/>
      <c r="G76" s="1278"/>
      <c r="H76" s="1278"/>
      <c r="I76" s="1276"/>
      <c r="J76" s="1276"/>
      <c r="K76" s="1277"/>
      <c r="L76" s="1277"/>
      <c r="M76" s="1277"/>
      <c r="N76" s="1277"/>
      <c r="AM76" s="38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76"/>
      <c r="H77" s="1276"/>
      <c r="I77" s="1276"/>
      <c r="J77" s="1276"/>
      <c r="K77" s="1274"/>
      <c r="L77" s="1274"/>
      <c r="M77" s="1274"/>
      <c r="N77" s="1274"/>
      <c r="AN77" s="1275" t="s">
        <v>600</v>
      </c>
      <c r="AO77" s="1275"/>
      <c r="AP77" s="1275"/>
      <c r="AQ77" s="1275"/>
      <c r="AR77" s="1275"/>
      <c r="AS77" s="1275"/>
      <c r="AT77" s="1275"/>
      <c r="AU77" s="1275"/>
      <c r="AV77" s="1275"/>
      <c r="AW77" s="1275"/>
      <c r="AX77" s="1275"/>
      <c r="AY77" s="1275"/>
      <c r="AZ77" s="1275"/>
      <c r="BA77" s="1275"/>
      <c r="BB77" s="1273" t="s">
        <v>598</v>
      </c>
      <c r="BC77" s="1273"/>
      <c r="BD77" s="1273"/>
      <c r="BE77" s="1273"/>
      <c r="BF77" s="1273"/>
      <c r="BG77" s="1273"/>
      <c r="BH77" s="1273"/>
      <c r="BI77" s="1273"/>
      <c r="BJ77" s="1273"/>
      <c r="BK77" s="1273"/>
      <c r="BL77" s="1273"/>
      <c r="BM77" s="1273"/>
      <c r="BN77" s="1273"/>
      <c r="BO77" s="1273"/>
      <c r="BP77" s="1270">
        <v>54.6</v>
      </c>
      <c r="BQ77" s="1270"/>
      <c r="BR77" s="1270"/>
      <c r="BS77" s="1270"/>
      <c r="BT77" s="1270"/>
      <c r="BU77" s="1270"/>
      <c r="BV77" s="1270"/>
      <c r="BW77" s="1270"/>
      <c r="BX77" s="1270">
        <v>48.7</v>
      </c>
      <c r="BY77" s="1270"/>
      <c r="BZ77" s="1270"/>
      <c r="CA77" s="1270"/>
      <c r="CB77" s="1270"/>
      <c r="CC77" s="1270"/>
      <c r="CD77" s="1270"/>
      <c r="CE77" s="1270"/>
      <c r="CF77" s="1270">
        <v>13</v>
      </c>
      <c r="CG77" s="1270"/>
      <c r="CH77" s="1270"/>
      <c r="CI77" s="1270"/>
      <c r="CJ77" s="1270"/>
      <c r="CK77" s="1270"/>
      <c r="CL77" s="1270"/>
      <c r="CM77" s="1270"/>
      <c r="CN77" s="1270">
        <v>21</v>
      </c>
      <c r="CO77" s="1270"/>
      <c r="CP77" s="1270"/>
      <c r="CQ77" s="1270"/>
      <c r="CR77" s="1270"/>
      <c r="CS77" s="1270"/>
      <c r="CT77" s="1270"/>
      <c r="CU77" s="1270"/>
      <c r="CV77" s="1270">
        <v>20.2</v>
      </c>
      <c r="CW77" s="1270"/>
      <c r="CX77" s="1270"/>
      <c r="CY77" s="1270"/>
      <c r="CZ77" s="1270"/>
      <c r="DA77" s="1270"/>
      <c r="DB77" s="1270"/>
      <c r="DC77" s="1270"/>
    </row>
    <row r="78" spans="2:107" x14ac:dyDescent="0.15">
      <c r="B78" s="372"/>
      <c r="G78" s="1276"/>
      <c r="H78" s="1276"/>
      <c r="I78" s="1276"/>
      <c r="J78" s="1276"/>
      <c r="K78" s="1274"/>
      <c r="L78" s="1274"/>
      <c r="M78" s="1274"/>
      <c r="N78" s="1274"/>
      <c r="AN78" s="1275"/>
      <c r="AO78" s="1275"/>
      <c r="AP78" s="1275"/>
      <c r="AQ78" s="1275"/>
      <c r="AR78" s="1275"/>
      <c r="AS78" s="1275"/>
      <c r="AT78" s="1275"/>
      <c r="AU78" s="1275"/>
      <c r="AV78" s="1275"/>
      <c r="AW78" s="1275"/>
      <c r="AX78" s="1275"/>
      <c r="AY78" s="1275"/>
      <c r="AZ78" s="1275"/>
      <c r="BA78" s="1275"/>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76"/>
      <c r="H79" s="1276"/>
      <c r="I79" s="1271"/>
      <c r="J79" s="1271"/>
      <c r="K79" s="1272"/>
      <c r="L79" s="1272"/>
      <c r="M79" s="1272"/>
      <c r="N79" s="1272"/>
      <c r="AN79" s="1275"/>
      <c r="AO79" s="1275"/>
      <c r="AP79" s="1275"/>
      <c r="AQ79" s="1275"/>
      <c r="AR79" s="1275"/>
      <c r="AS79" s="1275"/>
      <c r="AT79" s="1275"/>
      <c r="AU79" s="1275"/>
      <c r="AV79" s="1275"/>
      <c r="AW79" s="1275"/>
      <c r="AX79" s="1275"/>
      <c r="AY79" s="1275"/>
      <c r="AZ79" s="1275"/>
      <c r="BA79" s="1275"/>
      <c r="BB79" s="1273" t="s">
        <v>603</v>
      </c>
      <c r="BC79" s="1273"/>
      <c r="BD79" s="1273"/>
      <c r="BE79" s="1273"/>
      <c r="BF79" s="1273"/>
      <c r="BG79" s="1273"/>
      <c r="BH79" s="1273"/>
      <c r="BI79" s="1273"/>
      <c r="BJ79" s="1273"/>
      <c r="BK79" s="1273"/>
      <c r="BL79" s="1273"/>
      <c r="BM79" s="1273"/>
      <c r="BN79" s="1273"/>
      <c r="BO79" s="1273"/>
      <c r="BP79" s="1270">
        <v>11.2</v>
      </c>
      <c r="BQ79" s="1270"/>
      <c r="BR79" s="1270"/>
      <c r="BS79" s="1270"/>
      <c r="BT79" s="1270"/>
      <c r="BU79" s="1270"/>
      <c r="BV79" s="1270"/>
      <c r="BW79" s="1270"/>
      <c r="BX79" s="1270">
        <v>10.4</v>
      </c>
      <c r="BY79" s="1270"/>
      <c r="BZ79" s="1270"/>
      <c r="CA79" s="1270"/>
      <c r="CB79" s="1270"/>
      <c r="CC79" s="1270"/>
      <c r="CD79" s="1270"/>
      <c r="CE79" s="1270"/>
      <c r="CF79" s="1270">
        <v>6.8</v>
      </c>
      <c r="CG79" s="1270"/>
      <c r="CH79" s="1270"/>
      <c r="CI79" s="1270"/>
      <c r="CJ79" s="1270"/>
      <c r="CK79" s="1270"/>
      <c r="CL79" s="1270"/>
      <c r="CM79" s="1270"/>
      <c r="CN79" s="1270">
        <v>6.8</v>
      </c>
      <c r="CO79" s="1270"/>
      <c r="CP79" s="1270"/>
      <c r="CQ79" s="1270"/>
      <c r="CR79" s="1270"/>
      <c r="CS79" s="1270"/>
      <c r="CT79" s="1270"/>
      <c r="CU79" s="1270"/>
      <c r="CV79" s="1270">
        <v>6.8</v>
      </c>
      <c r="CW79" s="1270"/>
      <c r="CX79" s="1270"/>
      <c r="CY79" s="1270"/>
      <c r="CZ79" s="1270"/>
      <c r="DA79" s="1270"/>
      <c r="DB79" s="1270"/>
      <c r="DC79" s="1270"/>
    </row>
    <row r="80" spans="2:107" x14ac:dyDescent="0.15">
      <c r="B80" s="372"/>
      <c r="G80" s="1276"/>
      <c r="H80" s="1276"/>
      <c r="I80" s="1271"/>
      <c r="J80" s="1271"/>
      <c r="K80" s="1272"/>
      <c r="L80" s="1272"/>
      <c r="M80" s="1272"/>
      <c r="N80" s="1272"/>
      <c r="AN80" s="1275"/>
      <c r="AO80" s="1275"/>
      <c r="AP80" s="1275"/>
      <c r="AQ80" s="1275"/>
      <c r="AR80" s="1275"/>
      <c r="AS80" s="1275"/>
      <c r="AT80" s="1275"/>
      <c r="AU80" s="1275"/>
      <c r="AV80" s="1275"/>
      <c r="AW80" s="1275"/>
      <c r="AX80" s="1275"/>
      <c r="AY80" s="1275"/>
      <c r="AZ80" s="1275"/>
      <c r="BA80" s="1275"/>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5"/>
      <c r="DE84" s="365"/>
    </row>
    <row r="85" spans="2:109" x14ac:dyDescent="0.15">
      <c r="DD85" s="365"/>
      <c r="DE85" s="365"/>
    </row>
    <row r="86" spans="2:109" hidden="1" x14ac:dyDescent="0.15">
      <c r="DD86" s="365"/>
      <c r="DE86" s="365"/>
    </row>
    <row r="87" spans="2:109" hidden="1" x14ac:dyDescent="0.15">
      <c r="K87" s="400"/>
      <c r="AQ87" s="400"/>
      <c r="BC87" s="400"/>
      <c r="BO87" s="400"/>
      <c r="CA87" s="400"/>
      <c r="CM87" s="400"/>
      <c r="CY87" s="400"/>
      <c r="DD87" s="365"/>
      <c r="DE87" s="365"/>
    </row>
    <row r="88" spans="2:109" hidden="1" x14ac:dyDescent="0.15">
      <c r="DD88" s="365"/>
      <c r="DE88" s="365"/>
    </row>
    <row r="89" spans="2:109" hidden="1" x14ac:dyDescent="0.15">
      <c r="DD89" s="365"/>
      <c r="DE89" s="365"/>
    </row>
    <row r="90" spans="2:109" hidden="1" x14ac:dyDescent="0.15">
      <c r="DD90" s="365"/>
      <c r="DE90" s="365"/>
    </row>
    <row r="91" spans="2:109"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Qt24Gl/3WFCCRVfWxO2invBWk4zw68+RTo2qvofSRQsP04TiBAN1G2uP43LQnipdFShJOAksNq43CDhFuO8IA==" saltValue="yYTnmuwycrhtKC8GcSAA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G40" zoomScale="80" zoomScaleNormal="80" zoomScaleSheetLayoutView="70" workbookViewId="0">
      <selection activeCell="AN43" sqref="AN43:DC47"/>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HUlqg049at2KhCon6b6qUsmlGW0YX7QEomPZIXI9qw20cBjrMaCHLjXKIlBfv4h/LHbLvJ6lBp/xg1096VNw==" saltValue="BC6kc6B7da2qgZCa23Qz2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0" zoomScaleNormal="80" zoomScaleSheetLayoutView="55" workbookViewId="0">
      <selection activeCell="AN43" sqref="AN43:DC47"/>
    </sheetView>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QSm7VfuKU5jc4mAzQ+Vn60etdCumnHRIQuE3BvQmAKsy8VfXR1wmBekzPTKgRidSbx7UNWNBNLKuHnAHoeXQ==" saltValue="9asV+blGbBGvkQp7rI8SE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552</v>
      </c>
      <c r="G2" s="134"/>
      <c r="H2" s="135"/>
    </row>
    <row r="3" spans="1:8" x14ac:dyDescent="0.15">
      <c r="A3" s="131" t="s">
        <v>545</v>
      </c>
      <c r="B3" s="136"/>
      <c r="C3" s="137"/>
      <c r="D3" s="138">
        <v>44781</v>
      </c>
      <c r="E3" s="139"/>
      <c r="F3" s="140">
        <v>74444</v>
      </c>
      <c r="G3" s="141"/>
      <c r="H3" s="142"/>
    </row>
    <row r="4" spans="1:8" x14ac:dyDescent="0.15">
      <c r="A4" s="143"/>
      <c r="B4" s="144"/>
      <c r="C4" s="145"/>
      <c r="D4" s="146">
        <v>20189</v>
      </c>
      <c r="E4" s="147"/>
      <c r="F4" s="148">
        <v>34175</v>
      </c>
      <c r="G4" s="149"/>
      <c r="H4" s="150"/>
    </row>
    <row r="5" spans="1:8" x14ac:dyDescent="0.15">
      <c r="A5" s="131" t="s">
        <v>547</v>
      </c>
      <c r="B5" s="136"/>
      <c r="C5" s="137"/>
      <c r="D5" s="138">
        <v>24476</v>
      </c>
      <c r="E5" s="139"/>
      <c r="F5" s="140">
        <v>85205</v>
      </c>
      <c r="G5" s="141"/>
      <c r="H5" s="142"/>
    </row>
    <row r="6" spans="1:8" x14ac:dyDescent="0.15">
      <c r="A6" s="143"/>
      <c r="B6" s="144"/>
      <c r="C6" s="145"/>
      <c r="D6" s="146">
        <v>14011</v>
      </c>
      <c r="E6" s="147"/>
      <c r="F6" s="148">
        <v>38847</v>
      </c>
      <c r="G6" s="149"/>
      <c r="H6" s="150"/>
    </row>
    <row r="7" spans="1:8" x14ac:dyDescent="0.15">
      <c r="A7" s="131" t="s">
        <v>548</v>
      </c>
      <c r="B7" s="136"/>
      <c r="C7" s="137"/>
      <c r="D7" s="138">
        <v>51131</v>
      </c>
      <c r="E7" s="139"/>
      <c r="F7" s="140">
        <v>49919</v>
      </c>
      <c r="G7" s="141"/>
      <c r="H7" s="142"/>
    </row>
    <row r="8" spans="1:8" x14ac:dyDescent="0.15">
      <c r="A8" s="143"/>
      <c r="B8" s="144"/>
      <c r="C8" s="145"/>
      <c r="D8" s="146">
        <v>17808</v>
      </c>
      <c r="E8" s="147"/>
      <c r="F8" s="148">
        <v>26398</v>
      </c>
      <c r="G8" s="149"/>
      <c r="H8" s="150"/>
    </row>
    <row r="9" spans="1:8" x14ac:dyDescent="0.15">
      <c r="A9" s="131" t="s">
        <v>549</v>
      </c>
      <c r="B9" s="136"/>
      <c r="C9" s="137"/>
      <c r="D9" s="138">
        <v>65445</v>
      </c>
      <c r="E9" s="139"/>
      <c r="F9" s="140">
        <v>47738</v>
      </c>
      <c r="G9" s="141"/>
      <c r="H9" s="142"/>
    </row>
    <row r="10" spans="1:8" x14ac:dyDescent="0.15">
      <c r="A10" s="143"/>
      <c r="B10" s="144"/>
      <c r="C10" s="145"/>
      <c r="D10" s="146">
        <v>17573</v>
      </c>
      <c r="E10" s="147"/>
      <c r="F10" s="148">
        <v>24937</v>
      </c>
      <c r="G10" s="149"/>
      <c r="H10" s="150"/>
    </row>
    <row r="11" spans="1:8" x14ac:dyDescent="0.15">
      <c r="A11" s="131" t="s">
        <v>550</v>
      </c>
      <c r="B11" s="136"/>
      <c r="C11" s="137"/>
      <c r="D11" s="138">
        <v>41003</v>
      </c>
      <c r="E11" s="139"/>
      <c r="F11" s="140">
        <v>52191</v>
      </c>
      <c r="G11" s="141"/>
      <c r="H11" s="142"/>
    </row>
    <row r="12" spans="1:8" x14ac:dyDescent="0.15">
      <c r="A12" s="143"/>
      <c r="B12" s="144"/>
      <c r="C12" s="151"/>
      <c r="D12" s="146">
        <v>18166</v>
      </c>
      <c r="E12" s="147"/>
      <c r="F12" s="148">
        <v>24843</v>
      </c>
      <c r="G12" s="149"/>
      <c r="H12" s="150"/>
    </row>
    <row r="13" spans="1:8" x14ac:dyDescent="0.15">
      <c r="A13" s="131"/>
      <c r="B13" s="136"/>
      <c r="C13" s="152"/>
      <c r="D13" s="153">
        <v>45367</v>
      </c>
      <c r="E13" s="154"/>
      <c r="F13" s="155">
        <v>61899</v>
      </c>
      <c r="G13" s="156"/>
      <c r="H13" s="142"/>
    </row>
    <row r="14" spans="1:8" x14ac:dyDescent="0.15">
      <c r="A14" s="143"/>
      <c r="B14" s="144"/>
      <c r="C14" s="145"/>
      <c r="D14" s="146">
        <v>17549</v>
      </c>
      <c r="E14" s="147"/>
      <c r="F14" s="148">
        <v>29840</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7.09</v>
      </c>
      <c r="C19" s="157">
        <f>ROUND(VALUE(SUBSTITUTE(実質収支比率等に係る経年分析!G$48,"▲","-")),2)</f>
        <v>1.42</v>
      </c>
      <c r="D19" s="157">
        <f>ROUND(VALUE(SUBSTITUTE(実質収支比率等に係る経年分析!H$48,"▲","-")),2)</f>
        <v>0.37</v>
      </c>
      <c r="E19" s="157">
        <f>ROUND(VALUE(SUBSTITUTE(実質収支比率等に係る経年分析!I$48,"▲","-")),2)</f>
        <v>0.4</v>
      </c>
      <c r="F19" s="157">
        <f>ROUND(VALUE(SUBSTITUTE(実質収支比率等に係る経年分析!J$48,"▲","-")),2)</f>
        <v>0.6</v>
      </c>
    </row>
    <row r="20" spans="1:11" x14ac:dyDescent="0.15">
      <c r="A20" s="157" t="s">
        <v>49</v>
      </c>
      <c r="B20" s="157">
        <f>ROUND(VALUE(SUBSTITUTE(実質収支比率等に係る経年分析!F$47,"▲","-")),2)</f>
        <v>69.400000000000006</v>
      </c>
      <c r="C20" s="157">
        <f>ROUND(VALUE(SUBSTITUTE(実質収支比率等に係る経年分析!G$47,"▲","-")),2)</f>
        <v>73.06</v>
      </c>
      <c r="D20" s="157">
        <f>ROUND(VALUE(SUBSTITUTE(実質収支比率等に係る経年分析!H$47,"▲","-")),2)</f>
        <v>72.13</v>
      </c>
      <c r="E20" s="157">
        <f>ROUND(VALUE(SUBSTITUTE(実質収支比率等に係る経年分析!I$47,"▲","-")),2)</f>
        <v>62.47</v>
      </c>
      <c r="F20" s="157">
        <f>ROUND(VALUE(SUBSTITUTE(実質収支比率等に係る経年分析!J$47,"▲","-")),2)</f>
        <v>56.16</v>
      </c>
    </row>
    <row r="21" spans="1:11" x14ac:dyDescent="0.15">
      <c r="A21" s="157" t="s">
        <v>50</v>
      </c>
      <c r="B21" s="157">
        <f>IF(ISNUMBER(VALUE(SUBSTITUTE(実質収支比率等に係る経年分析!F$49,"▲","-"))),ROUND(VALUE(SUBSTITUTE(実質収支比率等に係る経年分析!F$49,"▲","-")),2),NA())</f>
        <v>0.69</v>
      </c>
      <c r="C21" s="157">
        <f>IF(ISNUMBER(VALUE(SUBSTITUTE(実質収支比率等に係る経年分析!G$49,"▲","-"))),ROUND(VALUE(SUBSTITUTE(実質収支比率等に係る経年分析!G$49,"▲","-")),2),NA())</f>
        <v>-2.04</v>
      </c>
      <c r="D21" s="157">
        <f>IF(ISNUMBER(VALUE(SUBSTITUTE(実質収支比率等に係る経年分析!H$49,"▲","-"))),ROUND(VALUE(SUBSTITUTE(実質収支比率等に係る経年分析!H$49,"▲","-")),2),NA())</f>
        <v>-0.24</v>
      </c>
      <c r="E21" s="157">
        <f>IF(ISNUMBER(VALUE(SUBSTITUTE(実質収支比率等に係る経年分析!I$49,"▲","-"))),ROUND(VALUE(SUBSTITUTE(実質収支比率等に係る経年分析!I$49,"▲","-")),2),NA())</f>
        <v>-8.77</v>
      </c>
      <c r="F21" s="157">
        <f>IF(ISNUMBER(VALUE(SUBSTITUTE(実質収支比率等に係る経年分析!J$49,"▲","-"))),ROUND(VALUE(SUBSTITUTE(実質収支比率等に係る経年分析!J$49,"▲","-")),2),NA())</f>
        <v>4.58</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農業集落排水事業特別会計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x14ac:dyDescent="0.15">
      <c r="A30" s="158" t="str">
        <f>IF(連結実質赤字比率に係る赤字・黒字の構成分析!C$40="",NA(),連結実質赤字比率に係る赤字・黒字の構成分析!C$40)</f>
        <v>公共下水道事業特別会計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v>
      </c>
    </row>
    <row r="31" spans="1:11" x14ac:dyDescent="0.15">
      <c r="A31" s="158" t="str">
        <f>IF(連結実質赤字比率に係る赤字・黒字の構成分析!C$39="",NA(),連結実質赤字比率に係る赤字・黒字の構成分析!C$39)</f>
        <v>学校給食事業特別会計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0.01</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0.01</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v>
      </c>
    </row>
    <row r="32" spans="1:11" x14ac:dyDescent="0.15">
      <c r="A32" s="158" t="str">
        <f>IF(連結実質赤字比率に係る赤字・黒字の構成分析!C$38="",NA(),連結実質赤字比率に係る赤字・黒字の構成分析!C$38)</f>
        <v>後期高齢者医療事業特別会計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7.0000000000000007E-2</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0.06</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7.0000000000000007E-2</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7.0000000000000007E-2</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7.0000000000000007E-2</v>
      </c>
    </row>
    <row r="33" spans="1:16" x14ac:dyDescent="0.15">
      <c r="A33" s="158" t="str">
        <f>IF(連結実質赤字比率に係る赤字・黒字の構成分析!C$37="",NA(),連結実質赤字比率に係る赤字・黒字の構成分析!C$37)</f>
        <v>一般会計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7.08</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1.41</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0.35</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0.38</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0.57999999999999996</v>
      </c>
    </row>
    <row r="34" spans="1:16" x14ac:dyDescent="0.15">
      <c r="A34" s="158" t="str">
        <f>IF(連結実質赤字比率に係る赤字・黒字の構成分析!C$36="",NA(),連結実質赤字比率に係る赤字・黒字の構成分析!C$36)</f>
        <v>国民健康保険事業特別会計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3.56</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4</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1.52</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0.36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0.76</v>
      </c>
    </row>
    <row r="35" spans="1:16" x14ac:dyDescent="0.15">
      <c r="A35" s="158" t="str">
        <f>IF(連結実質赤字比率に係る赤字・黒字の構成分析!C$35="",NA(),連結実質赤字比率に係る赤字・黒字の構成分析!C$35)</f>
        <v>介護保険事業特別会計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0.25</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0.14000000000000001</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0.64</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0.61</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0.86</v>
      </c>
    </row>
    <row r="36" spans="1:16" x14ac:dyDescent="0.15">
      <c r="A36" s="158" t="str">
        <f>IF(連結実質赤字比率に係る赤字・黒字の構成分析!C$34="",NA(),連結実質赤字比率に係る赤字・黒字の構成分析!C$34)</f>
        <v>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8.6300000000000008</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8.4700000000000006</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8.09</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7.39</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6.72</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446</v>
      </c>
      <c r="E42" s="159"/>
      <c r="F42" s="159"/>
      <c r="G42" s="159">
        <f>'実質公債費比率（分子）の構造'!L$52</f>
        <v>475</v>
      </c>
      <c r="H42" s="159"/>
      <c r="I42" s="159"/>
      <c r="J42" s="159">
        <f>'実質公債費比率（分子）の構造'!M$52</f>
        <v>468</v>
      </c>
      <c r="K42" s="159"/>
      <c r="L42" s="159"/>
      <c r="M42" s="159">
        <f>'実質公債費比率（分子）の構造'!N$52</f>
        <v>477</v>
      </c>
      <c r="N42" s="159"/>
      <c r="O42" s="159"/>
      <c r="P42" s="159">
        <f>'実質公債費比率（分子）の構造'!O$52</f>
        <v>483</v>
      </c>
    </row>
    <row r="43" spans="1:16" x14ac:dyDescent="0.15">
      <c r="A43" s="159" t="s">
        <v>58</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f>'実質公債費比率（分子）の構造'!K$50</f>
        <v>13</v>
      </c>
      <c r="C44" s="159"/>
      <c r="D44" s="159"/>
      <c r="E44" s="159">
        <f>'実質公債費比率（分子）の構造'!L$50</f>
        <v>13</v>
      </c>
      <c r="F44" s="159"/>
      <c r="G44" s="159"/>
      <c r="H44" s="159">
        <f>'実質公債費比率（分子）の構造'!M$50</f>
        <v>13</v>
      </c>
      <c r="I44" s="159"/>
      <c r="J44" s="159"/>
      <c r="K44" s="159">
        <f>'実質公債費比率（分子）の構造'!N$50</f>
        <v>13</v>
      </c>
      <c r="L44" s="159"/>
      <c r="M44" s="159"/>
      <c r="N44" s="159">
        <f>'実質公債費比率（分子）の構造'!O$50</f>
        <v>13</v>
      </c>
      <c r="O44" s="159"/>
      <c r="P44" s="159"/>
    </row>
    <row r="45" spans="1:16" x14ac:dyDescent="0.15">
      <c r="A45" s="159" t="s">
        <v>60</v>
      </c>
      <c r="B45" s="159">
        <f>'実質公債費比率（分子）の構造'!K$49</f>
        <v>37</v>
      </c>
      <c r="C45" s="159"/>
      <c r="D45" s="159"/>
      <c r="E45" s="159">
        <f>'実質公債費比率（分子）の構造'!L$49</f>
        <v>34</v>
      </c>
      <c r="F45" s="159"/>
      <c r="G45" s="159"/>
      <c r="H45" s="159">
        <f>'実質公債費比率（分子）の構造'!M$49</f>
        <v>27</v>
      </c>
      <c r="I45" s="159"/>
      <c r="J45" s="159"/>
      <c r="K45" s="159">
        <f>'実質公債費比率（分子）の構造'!N$49</f>
        <v>31</v>
      </c>
      <c r="L45" s="159"/>
      <c r="M45" s="159"/>
      <c r="N45" s="159">
        <f>'実質公債費比率（分子）の構造'!O$49</f>
        <v>39</v>
      </c>
      <c r="O45" s="159"/>
      <c r="P45" s="159"/>
    </row>
    <row r="46" spans="1:16" x14ac:dyDescent="0.15">
      <c r="A46" s="159" t="s">
        <v>61</v>
      </c>
      <c r="B46" s="159">
        <f>'実質公債費比率（分子）の構造'!K$48</f>
        <v>252</v>
      </c>
      <c r="C46" s="159"/>
      <c r="D46" s="159"/>
      <c r="E46" s="159">
        <f>'実質公債費比率（分子）の構造'!L$48</f>
        <v>268</v>
      </c>
      <c r="F46" s="159"/>
      <c r="G46" s="159"/>
      <c r="H46" s="159">
        <f>'実質公債費比率（分子）の構造'!M$48</f>
        <v>264</v>
      </c>
      <c r="I46" s="159"/>
      <c r="J46" s="159"/>
      <c r="K46" s="159">
        <f>'実質公債費比率（分子）の構造'!N$48</f>
        <v>263</v>
      </c>
      <c r="L46" s="159"/>
      <c r="M46" s="159"/>
      <c r="N46" s="159">
        <f>'実質公債費比率（分子）の構造'!O$48</f>
        <v>244</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509</v>
      </c>
      <c r="C49" s="159"/>
      <c r="D49" s="159"/>
      <c r="E49" s="159">
        <f>'実質公債費比率（分子）の構造'!L$45</f>
        <v>551</v>
      </c>
      <c r="F49" s="159"/>
      <c r="G49" s="159"/>
      <c r="H49" s="159">
        <f>'実質公債費比率（分子）の構造'!M$45</f>
        <v>557</v>
      </c>
      <c r="I49" s="159"/>
      <c r="J49" s="159"/>
      <c r="K49" s="159">
        <f>'実質公債費比率（分子）の構造'!N$45</f>
        <v>568</v>
      </c>
      <c r="L49" s="159"/>
      <c r="M49" s="159"/>
      <c r="N49" s="159">
        <f>'実質公債費比率（分子）の構造'!O$45</f>
        <v>571</v>
      </c>
      <c r="O49" s="159"/>
      <c r="P49" s="159"/>
    </row>
    <row r="50" spans="1:16" x14ac:dyDescent="0.15">
      <c r="A50" s="159" t="s">
        <v>65</v>
      </c>
      <c r="B50" s="159" t="e">
        <f>NA()</f>
        <v>#N/A</v>
      </c>
      <c r="C50" s="159">
        <f>IF(ISNUMBER('実質公債費比率（分子）の構造'!K$53),'実質公債費比率（分子）の構造'!K$53,NA())</f>
        <v>365</v>
      </c>
      <c r="D50" s="159" t="e">
        <f>NA()</f>
        <v>#N/A</v>
      </c>
      <c r="E50" s="159" t="e">
        <f>NA()</f>
        <v>#N/A</v>
      </c>
      <c r="F50" s="159">
        <f>IF(ISNUMBER('実質公債費比率（分子）の構造'!L$53),'実質公債費比率（分子）の構造'!L$53,NA())</f>
        <v>391</v>
      </c>
      <c r="G50" s="159" t="e">
        <f>NA()</f>
        <v>#N/A</v>
      </c>
      <c r="H50" s="159" t="e">
        <f>NA()</f>
        <v>#N/A</v>
      </c>
      <c r="I50" s="159">
        <f>IF(ISNUMBER('実質公債費比率（分子）の構造'!M$53),'実質公債費比率（分子）の構造'!M$53,NA())</f>
        <v>393</v>
      </c>
      <c r="J50" s="159" t="e">
        <f>NA()</f>
        <v>#N/A</v>
      </c>
      <c r="K50" s="159" t="e">
        <f>NA()</f>
        <v>#N/A</v>
      </c>
      <c r="L50" s="159">
        <f>IF(ISNUMBER('実質公債費比率（分子）の構造'!N$53),'実質公債費比率（分子）の構造'!N$53,NA())</f>
        <v>398</v>
      </c>
      <c r="M50" s="159" t="e">
        <f>NA()</f>
        <v>#N/A</v>
      </c>
      <c r="N50" s="159" t="e">
        <f>NA()</f>
        <v>#N/A</v>
      </c>
      <c r="O50" s="159">
        <f>IF(ISNUMBER('実質公債費比率（分子）の構造'!O$53),'実質公債費比率（分子）の構造'!O$53,NA())</f>
        <v>384</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5442</v>
      </c>
      <c r="E56" s="158"/>
      <c r="F56" s="158"/>
      <c r="G56" s="158">
        <f>'将来負担比率（分子）の構造'!J$52</f>
        <v>5471</v>
      </c>
      <c r="H56" s="158"/>
      <c r="I56" s="158"/>
      <c r="J56" s="158">
        <f>'将来負担比率（分子）の構造'!K$52</f>
        <v>5480</v>
      </c>
      <c r="K56" s="158"/>
      <c r="L56" s="158"/>
      <c r="M56" s="158">
        <f>'将来負担比率（分子）の構造'!L$52</f>
        <v>5473</v>
      </c>
      <c r="N56" s="158"/>
      <c r="O56" s="158"/>
      <c r="P56" s="158">
        <f>'将来負担比率（分子）の構造'!M$52</f>
        <v>5441</v>
      </c>
    </row>
    <row r="57" spans="1:16" x14ac:dyDescent="0.15">
      <c r="A57" s="158" t="s">
        <v>36</v>
      </c>
      <c r="B57" s="158"/>
      <c r="C57" s="158"/>
      <c r="D57" s="158">
        <f>'将来負担比率（分子）の構造'!I$51</f>
        <v>6</v>
      </c>
      <c r="E57" s="158"/>
      <c r="F57" s="158"/>
      <c r="G57" s="158">
        <f>'将来負担比率（分子）の構造'!J$51</f>
        <v>4</v>
      </c>
      <c r="H57" s="158"/>
      <c r="I57" s="158"/>
      <c r="J57" s="158">
        <f>'将来負担比率（分子）の構造'!K$51</f>
        <v>2</v>
      </c>
      <c r="K57" s="158"/>
      <c r="L57" s="158"/>
      <c r="M57" s="158">
        <f>'将来負担比率（分子）の構造'!L$51</f>
        <v>1</v>
      </c>
      <c r="N57" s="158"/>
      <c r="O57" s="158"/>
      <c r="P57" s="158">
        <f>'将来負担比率（分子）の構造'!M$51</f>
        <v>1</v>
      </c>
    </row>
    <row r="58" spans="1:16" x14ac:dyDescent="0.15">
      <c r="A58" s="158" t="s">
        <v>35</v>
      </c>
      <c r="B58" s="158"/>
      <c r="C58" s="158"/>
      <c r="D58" s="158">
        <f>'将来負担比率（分子）の構造'!I$50</f>
        <v>3646</v>
      </c>
      <c r="E58" s="158"/>
      <c r="F58" s="158"/>
      <c r="G58" s="158">
        <f>'将来負担比率（分子）の構造'!J$50</f>
        <v>3779</v>
      </c>
      <c r="H58" s="158"/>
      <c r="I58" s="158"/>
      <c r="J58" s="158">
        <f>'将来負担比率（分子）の構造'!K$50</f>
        <v>3813</v>
      </c>
      <c r="K58" s="158"/>
      <c r="L58" s="158"/>
      <c r="M58" s="158">
        <f>'将来負担比率（分子）の構造'!L$50</f>
        <v>3456</v>
      </c>
      <c r="N58" s="158"/>
      <c r="O58" s="158"/>
      <c r="P58" s="158">
        <f>'将来負担比率（分子）の構造'!M$50</f>
        <v>2801</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t="str">
        <f>'将来負担比率（分子）の構造'!I$46</f>
        <v>-</v>
      </c>
      <c r="C61" s="158"/>
      <c r="D61" s="158"/>
      <c r="E61" s="158">
        <f>'将来負担比率（分子）の構造'!J$46</f>
        <v>10</v>
      </c>
      <c r="F61" s="158"/>
      <c r="G61" s="158"/>
      <c r="H61" s="158" t="str">
        <f>'将来負担比率（分子）の構造'!K$46</f>
        <v>-</v>
      </c>
      <c r="I61" s="158"/>
      <c r="J61" s="158"/>
      <c r="K61" s="158">
        <f>'将来負担比率（分子）の構造'!L$46</f>
        <v>7</v>
      </c>
      <c r="L61" s="158"/>
      <c r="M61" s="158"/>
      <c r="N61" s="158">
        <f>'将来負担比率（分子）の構造'!M$46</f>
        <v>5</v>
      </c>
      <c r="O61" s="158"/>
      <c r="P61" s="158"/>
    </row>
    <row r="62" spans="1:16" x14ac:dyDescent="0.15">
      <c r="A62" s="158" t="s">
        <v>29</v>
      </c>
      <c r="B62" s="158">
        <f>'将来負担比率（分子）の構造'!I$45</f>
        <v>925</v>
      </c>
      <c r="C62" s="158"/>
      <c r="D62" s="158"/>
      <c r="E62" s="158">
        <f>'将来負担比率（分子）の構造'!J$45</f>
        <v>830</v>
      </c>
      <c r="F62" s="158"/>
      <c r="G62" s="158"/>
      <c r="H62" s="158">
        <f>'将来負担比率（分子）の構造'!K$45</f>
        <v>777</v>
      </c>
      <c r="I62" s="158"/>
      <c r="J62" s="158"/>
      <c r="K62" s="158">
        <f>'将来負担比率（分子）の構造'!L$45</f>
        <v>755</v>
      </c>
      <c r="L62" s="158"/>
      <c r="M62" s="158"/>
      <c r="N62" s="158">
        <f>'将来負担比率（分子）の構造'!M$45</f>
        <v>741</v>
      </c>
      <c r="O62" s="158"/>
      <c r="P62" s="158"/>
    </row>
    <row r="63" spans="1:16" x14ac:dyDescent="0.15">
      <c r="A63" s="158" t="s">
        <v>28</v>
      </c>
      <c r="B63" s="158">
        <f>'将来負担比率（分子）の構造'!I$44</f>
        <v>184</v>
      </c>
      <c r="C63" s="158"/>
      <c r="D63" s="158"/>
      <c r="E63" s="158">
        <f>'将来負担比率（分子）の構造'!J$44</f>
        <v>326</v>
      </c>
      <c r="F63" s="158"/>
      <c r="G63" s="158"/>
      <c r="H63" s="158">
        <f>'将来負担比率（分子）の構造'!K$44</f>
        <v>319</v>
      </c>
      <c r="I63" s="158"/>
      <c r="J63" s="158"/>
      <c r="K63" s="158">
        <f>'将来負担比率（分子）の構造'!L$44</f>
        <v>334</v>
      </c>
      <c r="L63" s="158"/>
      <c r="M63" s="158"/>
      <c r="N63" s="158">
        <f>'将来負担比率（分子）の構造'!M$44</f>
        <v>309</v>
      </c>
      <c r="O63" s="158"/>
      <c r="P63" s="158"/>
    </row>
    <row r="64" spans="1:16" x14ac:dyDescent="0.15">
      <c r="A64" s="158" t="s">
        <v>27</v>
      </c>
      <c r="B64" s="158">
        <f>'将来負担比率（分子）の構造'!I$43</f>
        <v>3020</v>
      </c>
      <c r="C64" s="158"/>
      <c r="D64" s="158"/>
      <c r="E64" s="158">
        <f>'将来負担比率（分子）の構造'!J$43</f>
        <v>2834</v>
      </c>
      <c r="F64" s="158"/>
      <c r="G64" s="158"/>
      <c r="H64" s="158">
        <f>'将来負担比率（分子）の構造'!K$43</f>
        <v>2639</v>
      </c>
      <c r="I64" s="158"/>
      <c r="J64" s="158"/>
      <c r="K64" s="158">
        <f>'将来負担比率（分子）の構造'!L$43</f>
        <v>2475</v>
      </c>
      <c r="L64" s="158"/>
      <c r="M64" s="158"/>
      <c r="N64" s="158">
        <f>'将来負担比率（分子）の構造'!M$43</f>
        <v>2303</v>
      </c>
      <c r="O64" s="158"/>
      <c r="P64" s="158"/>
    </row>
    <row r="65" spans="1:16" x14ac:dyDescent="0.15">
      <c r="A65" s="158" t="s">
        <v>26</v>
      </c>
      <c r="B65" s="158">
        <f>'将来負担比率（分子）の構造'!I$42</f>
        <v>150</v>
      </c>
      <c r="C65" s="158"/>
      <c r="D65" s="158"/>
      <c r="E65" s="158">
        <f>'将来負担比率（分子）の構造'!J$42</f>
        <v>267</v>
      </c>
      <c r="F65" s="158"/>
      <c r="G65" s="158"/>
      <c r="H65" s="158">
        <f>'将来負担比率（分子）の構造'!K$42</f>
        <v>151</v>
      </c>
      <c r="I65" s="158"/>
      <c r="J65" s="158"/>
      <c r="K65" s="158">
        <f>'将来負担比率（分子）の構造'!L$42</f>
        <v>118</v>
      </c>
      <c r="L65" s="158"/>
      <c r="M65" s="158"/>
      <c r="N65" s="158">
        <f>'将来負担比率（分子）の構造'!M$42</f>
        <v>107</v>
      </c>
      <c r="O65" s="158"/>
      <c r="P65" s="158"/>
    </row>
    <row r="66" spans="1:16" x14ac:dyDescent="0.15">
      <c r="A66" s="158" t="s">
        <v>25</v>
      </c>
      <c r="B66" s="158">
        <f>'将来負担比率（分子）の構造'!I$41</f>
        <v>5202</v>
      </c>
      <c r="C66" s="158"/>
      <c r="D66" s="158"/>
      <c r="E66" s="158">
        <f>'将来負担比率（分子）の構造'!J$41</f>
        <v>5057</v>
      </c>
      <c r="F66" s="158"/>
      <c r="G66" s="158"/>
      <c r="H66" s="158">
        <f>'将来負担比率（分子）の構造'!K$41</f>
        <v>5017</v>
      </c>
      <c r="I66" s="158"/>
      <c r="J66" s="158"/>
      <c r="K66" s="158">
        <f>'将来負担比率（分子）の構造'!L$41</f>
        <v>4925</v>
      </c>
      <c r="L66" s="158"/>
      <c r="M66" s="158"/>
      <c r="N66" s="158">
        <f>'将来負担比率（分子）の構造'!M$41</f>
        <v>4351</v>
      </c>
      <c r="O66" s="158"/>
      <c r="P66" s="158"/>
    </row>
    <row r="67" spans="1:16" x14ac:dyDescent="0.15">
      <c r="A67" s="158" t="s">
        <v>69</v>
      </c>
      <c r="B67" s="158" t="e">
        <f>NA()</f>
        <v>#N/A</v>
      </c>
      <c r="C67" s="158">
        <f>IF(ISNUMBER('将来負担比率（分子）の構造'!I$53), IF('将来負担比率（分子）の構造'!I$53 &lt; 0, 0, '将来負担比率（分子）の構造'!I$53), NA())</f>
        <v>387</v>
      </c>
      <c r="D67" s="158" t="e">
        <f>NA()</f>
        <v>#N/A</v>
      </c>
      <c r="E67" s="158" t="e">
        <f>NA()</f>
        <v>#N/A</v>
      </c>
      <c r="F67" s="158">
        <f>IF(ISNUMBER('将来負担比率（分子）の構造'!J$53), IF('将来負担比率（分子）の構造'!J$53 &lt; 0, 0, '将来負担比率（分子）の構造'!J$53), NA())</f>
        <v>70</v>
      </c>
      <c r="G67" s="158" t="e">
        <f>NA()</f>
        <v>#N/A</v>
      </c>
      <c r="H67" s="158" t="e">
        <f>NA()</f>
        <v>#N/A</v>
      </c>
      <c r="I67" s="158">
        <f>IF(ISNUMBER('将来負担比率（分子）の構造'!K$53), IF('将来負担比率（分子）の構造'!K$53 &lt; 0, 0, '将来負担比率（分子）の構造'!K$53), NA())</f>
        <v>0</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2992</v>
      </c>
      <c r="C72" s="162">
        <f>基金残高に係る経年分析!G55</f>
        <v>2622</v>
      </c>
      <c r="D72" s="162">
        <f>基金残高に係る経年分析!H55</f>
        <v>2392</v>
      </c>
    </row>
    <row r="73" spans="1:16" x14ac:dyDescent="0.15">
      <c r="A73" s="161" t="s">
        <v>72</v>
      </c>
      <c r="B73" s="162">
        <f>基金残高に係る経年分析!F56</f>
        <v>443</v>
      </c>
      <c r="C73" s="162">
        <f>基金残高に係る経年分析!G56</f>
        <v>448</v>
      </c>
      <c r="D73" s="162">
        <f>基金残高に係る経年分析!H56</f>
        <v>32</v>
      </c>
    </row>
    <row r="74" spans="1:16" x14ac:dyDescent="0.15">
      <c r="A74" s="161" t="s">
        <v>73</v>
      </c>
      <c r="B74" s="162">
        <f>基金残高に係る経年分析!F57</f>
        <v>242</v>
      </c>
      <c r="C74" s="162">
        <f>基金残高に係る経年分析!G57</f>
        <v>244</v>
      </c>
      <c r="D74" s="162">
        <f>基金残高に係る経年分析!H57</f>
        <v>216</v>
      </c>
    </row>
  </sheetData>
  <sheetProtection algorithmName="SHA-512" hashValue="PImtFDAzxpav9ocezjUxp7vE4HdRr7OURX5enAoQXCInviEBjKkEPOxKwrQPfY30pPeyzAAc5sDpyfox0T51Og==" saltValue="W7RuVe2ij0nyXEaC5vvQ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2019-10-23T00:20:04Z</dcterms:modified>
</cp:coreProperties>
</file>