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wl-adfs01.ad-tomioka.local\富岡市共有フォルダ\財政課\財政担当\07.庶務・諸調査\02.諸調査\令和３年度\27.令和元年度財政状況資料集の作成について（2回目）（1015〆）\②回答\"/>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K28" i="12" l="1"/>
  <c r="AK32" i="12" l="1"/>
  <c r="AA32" i="12"/>
  <c r="V32" i="12"/>
  <c r="Q3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<sst xmlns="http://schemas.openxmlformats.org/spreadsheetml/2006/main" count="1138" uniqueCount="601">
  <si>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</si>
  <si>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</si>
  <si>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</si>
  <si>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</si>
  <si>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</si>
  <si>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</si>
  <si>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</si>
  <si>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</si>
  <si>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</si>
  <si>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</si>
  <si>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</si>
  <si>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</si>
  <si>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</si>
  <si>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</si>
  <si>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</si>
  <si>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</si>
  <si>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</si>
  <si>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</si>
  <si>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</si>
  <si>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</si>
  <si>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</si>
  <si>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</si>
  <si>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</si>
  <si>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</si>
  <si>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</si>
  <si>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</si>
  <si>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</si>
  <si>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</si>
  <si>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</si>
  <si>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</si>
  <si>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</si>
  <si>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</si>
  <si>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</si>
  <si>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</si>
  <si>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</si>
  <si>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</si>
  <si>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</si>
  <si>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</si>
  <si>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</si>
  <si>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</si>
  <si>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</si>
  <si>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</si>
  <si>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</si>
  <si>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</si>
  <si>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</si>
  <si>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</si>
  <si>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</si>
  <si>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</si>
  <si>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</si>
  <si>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</si>
  <si>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</si>
  <si>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</si>
  <si>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</si>
  <si>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</si>
  <si>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</si>
  <si>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</si>
  <si>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</si>
  <si>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</si>
  <si>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</si>
  <si>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</si>
  <si>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</si>
  <si>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</si>
  <si>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</si>
  <si>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</si>
  <si>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</si>
  <si>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</si>
  <si>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</si>
  <si>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</si>
  <si>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</si>
  <si>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</si>
  <si>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</si>
  <si>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</si>
  <si>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</si>
  <si>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</si>
  <si>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</si>
  <si>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</si>
  <si>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</si>
  <si>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</si>
  <si>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</si>
  <si>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</si>
  <si>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</si>
  <si>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</si>
  <si>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</si>
  <si>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</si>
  <si>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</si>
  <si>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</si>
  <si>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</si>
  <si>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</si>
  <si>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</si>
  <si>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</si>
  <si>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</si>
  <si>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</si>
  <si>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</si>
  <si>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</si>
  <si>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</si>
  <si>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</si>
  <si>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</si>
  <si>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</si>
  <si>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</si>
  <si>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</si>
  <si>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</si>
  <si>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</si>
  <si>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</si>
  <si>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</si>
  <si>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</si>
  <si>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</si>
  <si>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</si>
  <si>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</si>
  <si>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</si>
  <si>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</si>
  <si>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</si>
  <si>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</si>
  <si>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</si>
  <si>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</si>
  <si>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</si>
  <si>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</si>
  <si>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</si>
  <si>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</si>
  <si>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</si>
  <si>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</si>
  <si>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</si>
  <si>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</si>
  <si>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</si>
  <si>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</si>
  <si>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</si>
  <si>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</si>
  <si>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</si>
  <si>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</si>
  <si>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</si>
  <si>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</si>
  <si>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</si>
  <si>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</si>
  <si>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</si>
  <si>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</si>
  <si>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</si>
  <si>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</si>
  <si>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</si>
  <si>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</si>
  <si>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</si>
  <si>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</si>
  <si>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</si>
  <si>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</si>
  <si>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</si>
  <si>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</si>
  <si>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</si>
  <si>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</si>
  <si>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</si>
  <si>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</si>
  <si>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</si>
  <si>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</si>
  <si>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</si>
  <si>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</si>
  <si>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</si>
  <si>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</si>
  <si>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</si>
  <si>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</si>
  <si>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</si>
  <si>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</si>
  <si>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</si>
  <si>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</si>
  <si>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</si>
  <si>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</si>
  <si>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</si>
  <si>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</si>
  <si>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</si>
  <si>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</si>
  <si>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</si>
  <si>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</si>
  <si>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</si>
  <si>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</si>
  <si>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</si>
  <si>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</si>
  <si>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</si>
  <si>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</si>
  <si>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</si>
  <si>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</si>
  <si>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</si>
  <si>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</si>
  <si>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</si>
  <si>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</si>
  <si>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</si>
  <si>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</si>
  <si>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</si>
  <si>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</si>
  <si>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</si>
  <si>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</si>
  <si>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</si>
  <si>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</si>
  <si>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</si>
  <si>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</si>
  <si>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</si>
  <si>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</si>
  <si>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</si>
  <si>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</si>
  <si>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</si>
  <si>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</si>
  <si>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</si>
  <si>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</si>
  <si>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</si>
  <si>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</si>
  <si>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</si>
  <si>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</si>
  <si>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</si>
  <si>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</si>
  <si>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</si>
  <si>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</si>
  <si>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</si>
  <si>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</si>
  <si>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</si>
  <si>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</si>
  <si>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</si>
  <si>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</si>
  <si>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群馬県富岡市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</si>
  <si>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</si>
  <si>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</si>
  <si>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</si>
  <si>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</si>
  <si>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</si>
  <si>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</si>
  <si>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</si>
  <si>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</si>
  <si>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</si>
  <si>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</si>
  <si>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</si>
  <si>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</si>
  <si>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</si>
  <si>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</si>
  <si>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</si>
  <si>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</si>
  <si>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</si>
  <si>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</si>
  <si>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</si>
  <si>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</si>
  <si>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</si>
  <si>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</si>
  <si>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</si>
  <si>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</si>
  <si>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</si>
  <si>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</si>
  <si>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</si>
  <si>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</si>
  <si>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</si>
  <si>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</si>
  <si>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</si>
  <si>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</si>
  <si>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</si>
  <si>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</si>
  <si>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</si>
  <si>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</si>
  <si>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</si>
  <si>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</si>
  <si>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</si>
  <si>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</si>
  <si>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</si>
  <si>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</si>
  <si>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</si>
  <si>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</si>
  <si>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</si>
  <si>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</si>
  <si>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</si>
  <si>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</si>
  <si>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</si>
  <si>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</si>
  <si>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</si>
  <si>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</si>
  <si>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</si>
  <si>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</si>
  <si>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</si>
  <si>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</si>
  <si>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</si>
  <si>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</si>
  <si>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</si>
  <si>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</si>
  <si>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</si>
  <si>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</si>
  <si>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</si>
  <si>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</si>
  <si>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</si>
  <si>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</si>
  <si>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</si>
  <si>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</si>
  <si>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</si>
  <si>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</si>
  <si>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</si>
  <si>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</si>
  <si>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</si>
  <si>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</si>
  <si>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</si>
  <si>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</si>
  <si>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</si>
  <si>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</si>
  <si>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</si>
  <si>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</si>
  <si>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</si>
  <si>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</si>
  <si>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</si>
  <si>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</si>
  <si>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</si>
  <si>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</si>
  <si>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</si>
  <si>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</si>
  <si>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</si>
  <si>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</si>
  <si>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</si>
  <si>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</si>
  <si>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</si>
  <si>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</si>
  <si>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</si>
  <si>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</si>
  <si>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</si>
  <si>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</si>
  <si>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</si>
  <si>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</si>
  <si>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</si>
  <si>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</si>
  <si>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</si>
  <si>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</si>
  <si>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</si>
  <si>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</si>
  <si>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</si>
  <si>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</si>
  <si>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</si>
  <si>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</si>
  <si>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</si>
  <si>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</si>
  <si>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</si>
  <si>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</si>
  <si>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</si>
  <si>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</si>
  <si>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</si>
  <si>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</si>
  <si>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</si>
  <si>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</si>
  <si>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</si>
  <si>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</si>
  <si>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</si>
  <si>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</si>
  <si>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</si>
  <si>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</si>
  <si>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</si>
  <si>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</si>
  <si>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</si>
  <si>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</si>
  <si>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</si>
  <si>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</si>
  <si>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</si>
  <si>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</si>
  <si>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</si>
  <si>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</si>
  <si>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</si>
  <si>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</si>
  <si>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</si>
  <si>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</si>
  <si>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</si>
  <si>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</si>
  <si>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</si>
  <si>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</si>
  <si>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</si>
  <si>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</si>
  <si>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</si>
  <si>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</si>
  <si>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</si>
  <si>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</si>
  <si>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</si>
  <si>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</si>
  <si>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</si>
  <si>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</si>
  <si>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群馬県富岡市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</si>
  <si>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</si>
  <si>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</si>
  <si>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</si>
  <si>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</si>
  <si>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</si>
  <si>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</si>
  <si>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</si>
  <si>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</si>
  <si>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</si>
  <si>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</si>
  <si>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</si>
  <si>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</si>
  <si>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</si>
  <si>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</si>
  <si>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</si>
  <si>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</si>
  <si>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</si>
  <si>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</si>
  <si>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</si>
  <si>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</si>
  <si>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</si>
  <si>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</si>
  <si>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</si>
  <si>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</si>
  <si>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</si>
  <si>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</si>
  <si>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</si>
  <si>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</si>
  <si>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</si>
  <si>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</si>
  <si>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</si>
  <si>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</si>
  <si>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</si>
  <si>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</si>
  <si>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</si>
  <si>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</si>
  <si>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</si>
  <si>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</si>
  <si>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</si>
  <si>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</si>
  <si>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</si>
  <si>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</si>
  <si>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</si>
  <si>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</si>
  <si>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</si>
  <si>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</si>
  <si>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</si>
  <si>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</si>
  <si>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</si>
  <si>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</si>
  <si>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</si>
  <si>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</si>
  <si>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</si>
  <si>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</si>
  <si>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</si>
  <si>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</si>
  <si>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</si>
  <si>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</si>
  <si>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</si>
  <si>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</si>
  <si>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</si>
  <si>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</si>
  <si>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</si>
  <si>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</si>
  <si>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</si>
  <si>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</si>
  <si>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</si>
  <si>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</si>
  <si>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</si>
  <si>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</si>
  <si>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</si>
  <si>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</si>
  <si>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</si>
  <si>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</si>
  <si>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</si>
  <si>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</si>
  <si>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</si>
  <si>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</si>
  <si>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</si>
  <si>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</si>
  <si>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</si>
  <si>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</si>
  <si>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</si>
  <si>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</si>
  <si>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</si>
  <si>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</si>
  <si>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</si>
  <si>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</si>
  <si>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</si>
  <si>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</si>
  <si>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</si>
  <si>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</si>
  <si>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</si>
  <si>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</si>
  <si>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</si>
  <si>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</si>
  <si>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</si>
  <si>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</si>
  <si>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</si>
  <si>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</si>
  <si>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</si>
  <si>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</si>
  <si>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</si>
  <si>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</si>
  <si>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</si>
  <si>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</si>
  <si>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</si>
  <si>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</si>
  <si>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</si>
  <si>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</si>
  <si>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</si>
  <si>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</si>
  <si>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</si>
  <si>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</si>
  <si>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</si>
  <si>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</si>
  <si>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</si>
  <si>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</si>
  <si>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</si>
  <si>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</si>
  <si>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</si>
  <si>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</si>
  <si>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</si>
  <si>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</si>
  <si>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</si>
  <si>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</si>
  <si>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</si>
  <si>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</si>
  <si>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</si>
  <si>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</si>
  <si>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</si>
  <si>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</si>
  <si>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</si>
  <si>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</si>
  <si>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</si>
  <si>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</si>
  <si>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</si>
  <si>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</si>
  <si>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</si>
  <si>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</si>
  <si>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</si>
  <si>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</si>
  <si>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</si>
  <si>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</si>
  <si>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</si>
  <si>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</si>
  <si>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</si>
  <si>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</si>
  <si>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</si>
  <si>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</si>
  <si>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</si>
  <si>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</si>
  <si>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</si>
  <si>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</si>
  <si>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</si>
  <si>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</si>
  <si>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</si>
  <si>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</si>
  <si>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</si>
  <si>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</si>
  <si>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</si>
  <si>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</si>
  <si>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</si>
  <si>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</si>
  <si>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</si>
  <si>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</si>
  <si>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</si>
  <si>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</si>
  <si>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</si>
  <si>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</si>
  <si>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</si>
  <si>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</si>
  <si>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</si>
  <si>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</si>
  <si>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</si>
  <si>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</si>
  <si>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</si>
  <si>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</si>
  <si>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</si>
  <si>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</si>
  <si>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</si>
  <si>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</si>
  <si>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</si>
  <si>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</si>
  <si>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3.31</t>
  </si>
  <si>
    <t>▲ 13.08</t>
  </si>
  <si>
    <t>▲ 3.70</t>
  </si>
  <si>
    <t>▲ 6.98</t>
  </si>
  <si>
    <t>水道事業会計</t>
  </si>
  <si>
    <t>一般会計</t>
  </si>
  <si>
    <t>介護保険特別会計</t>
  </si>
  <si>
    <t>国民健康保険事業特別会計</t>
  </si>
  <si>
    <t>下水道事業会計</t>
  </si>
  <si>
    <t>後期高齢者医療特別会計</t>
  </si>
  <si>
    <t>工業団地整備事業特別会計</t>
  </si>
  <si>
    <t>その他会計（赤字）</t>
  </si>
  <si>
    <t>▲ 0.33</t>
  </si>
  <si>
    <t>その他会計（黒字）</t>
  </si>
  <si>
    <t>（百万円）</t>
    <phoneticPr fontId="5"/>
  </si>
  <si>
    <t>H26末</t>
    <phoneticPr fontId="5"/>
  </si>
  <si>
    <t>H27末</t>
    <phoneticPr fontId="5"/>
  </si>
  <si>
    <t>H28末</t>
    <phoneticPr fontId="5"/>
  </si>
  <si>
    <t>H29末</t>
    <phoneticPr fontId="5"/>
  </si>
  <si>
    <t>H30末</t>
    <phoneticPr fontId="5"/>
  </si>
  <si>
    <t>社会資本等整備基金</t>
    <rPh sb="0" eb="4">
      <t>シャカイシホン</t>
    </rPh>
    <rPh sb="4" eb="5">
      <t>トウ</t>
    </rPh>
    <rPh sb="5" eb="7">
      <t>セイビ</t>
    </rPh>
    <rPh sb="7" eb="9">
      <t>キキン</t>
    </rPh>
    <phoneticPr fontId="2"/>
  </si>
  <si>
    <t>地域振興基金</t>
    <rPh sb="0" eb="2">
      <t>チイキ</t>
    </rPh>
    <rPh sb="2" eb="4">
      <t>シンコウ</t>
    </rPh>
    <rPh sb="4" eb="6">
      <t>キキン</t>
    </rPh>
    <phoneticPr fontId="2"/>
  </si>
  <si>
    <t>富岡製糸場基金</t>
    <rPh sb="0" eb="5">
      <t>トミオカセイシジョウ</t>
    </rPh>
    <rPh sb="5" eb="7">
      <t>キキン</t>
    </rPh>
    <phoneticPr fontId="2"/>
  </si>
  <si>
    <t>国際交流基金</t>
    <rPh sb="0" eb="2">
      <t>コクサイ</t>
    </rPh>
    <rPh sb="2" eb="4">
      <t>コウリュウ</t>
    </rPh>
    <rPh sb="4" eb="6">
      <t>キキン</t>
    </rPh>
    <phoneticPr fontId="2"/>
  </si>
  <si>
    <t>職員退職手当基金</t>
    <rPh sb="0" eb="2">
      <t>ショクイン</t>
    </rPh>
    <rPh sb="2" eb="4">
      <t>タイショク</t>
    </rPh>
    <rPh sb="4" eb="6">
      <t>テアテ</t>
    </rPh>
    <rPh sb="6" eb="8">
      <t>キキン</t>
    </rPh>
    <phoneticPr fontId="2"/>
  </si>
  <si>
    <t>〇</t>
    <phoneticPr fontId="2"/>
  </si>
  <si>
    <t>富岡市土地開発公社</t>
    <rPh sb="0" eb="2">
      <t>トミオカ</t>
    </rPh>
    <rPh sb="2" eb="3">
      <t>シ</t>
    </rPh>
    <rPh sb="3" eb="5">
      <t>トチ</t>
    </rPh>
    <rPh sb="5" eb="7">
      <t>カイハツ</t>
    </rPh>
    <rPh sb="7" eb="9">
      <t>コウシャ</t>
    </rPh>
    <phoneticPr fontId="2"/>
  </si>
  <si>
    <t>まちづくり富岡</t>
    <rPh sb="5" eb="7">
      <t>トミオカ</t>
    </rPh>
    <phoneticPr fontId="2"/>
  </si>
  <si>
    <t>富岡地域医療企業団（病院事業）</t>
    <rPh sb="0" eb="2">
      <t>トミオカ</t>
    </rPh>
    <rPh sb="2" eb="4">
      <t>チイキ</t>
    </rPh>
    <rPh sb="4" eb="6">
      <t>イリョウ</t>
    </rPh>
    <rPh sb="6" eb="8">
      <t>キギョウ</t>
    </rPh>
    <rPh sb="8" eb="9">
      <t>ダン</t>
    </rPh>
    <rPh sb="10" eb="12">
      <t>ビョウイン</t>
    </rPh>
    <rPh sb="12" eb="14">
      <t>ジギョウ</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</si>
  <si>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</si>
  <si>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富岡甘楽衛生施設組合</t>
    <rPh sb="0" eb="2">
      <t>トミオカ</t>
    </rPh>
    <rPh sb="2" eb="4">
      <t>カンラ</t>
    </rPh>
    <rPh sb="4" eb="6">
      <t>エイセイ</t>
    </rPh>
    <rPh sb="6" eb="8">
      <t>シセツ</t>
    </rPh>
    <rPh sb="8" eb="10">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</si>
  <si>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</si>
  <si>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</si>
  <si>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</si>
  <si>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</si>
  <si>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</si>
  <si>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</si>
  <si>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</si>
  <si>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</si>
  <si>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</si>
  <si>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</si>
  <si>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</si>
  <si>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</si>
  <si>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</si>
  <si>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</si>
  <si>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</si>
  <si>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下回っている。これは合併以後、「新規起債の抑制」、「返済額以上の借入をしない」、「高利の地方債は繰上返済や借換をする」などの方針のもと、地方債の削減に努めてきた結果と言える。新庁舎建設などの大型事業に対する地方債の返済が本格化したことで、公債費は増加したが、公営企業や一部事務組合等の地方債に対する繰入金、負担金は減少していることから、平成30年度の実質公債費率と同等となった。引き続き、住民ニーズや必要性を見極め、必要最小限の起債発行にするなどの公債費の適正化に取り組んでいく。</t>
    <rPh sb="155" eb="159">
      <t>コウエイキギョウ</t>
    </rPh>
    <rPh sb="160" eb="166">
      <t>イチブジムクミアイ</t>
    </rPh>
    <rPh sb="166" eb="167">
      <t>トウ</t>
    </rPh>
    <rPh sb="168" eb="171">
      <t>チホウサイ</t>
    </rPh>
    <rPh sb="172" eb="173">
      <t>タイ</t>
    </rPh>
    <rPh sb="175" eb="177">
      <t>クリイレ</t>
    </rPh>
    <rPh sb="177" eb="178">
      <t>キン</t>
    </rPh>
    <rPh sb="179" eb="182">
      <t>フタンキン</t>
    </rPh>
    <rPh sb="183" eb="185">
      <t>ゲンショウ</t>
    </rPh>
    <phoneticPr fontId="5"/>
  </si>
  <si>
    <t>実質公債費比率</t>
    <phoneticPr fontId="5"/>
  </si>
  <si>
    <t>　将来負担比率は、地方債の残高は増えているが、公営企業や各組合の地方債現在高の減少により繰入額・負担額が減少しているためマイナスとなっている。
　有形固定資産減価償却率は、平成27年度は類似団体平均よりも高い状況にあったが、平成29年度に老朽化した庁舎と公営住宅の建て替えを行ったことにより、減少した。今後は老朽化した施設に対する経費の増加が予想され、それに伴い将来負担も増加する可能性があることから、公共施設等総合管理計画や個別施設計画に基づき、公共施設等の老朽化対策に積極的に取り組んでいく必要がある。</t>
    <rPh sb="9" eb="12">
      <t>チホウサイ</t>
    </rPh>
    <rPh sb="13" eb="15">
      <t>ザンダカ</t>
    </rPh>
    <rPh sb="16" eb="17">
      <t>フ</t>
    </rPh>
    <rPh sb="44" eb="47">
      <t>クリイレガク</t>
    </rPh>
    <rPh sb="48" eb="51">
      <t>フタンガク</t>
    </rPh>
    <rPh sb="52" eb="5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</si>
</sst>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1BFB-4423-8697-0E34326C7B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64037</c:v>
                </c:pt>
                <c:pt idx="1">
                  <c:v>97183</c:v>
                </c:pt>
                <c:pt idx="2">
                  <c:v>138012</c:v>
                </c:pt>
                <c:pt idx="3">
                  <c:v>86909</c:v>
                </c:pt>
                <c:pt idx="4">
                  <c:v>108443</c:v>
                </c:pt>
              </c:numCache>
            </c:numRef>
          </c:val>
          <c:smooth val="0"/>
          <c:extLst>
            <c:ext xmlns:c16="http://schemas.microsoft.com/office/drawing/2014/chart" uri="{C3380CC4-5D6E-409C-BE32-E72D297353CC}">
              <c16:uniqueId val="{00000001-1BFB-4423-8697-0E34326C7B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10.7</c:v>
                </c:pt>
                <c:pt idx="1">
                  <c:v>10.34</c:v>
                </c:pt>
                <c:pt idx="2">
                  <c:v>8.68</c:v>
                </c:pt>
                <c:pt idx="3">
                  <c:v>5.56</c:v>
                </c:pt>
                <c:pt idx="4">
                  <c:v>6.85</c:v>
                </c:pt>
              </c:numCache>
            </c:numRef>
          </c:val>
          <c:extLst>
            <c:ext xmlns:c16="http://schemas.microsoft.com/office/drawing/2014/chart" uri="{C3380CC4-5D6E-409C-BE32-E72D297353CC}">
              <c16:uniqueId val="{00000000-8EB7-4DC2-9FFC-B4249D6069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34.340000000000003</c:v>
                </c:pt>
                <c:pt idx="1">
                  <c:v>37.54</c:v>
                </c:pt>
                <c:pt idx="2">
                  <c:v>26.54</c:v>
                </c:pt>
                <c:pt idx="3">
                  <c:v>25.93</c:v>
                </c:pt>
                <c:pt idx="4">
                  <c:v>20.36</c:v>
                </c:pt>
              </c:numCache>
            </c:numRef>
          </c:val>
          <c:extLst>
            <c:ext xmlns:c16="http://schemas.microsoft.com/office/drawing/2014/chart" uri="{C3380CC4-5D6E-409C-BE32-E72D297353CC}">
              <c16:uniqueId val="{00000001-8EB7-4DC2-9FFC-B4249D6069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6.42</c:v>
                </c:pt>
                <c:pt idx="1">
                  <c:v>-3.31</c:v>
                </c:pt>
                <c:pt idx="2">
                  <c:v>-13.08</c:v>
                </c:pt>
                <c:pt idx="3">
                  <c:v>-3.7</c:v>
                </c:pt>
                <c:pt idx="4">
                  <c:v>-6.98</c:v>
                </c:pt>
              </c:numCache>
            </c:numRef>
          </c:val>
          <c:smooth val="0"/>
          <c:extLst>
            <c:ext xmlns:c16="http://schemas.microsoft.com/office/drawing/2014/chart" uri="{C3380CC4-5D6E-409C-BE32-E72D297353CC}">
              <c16:uniqueId val="{00000002-8EB7-4DC2-9FFC-B4249D6069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5.9</c:v>
                </c:pt>
                <c:pt idx="2">
                  <c:v>#N/A</c:v>
                </c:pt>
                <c:pt idx="3">
                  <c:v>5.79</c:v>
                </c:pt>
                <c:pt idx="4">
                  <c:v>#N/A</c:v>
                </c:pt>
                <c:pt idx="5">
                  <c:v>0.02</c:v>
                </c:pt>
                <c:pt idx="6">
                  <c:v>#N/A</c:v>
                </c:pt>
                <c:pt idx="7">
                  <c:v>0.52</c:v>
                </c:pt>
                <c:pt idx="8">
                  <c:v>0</c:v>
                </c:pt>
                <c:pt idx="9">
                  <c:v>0</c:v>
                </c:pt>
              </c:numCache>
            </c:numRef>
          </c:val>
          <c:extLst>
            <c:ext xmlns:c16="http://schemas.microsoft.com/office/drawing/2014/chart" uri="{C3380CC4-5D6E-409C-BE32-E72D297353CC}">
              <c16:uniqueId val="{00000000-BB46-4249-A820-C72B249DDC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0.33</c:v>
                </c:pt>
                <c:pt idx="7">
                  <c:v>#N/A</c:v>
                </c:pt>
                <c:pt idx="8">
                  <c:v>0</c:v>
                </c:pt>
                <c:pt idx="9">
                  <c:v>0</c:v>
                </c:pt>
              </c:numCache>
            </c:numRef>
          </c:val>
          <c:extLst>
            <c:ext xmlns:c16="http://schemas.microsoft.com/office/drawing/2014/chart" uri="{C3380CC4-5D6E-409C-BE32-E72D297353CC}">
              <c16:uniqueId val="{00000001-BB46-4249-A820-C72B249DDC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46-4249-A820-C72B249DDCFE}"/>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BB46-4249-A820-C72B249DDC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extLst>
            <c:ext xmlns:c16="http://schemas.microsoft.com/office/drawing/2014/chart" uri="{C3380CC4-5D6E-409C-BE32-E72D297353CC}">
              <c16:uniqueId val="{00000004-BB46-4249-A820-C72B249DDCF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5-BB46-4249-A820-C72B249DDCF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1.73</c:v>
                </c:pt>
                <c:pt idx="2">
                  <c:v>#N/A</c:v>
                </c:pt>
                <c:pt idx="3">
                  <c:v>1.61</c:v>
                </c:pt>
                <c:pt idx="4">
                  <c:v>#N/A</c:v>
                </c:pt>
                <c:pt idx="5">
                  <c:v>2.73</c:v>
                </c:pt>
                <c:pt idx="6">
                  <c:v>#N/A</c:v>
                </c:pt>
                <c:pt idx="7">
                  <c:v>0.86</c:v>
                </c:pt>
                <c:pt idx="8">
                  <c:v>#N/A</c:v>
                </c:pt>
                <c:pt idx="9">
                  <c:v>0.86</c:v>
                </c:pt>
              </c:numCache>
            </c:numRef>
          </c:val>
          <c:extLst>
            <c:ext xmlns:c16="http://schemas.microsoft.com/office/drawing/2014/chart" uri="{C3380CC4-5D6E-409C-BE32-E72D297353CC}">
              <c16:uniqueId val="{00000006-BB46-4249-A820-C72B249DDC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0.37</c:v>
                </c:pt>
                <c:pt idx="4">
                  <c:v>#N/A</c:v>
                </c:pt>
                <c:pt idx="5">
                  <c:v>1.71</c:v>
                </c:pt>
                <c:pt idx="6">
                  <c:v>#N/A</c:v>
                </c:pt>
                <c:pt idx="7">
                  <c:v>0.94</c:v>
                </c:pt>
                <c:pt idx="8">
                  <c:v>#N/A</c:v>
                </c:pt>
                <c:pt idx="9">
                  <c:v>0.87</c:v>
                </c:pt>
              </c:numCache>
            </c:numRef>
          </c:val>
          <c:extLst>
            <c:ext xmlns:c16="http://schemas.microsoft.com/office/drawing/2014/chart" uri="{C3380CC4-5D6E-409C-BE32-E72D297353CC}">
              <c16:uniqueId val="{00000007-BB46-4249-A820-C72B249DDC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10.69</c:v>
                </c:pt>
                <c:pt idx="2">
                  <c:v>#N/A</c:v>
                </c:pt>
                <c:pt idx="3">
                  <c:v>10.34</c:v>
                </c:pt>
                <c:pt idx="4">
                  <c:v>#N/A</c:v>
                </c:pt>
                <c:pt idx="5">
                  <c:v>8.67</c:v>
                </c:pt>
                <c:pt idx="6">
                  <c:v>#N/A</c:v>
                </c:pt>
                <c:pt idx="7">
                  <c:v>5.55</c:v>
                </c:pt>
                <c:pt idx="8">
                  <c:v>#N/A</c:v>
                </c:pt>
                <c:pt idx="9">
                  <c:v>6.84</c:v>
                </c:pt>
              </c:numCache>
            </c:numRef>
          </c:val>
          <c:extLst>
            <c:ext xmlns:c16="http://schemas.microsoft.com/office/drawing/2014/chart" uri="{C3380CC4-5D6E-409C-BE32-E72D297353CC}">
              <c16:uniqueId val="{00000008-BB46-4249-A820-C72B249DDC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10.78</c:v>
                </c:pt>
                <c:pt idx="2">
                  <c:v>#N/A</c:v>
                </c:pt>
                <c:pt idx="3">
                  <c:v>12.67</c:v>
                </c:pt>
                <c:pt idx="4">
                  <c:v>#N/A</c:v>
                </c:pt>
                <c:pt idx="5">
                  <c:v>13.63</c:v>
                </c:pt>
                <c:pt idx="6">
                  <c:v>#N/A</c:v>
                </c:pt>
                <c:pt idx="7">
                  <c:v>12.52</c:v>
                </c:pt>
                <c:pt idx="8">
                  <c:v>#N/A</c:v>
                </c:pt>
                <c:pt idx="9">
                  <c:v>13.08</c:v>
                </c:pt>
              </c:numCache>
            </c:numRef>
          </c:val>
          <c:extLst>
            <c:ext xmlns:c16="http://schemas.microsoft.com/office/drawing/2014/chart" uri="{C3380CC4-5D6E-409C-BE32-E72D297353CC}">
              <c16:uniqueId val="{00000009-BB46-4249-A820-C72B249DDC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1633</c:v>
                </c:pt>
                <c:pt idx="5">
                  <c:v>1597</c:v>
                </c:pt>
                <c:pt idx="8">
                  <c:v>1513</c:v>
                </c:pt>
                <c:pt idx="11">
                  <c:v>1589</c:v>
                </c:pt>
                <c:pt idx="14">
                  <c:v>1694</c:v>
                </c:pt>
              </c:numCache>
            </c:numRef>
          </c:val>
          <c:extLst>
            <c:ext xmlns:c16="http://schemas.microsoft.com/office/drawing/2014/chart" uri="{C3380CC4-5D6E-409C-BE32-E72D297353CC}">
              <c16:uniqueId val="{00000000-AF4C-404F-B8B0-B9AD47FEF6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4C-404F-B8B0-B9AD47FEF6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4C-404F-B8B0-B9AD47FEF6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551</c:v>
                </c:pt>
                <c:pt idx="3">
                  <c:v>489</c:v>
                </c:pt>
                <c:pt idx="6">
                  <c:v>502</c:v>
                </c:pt>
                <c:pt idx="9">
                  <c:v>473</c:v>
                </c:pt>
                <c:pt idx="12">
                  <c:v>344</c:v>
                </c:pt>
              </c:numCache>
            </c:numRef>
          </c:val>
          <c:extLst>
            <c:ext xmlns:c16="http://schemas.microsoft.com/office/drawing/2014/chart" uri="{C3380CC4-5D6E-409C-BE32-E72D297353CC}">
              <c16:uniqueId val="{00000003-AF4C-404F-B8B0-B9AD47FEF6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405</c:v>
                </c:pt>
                <c:pt idx="3">
                  <c:v>395</c:v>
                </c:pt>
                <c:pt idx="6">
                  <c:v>403</c:v>
                </c:pt>
                <c:pt idx="9">
                  <c:v>374</c:v>
                </c:pt>
                <c:pt idx="12">
                  <c:v>388</c:v>
                </c:pt>
              </c:numCache>
            </c:numRef>
          </c:val>
          <c:extLst>
            <c:ext xmlns:c16="http://schemas.microsoft.com/office/drawing/2014/chart" uri="{C3380CC4-5D6E-409C-BE32-E72D297353CC}">
              <c16:uniqueId val="{00000004-AF4C-404F-B8B0-B9AD47FEF6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4C-404F-B8B0-B9AD47FEF6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4C-404F-B8B0-B9AD47FEF6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1587</c:v>
                </c:pt>
                <c:pt idx="3">
                  <c:v>1556</c:v>
                </c:pt>
                <c:pt idx="6">
                  <c:v>1522</c:v>
                </c:pt>
                <c:pt idx="9">
                  <c:v>1565</c:v>
                </c:pt>
                <c:pt idx="12">
                  <c:v>1788</c:v>
                </c:pt>
              </c:numCache>
            </c:numRef>
          </c:val>
          <c:extLst>
            <c:ext xmlns:c16="http://schemas.microsoft.com/office/drawing/2014/chart" uri="{C3380CC4-5D6E-409C-BE32-E72D297353CC}">
              <c16:uniqueId val="{00000007-AF4C-404F-B8B0-B9AD47FEF6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910</c:v>
                </c:pt>
                <c:pt idx="2">
                  <c:v>#N/A</c:v>
                </c:pt>
                <c:pt idx="3">
                  <c:v>#N/A</c:v>
                </c:pt>
                <c:pt idx="4">
                  <c:v>843</c:v>
                </c:pt>
                <c:pt idx="5">
                  <c:v>#N/A</c:v>
                </c:pt>
                <c:pt idx="6">
                  <c:v>#N/A</c:v>
                </c:pt>
                <c:pt idx="7">
                  <c:v>914</c:v>
                </c:pt>
                <c:pt idx="8">
                  <c:v>#N/A</c:v>
                </c:pt>
                <c:pt idx="9">
                  <c:v>#N/A</c:v>
                </c:pt>
                <c:pt idx="10">
                  <c:v>823</c:v>
                </c:pt>
                <c:pt idx="11">
                  <c:v>#N/A</c:v>
                </c:pt>
                <c:pt idx="12">
                  <c:v>#N/A</c:v>
                </c:pt>
                <c:pt idx="13">
                  <c:v>826</c:v>
                </c:pt>
                <c:pt idx="14">
                  <c:v>#N/A</c:v>
                </c:pt>
              </c:numCache>
            </c:numRef>
          </c:val>
          <c:smooth val="0"/>
          <c:extLst>
            <c:ext xmlns:c16="http://schemas.microsoft.com/office/drawing/2014/chart" uri="{C3380CC4-5D6E-409C-BE32-E72D297353CC}">
              <c16:uniqueId val="{00000008-AF4C-404F-B8B0-B9AD47FEF6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15873</c:v>
                </c:pt>
                <c:pt idx="5">
                  <c:v>15563</c:v>
                </c:pt>
                <c:pt idx="8">
                  <c:v>16922</c:v>
                </c:pt>
                <c:pt idx="11">
                  <c:v>18232</c:v>
                </c:pt>
                <c:pt idx="14">
                  <c:v>18207</c:v>
                </c:pt>
              </c:numCache>
            </c:numRef>
          </c:val>
          <c:extLst>
            <c:ext xmlns:c16="http://schemas.microsoft.com/office/drawing/2014/chart" uri="{C3380CC4-5D6E-409C-BE32-E72D297353CC}">
              <c16:uniqueId val="{00000000-C341-4F2A-91C8-10FD023DC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1335</c:v>
                </c:pt>
                <c:pt idx="5">
                  <c:v>1247</c:v>
                </c:pt>
                <c:pt idx="8">
                  <c:v>897</c:v>
                </c:pt>
                <c:pt idx="11">
                  <c:v>905</c:v>
                </c:pt>
                <c:pt idx="14">
                  <c:v>765</c:v>
                </c:pt>
              </c:numCache>
            </c:numRef>
          </c:val>
          <c:extLst>
            <c:ext xmlns:c16="http://schemas.microsoft.com/office/drawing/2014/chart" uri="{C3380CC4-5D6E-409C-BE32-E72D297353CC}">
              <c16:uniqueId val="{00000001-C341-4F2A-91C8-10FD023DC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8727</c:v>
                </c:pt>
                <c:pt idx="5">
                  <c:v>8241</c:v>
                </c:pt>
                <c:pt idx="8">
                  <c:v>9833</c:v>
                </c:pt>
                <c:pt idx="11">
                  <c:v>9384</c:v>
                </c:pt>
                <c:pt idx="14">
                  <c:v>8501</c:v>
                </c:pt>
              </c:numCache>
            </c:numRef>
          </c:val>
          <c:extLst>
            <c:ext xmlns:c16="http://schemas.microsoft.com/office/drawing/2014/chart" uri="{C3380CC4-5D6E-409C-BE32-E72D297353CC}">
              <c16:uniqueId val="{00000002-C341-4F2A-91C8-10FD023DC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41-4F2A-91C8-10FD023DC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41-4F2A-91C8-10FD023DC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c:v>
                </c:pt>
                <c:pt idx="3">
                  <c:v>6</c:v>
                </c:pt>
                <c:pt idx="6">
                  <c:v>30</c:v>
                </c:pt>
                <c:pt idx="9">
                  <c:v>18</c:v>
                </c:pt>
                <c:pt idx="12">
                  <c:v>0</c:v>
                </c:pt>
              </c:numCache>
            </c:numRef>
          </c:val>
          <c:extLst>
            <c:ext xmlns:c16="http://schemas.microsoft.com/office/drawing/2014/chart" uri="{C3380CC4-5D6E-409C-BE32-E72D297353CC}">
              <c16:uniqueId val="{00000005-C341-4F2A-91C8-10FD023DC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3052</c:v>
                </c:pt>
                <c:pt idx="3">
                  <c:v>2900</c:v>
                </c:pt>
                <c:pt idx="6">
                  <c:v>2683</c:v>
                </c:pt>
                <c:pt idx="9">
                  <c:v>2561</c:v>
                </c:pt>
                <c:pt idx="12">
                  <c:v>2540</c:v>
                </c:pt>
              </c:numCache>
            </c:numRef>
          </c:val>
          <c:extLst>
            <c:ext xmlns:c16="http://schemas.microsoft.com/office/drawing/2014/chart" uri="{C3380CC4-5D6E-409C-BE32-E72D297353CC}">
              <c16:uniqueId val="{00000006-C341-4F2A-91C8-10FD023DC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3748</c:v>
                </c:pt>
                <c:pt idx="3">
                  <c:v>3468</c:v>
                </c:pt>
                <c:pt idx="6">
                  <c:v>3153</c:v>
                </c:pt>
                <c:pt idx="9">
                  <c:v>2792</c:v>
                </c:pt>
                <c:pt idx="12">
                  <c:v>2772</c:v>
                </c:pt>
              </c:numCache>
            </c:numRef>
          </c:val>
          <c:extLst>
            <c:ext xmlns:c16="http://schemas.microsoft.com/office/drawing/2014/chart" uri="{C3380CC4-5D6E-409C-BE32-E72D297353CC}">
              <c16:uniqueId val="{00000007-C341-4F2A-91C8-10FD023DC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4115</c:v>
                </c:pt>
                <c:pt idx="3">
                  <c:v>3739</c:v>
                </c:pt>
                <c:pt idx="6">
                  <c:v>3638</c:v>
                </c:pt>
                <c:pt idx="9">
                  <c:v>3464</c:v>
                </c:pt>
                <c:pt idx="12">
                  <c:v>3320</c:v>
                </c:pt>
              </c:numCache>
            </c:numRef>
          </c:val>
          <c:extLst>
            <c:ext xmlns:c16="http://schemas.microsoft.com/office/drawing/2014/chart" uri="{C3380CC4-5D6E-409C-BE32-E72D297353CC}">
              <c16:uniqueId val="{00000008-C341-4F2A-91C8-10FD023DC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41-4F2A-91C8-10FD023DC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12446</c:v>
                </c:pt>
                <c:pt idx="3">
                  <c:v>13066</c:v>
                </c:pt>
                <c:pt idx="6">
                  <c:v>14770</c:v>
                </c:pt>
                <c:pt idx="9">
                  <c:v>15941</c:v>
                </c:pt>
                <c:pt idx="12">
                  <c:v>16403</c:v>
                </c:pt>
              </c:numCache>
            </c:numRef>
          </c:val>
          <c:extLst>
            <c:ext xmlns:c16="http://schemas.microsoft.com/office/drawing/2014/chart" uri="{C3380CC4-5D6E-409C-BE32-E72D297353CC}">
              <c16:uniqueId val="{0000000A-C341-4F2A-91C8-10FD023DC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41-4F2A-91C8-10FD023DC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3158</c:v>
                </c:pt>
                <c:pt idx="1">
                  <c:v>3088</c:v>
                </c:pt>
                <c:pt idx="2">
                  <c:v>2442</c:v>
                </c:pt>
              </c:numCache>
            </c:numRef>
          </c:val>
          <c:extLst>
            <c:ext xmlns:c16="http://schemas.microsoft.com/office/drawing/2014/chart" uri="{C3380CC4-5D6E-409C-BE32-E72D297353CC}">
              <c16:uniqueId val="{00000000-8E1D-45F3-A914-6A48E2393A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463</c:v>
                </c:pt>
                <c:pt idx="1">
                  <c:v>465</c:v>
                </c:pt>
                <c:pt idx="2">
                  <c:v>466</c:v>
                </c:pt>
              </c:numCache>
            </c:numRef>
          </c:val>
          <c:extLst>
            <c:ext xmlns:c16="http://schemas.microsoft.com/office/drawing/2014/chart" uri="{C3380CC4-5D6E-409C-BE32-E72D297353CC}">
              <c16:uniqueId val="{00000001-8E1D-45F3-A914-6A48E2393A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4974</c:v>
                </c:pt>
                <c:pt idx="1">
                  <c:v>5606</c:v>
                </c:pt>
                <c:pt idx="2">
                  <c:v>5440</c:v>
                </c:pt>
              </c:numCache>
            </c:numRef>
          </c:val>
          <c:extLst>
            <c:ext xmlns:c16="http://schemas.microsoft.com/office/drawing/2014/chart" uri="{C3380CC4-5D6E-409C-BE32-E72D297353CC}">
              <c16:uniqueId val="{00000002-8E1D-45F3-A914-6A48E2393A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{11045681-5629-4345-A5CA-204B3EB3EB1D}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7E-46B7-8CFE-7254BC231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{8F2FE862-F6B7-4CC0-8AF8-9FB341991842}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7E-46B7-8CFE-7254BC231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{B194B28E-CA80-465B-AC6E-6BFD81528C95}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7E-46B7-8CFE-7254BC231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{8A459BD3-C5EF-4268-A2E5-514CD0F34667}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7E-46B7-8CFE-7254BC231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{31EB7460-F14C-4DAE-9968-BF1678ED706C}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7E-46B7-8CFE-7254BC231E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{7B2AF87C-6A80-43C5-AA8B-5328E261C474}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7E-46B7-8CFE-7254BC231E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{6D5F3496-DF30-45B8-9AA3-7465750C06EF}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7E-46B7-8CFE-7254BC231E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{A1743A6A-53D6-4F73-8FAC-2462A1BD61C1}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7E-46B7-8CFE-7254BC231E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{12017977-A4E2-40D1-8859-2FCD453F6399}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7E-46B7-8CFE-7254BC231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16">
                  <c:v>49.6</c:v>
                </c:pt>
                <c:pt idx="24">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7E-46B7-8CFE-7254BC231E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{DA1B358D-63CF-4438-8E7E-FA7DB682D97D}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7E-46B7-8CFE-7254BC231E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{3EF995C0-738A-465C-B696-70A23389C236}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7E-46B7-8CFE-7254BC231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{0F1058A5-BE52-49E5-A64B-91D5407F0F4E}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7E-46B7-8CFE-7254BC231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{C15046D1-CA69-4810-AE2C-EDFC256E8802}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7E-46B7-8CFE-7254BC231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{06CDE7A3-2D55-43F6-AAA1-E6B11EA673C3}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7E-46B7-8CFE-7254BC231E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{70D3E511-D876-49C0-9C98-C8A7B7661469}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7E-46B7-8CFE-7254BC231E8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{80BF31A4-DD6F-45A7-9AF6-21C6667310A9}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7E-46B7-8CFE-7254BC231E8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{3305C1BD-E7ED-4471-BBB5-F42E0D71C37E}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7E-46B7-8CFE-7254BC231E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{8207CBA7-3BE8-4A5B-BC81-EF11C733B144}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7E-46B7-8CFE-7254BC231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16">
                  <c:v>58.7</c:v>
                </c:pt>
                <c:pt idx="24">
                  <c:v>59.9</c:v>
                </c:pt>
              </c:numCache>
            </c:numRef>
          </c:xVal>
          <c:yVal>
            <c:numRef>
              <c:f>公会計指標分析・財政指標組合せ分析表!$BP$55:$DC$55</c:f>
              <c:numCache>
                <c:formatCode>#,##0.0;"▲ "#,##0.0</c:formatCode>
                <c:ptCount val="40"/>
                <c:pt idx="0">
                  <c:v>56.8</c:v>
                </c:pt>
                <c:pt idx="16">
                  <c:v>55.4</c:v>
                </c:pt>
                <c:pt idx="24">
                  <c:v>52.7</c:v>
                </c:pt>
              </c:numCache>
            </c:numRef>
          </c:yVal>
          <c:smooth val="0"/>
          <c:extLst>
            <c:ext xmlns:c16="http://schemas.microsoft.com/office/drawing/2014/chart" uri="{C3380CC4-5D6E-409C-BE32-E72D297353CC}">
              <c16:uniqueId val="{00000013-D67E-46B7-8CFE-7254BC231E8E}"/>
            </c:ext>
          </c:extLst>
        </c:ser>
        <c:dLbls>
          <c:showLegendKey val="0"/>
          <c:showVal val="1"/>
          <c:showCatName val="0"/>
          <c:showSerName val="0"/>
          <c:showPercent val="0"/>
          <c:showBubbleSize val="0"/>
        </c:dLbls>
        <c:axId val="46179840"/>
        <c:axId val="46181760"/>
      </c:scatterChart>
      <c:valAx>
        <c:axId val="46179840"/>
        <c:scaling>
          <c:orientation val="minMax"/>
          <c:max val="60.4"/>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5"/>
          <c:min val="5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{1FCBE719-CD91-4D11-BDFE-B0D189780A3E}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1CF-4381-90BA-C869F380E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{511A0748-6493-4B6B-B50F-1CCA691036C0}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CF-4381-90BA-C869F380E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{9BFBDC51-1EB0-4B95-A9BF-1AAA85682253}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CF-4381-90BA-C869F380E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{2C65A77E-A258-4137-8369-1318F386570D}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CF-4381-90BA-C869F380E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{F8CCC57B-12A3-4B24-8C04-10049D6E6E1E}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CF-4381-90BA-C869F380E27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{BF87ADBE-2AE6-4332-A68B-210CA2E1230C}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1CF-4381-90BA-C869F380E27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{41367A3A-BD9C-4AC1-9445-D043F68777C6}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1CF-4381-90BA-C869F380E27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{0A894FFA-4DF5-4746-8524-690541FFF5D0}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1CF-4381-90BA-C869F380E27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{C25340E1-A669-415B-8893-DC032B6050A3}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1CF-4381-90BA-C869F380E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8.4</c:v>
                </c:pt>
                <c:pt idx="16">
                  <c:v>8.4</c:v>
                </c:pt>
                <c:pt idx="24">
                  <c:v>8.1</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CF-4381-90BA-C869F380E2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{4A20F901-E99B-4A02-95A5-CCC0CA40C975}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1CF-4381-90BA-C869F380E2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{465DE4C5-F836-4A42-A918-C979E154E30C}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CF-4381-90BA-C869F380E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{AEFB7682-138B-41ED-8C82-B175A366AB8F}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CF-4381-90BA-C869F380E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{3040C8FD-F42F-4E2A-B6A2-21B66E64EF3E}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CF-4381-90BA-C869F380E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{80880AE7-247B-4F71-B76C-C5BCF8643ED7}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CF-4381-90BA-C869F380E27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{AA97F7E7-B7E4-4BBA-B0BA-A48C5FE3E083}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1CF-4381-90BA-C869F380E27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{590FE830-2946-4364-B722-FBFA27627A40}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1CF-4381-90BA-C869F380E27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{F552E331-69BD-41EA-A4C6-ADD2B10E509D}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1CF-4381-90BA-C869F380E27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{45B6341A-9420-45CF-A809-3B0BB7CE8EDC}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1CF-4381-90BA-C869F380E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1CF-4381-90BA-C869F380E27B}"/>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当該年度までは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市内企業の景気回復傾向が続いており、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個人市民税や固定資産税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の増収などから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今後はコロナ禍による大幅な収入減が見込まれるため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、緊急に必要な事業を峻別し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を抑制する等、歳出の徹底的な見直しを実施するとともに、税収の徴収率向上対策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、ふるさと納税やネーミングライツ等の幅広い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以後、「新規起債の抑制」、「返済額以上の借入をしない」、「高利の地方債は繰上返済や借換をする」などの方針に基づいた地方債の削減や「職員定数管理計画」に基づいた計画的な職員人件費の圧縮など経常的な経費を削減してきたこと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年度以降類似団体平均を下回ってい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るが、今年度においては、公債費が増加（前年比約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千万円増）した影響で、前年度比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ポイントが悪化している。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今後も事務事業の優先度を見極め、優先度の低い事業の廃止・縮小を進めて経常経費の削減を図り、歳入に見合った健全な財政運営に努める。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200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620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46990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146050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職員数削減策として、民間委託を推進してきたことで物件費が増加し、学校施設を中心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とした公共</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施設の老朽化により維持補修費も増加している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は類似団体平均よりも低い金額ではあるが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今後は公共施設等総合管理計画に基づき、施設の更新・統廃合・長寿命化を計画的に行っていくことで維持補修費の圧縮を中心としたコストの削減に努める。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62091</xdr:rowOff>
    </xdr:from>
    <xdr:to>
      <xdr:col>23</xdr:col>
      <xdr:colOff>133350</xdr:colOff>
      <xdr:row>83</xdr:row>
      <xdr:rowOff>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0991"/>
          <a:ext cx="838200" cy="1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62091</xdr:rowOff>
    </xdr:from>
    <xdr:to>
      <xdr:col>19</xdr:col>
      <xdr:colOff>133350</xdr:colOff>
      <xdr:row>82</xdr:row>
      <xdr:rowOff>82090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20991"/>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59727</xdr:rowOff>
    </xdr:from>
    <xdr:to>
      <xdr:col>15</xdr:col>
      <xdr:colOff>82550</xdr:colOff>
      <xdr:row>82</xdr:row>
      <xdr:rowOff>82090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8627"/>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54766</xdr:rowOff>
    </xdr:from>
    <xdr:to>
      <xdr:col>11</xdr:col>
      <xdr:colOff>31750</xdr:colOff>
      <xdr:row>82</xdr:row>
      <xdr:rowOff>59727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3666"/>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120687</xdr:rowOff>
    </xdr:from>
    <xdr:to>
      <xdr:col>23</xdr:col>
      <xdr:colOff>184150</xdr:colOff>
      <xdr:row>83</xdr:row>
      <xdr:rowOff>50837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137214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11291</xdr:rowOff>
    </xdr:from>
    <xdr:to>
      <xdr:col>19</xdr:col>
      <xdr:colOff>184150</xdr:colOff>
      <xdr:row>82</xdr:row>
      <xdr:rowOff>112891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123068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31290</xdr:rowOff>
    </xdr:from>
    <xdr:to>
      <xdr:col>15</xdr:col>
      <xdr:colOff>133350</xdr:colOff>
      <xdr:row>82</xdr:row>
      <xdr:rowOff>132890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143067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8927</xdr:rowOff>
    </xdr:from>
    <xdr:to>
      <xdr:col>11</xdr:col>
      <xdr:colOff>82550</xdr:colOff>
      <xdr:row>82</xdr:row>
      <xdr:rowOff>110527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120704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3966</xdr:rowOff>
    </xdr:from>
    <xdr:to>
      <xdr:col>7</xdr:col>
      <xdr:colOff>31750</xdr:colOff>
      <xdr:row>82</xdr:row>
      <xdr:rowOff>105566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3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。国の給与制度の総合的見直し内容を踏まえ、平成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年度には一般行政職の給料表について平均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パーセントの引き下げを行い、他の給料表についても一般行政職給料表との均衡を踏まえて見直しを実施した。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今後も地域民間企業の平均給与や近隣市町村の状況、国の制度を踏まえ、給与の適正化に努める。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3247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職員定数管理計画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を策定し、計画的に職員数の削減を図った結果、類似団体平均を下回る値で推移している。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令和元年度は、職員数の増加に対し人口が減少したため、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ポイント増えることとなった。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、住民サービスを低下させることなく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将来の人口減少を見込んだコンパクトな組織となるよう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適正な職員定数の管理に努める。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168456</xdr:rowOff>
    </xdr:from>
    <xdr:to>
      <xdr:col>81</xdr:col>
      <xdr:colOff>44450</xdr:colOff>
      <xdr:row>61</xdr:row>
      <xdr:rowOff>14242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5545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168456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13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144326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23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87449</xdr:rowOff>
    </xdr:from>
    <xdr:to>
      <xdr:col>68</xdr:col>
      <xdr:colOff>152400</xdr:colOff>
      <xdr:row>60</xdr:row>
      <xdr:rowOff>125367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444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151419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6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117656</xdr:rowOff>
    </xdr:from>
    <xdr:to>
      <xdr:col>77</xdr:col>
      <xdr:colOff>95250</xdr:colOff>
      <xdr:row>61</xdr:row>
      <xdr:rowOff>47806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57983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93526</xdr:rowOff>
    </xdr:from>
    <xdr:to>
      <xdr:col>73</xdr:col>
      <xdr:colOff>44450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33853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74567</xdr:rowOff>
    </xdr:from>
    <xdr:to>
      <xdr:col>68</xdr:col>
      <xdr:colOff>203200</xdr:colOff>
      <xdr:row>61</xdr:row>
      <xdr:rowOff>4717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合併以後、「新規起債の抑制」、「返済額以上の借入をしない」、「高利の地方債は繰上返済や借換をする」などの方針のもと地方債の削減に努めてきた結果、年々改善してきており、平成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年度以降においては類似団体平均を下回っている。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などの大規模事業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をはじめとする公共施設の老朽化に伴った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地方債の借入により地方債残高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上昇してくることから、今後も事業実施の適正化を図り、健全な財政運営に努める。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39</xdr:row>
      <xdr:rowOff>169756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54610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563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主な要因としては、公営企業や一部事務組合などにおける大規模事業に係る地方債や高利の地方債の償還終了、職員数削減に伴う退職手当負担見込額の減、充当可能財源としての基金が確保できていることなど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公共施設の老朽化に伴う大規模事業が今後見込まれるため、緊急度・住民ニーズを的確に把握した事業の選択により、財政の健全化を図る。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管理計画などに基づき、計画的に職員数を削減し、職員人件費の圧縮を図っていることから、類似団体平均を下回っている。今後も将来の人口減少を見込みながら、職員定数を管理し、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物件費に係る経常収支比率が類似団体平均を上回っているのは、職員数削減策として、業務の民間委託化を推進し、職員人件費から委託料（物件費）へのシフトが起きているためである。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今後も職員定数管理の一環として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業務の民間委託化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や施設の指定管理者制度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を検討していく。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93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3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9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年度以後年々増加傾向にある。悪化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要因としては、生活保護費の増加を始め、施設型給付及び地域型保育給付委託料等の増加が挙げられる。類似団体平均値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値で推移しているため、扶助費の支給内容の検証と見直しを図り、財政を圧迫する上昇傾向に歯止めをかけるように努める。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年度より類似団体平均よりも低い数値で推移しているが、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学校施設を中心に施設の老朽化が進み、維持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経費の増加により、各特別会計への繰出金が多額となっている。今後は、施設の更新・統廃合・長寿命化を計画的に行うことで維持修繕費の圧縮や、各特別会計の適正化を図り普通会計の負担額を減ら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131899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55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56</xdr:row>
      <xdr:rowOff>64951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6164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64951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26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64951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26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のは、各種団体への補助金・負担金などが多額となってい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年度は一部事務組合への負担金が減少したこともありポイント改善されたが、今年度は下水道会計への繰出金を補助費で計上しているためポイントが上昇している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。引き続き、現在支給している補助金・負担金の必要性や補助内容などを精査し、必要性の低い補助金や負担金の見直し・廃止を行うよう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合併以後、「新規起債の抑制」、「返済額以上の借入をしない」、「高利の地方債は繰上返済や借換をする」などの方針に基づ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地方債の削減に努めてきた結果、類似団体平均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よりも低い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値で推移してきた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が、今年度は高額の合併特例債の償還が開始されたことから、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悪化している。今後も公共</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施設等の老朽化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に伴う大規模事業により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地方債の借入が見込まれるため、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緊急度・住民ニーズを的確に把握し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た事業選択により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、必要最小限の借入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76</xdr:row>
      <xdr:rowOff>45357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95799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99241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944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105773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944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105773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925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公債費以外に係る経常収支比率が類似団体平均を上回っているのは、物件費、扶助費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平均を上回っていることが要因である。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今後も行財政改革を推進し、経常経費の削減に努める。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897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897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56135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16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12107</xdr:rowOff>
    </xdr:from>
    <xdr:to>
      <xdr:col>29</xdr:col>
      <xdr:colOff>127000</xdr:colOff>
      <xdr:row>17</xdr:row>
      <xdr:rowOff>17348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4382"/>
          <a:ext cx="6477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17348</xdr:rowOff>
    </xdr:from>
    <xdr:to>
      <xdr:col>26</xdr:col>
      <xdr:colOff>50800</xdr:colOff>
      <xdr:row>17</xdr:row>
      <xdr:rowOff>22361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623"/>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22361</xdr:rowOff>
    </xdr:from>
    <xdr:to>
      <xdr:col>22</xdr:col>
      <xdr:colOff>114300</xdr:colOff>
      <xdr:row>17</xdr:row>
      <xdr:rowOff>22426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4636"/>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11764</xdr:rowOff>
    </xdr:from>
    <xdr:to>
      <xdr:col>18</xdr:col>
      <xdr:colOff>177800</xdr:colOff>
      <xdr:row>17</xdr:row>
      <xdr:rowOff>22426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4039"/>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132757</xdr:rowOff>
    </xdr:from>
    <xdr:to>
      <xdr:col>29</xdr:col>
      <xdr:colOff>177800</xdr:colOff>
      <xdr:row>17</xdr:row>
      <xdr:rowOff>62907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104834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137998</xdr:rowOff>
    </xdr:from>
    <xdr:to>
      <xdr:col>26</xdr:col>
      <xdr:colOff>101600</xdr:colOff>
      <xdr:row>17</xdr:row>
      <xdr:rowOff>68148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52925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1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143011</xdr:rowOff>
    </xdr:from>
    <xdr:to>
      <xdr:col>22</xdr:col>
      <xdr:colOff>165100</xdr:colOff>
      <xdr:row>17</xdr:row>
      <xdr:rowOff>73161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57938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143076</xdr:rowOff>
    </xdr:from>
    <xdr:to>
      <xdr:col>19</xdr:col>
      <xdr:colOff>38100</xdr:colOff>
      <xdr:row>17</xdr:row>
      <xdr:rowOff>73226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58003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132414</xdr:rowOff>
    </xdr:from>
    <xdr:to>
      <xdr:col>15</xdr:col>
      <xdr:colOff>101600</xdr:colOff>
      <xdr:row>17</xdr:row>
      <xdr:rowOff>62564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47341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98589</xdr:rowOff>
    </xdr:from>
    <xdr:to>
      <xdr:col>29</xdr:col>
      <xdr:colOff>127000</xdr:colOff>
      <xdr:row>36</xdr:row>
      <xdr:rowOff>107700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051839"/>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53913</xdr:rowOff>
    </xdr:from>
    <xdr:to>
      <xdr:col>26</xdr:col>
      <xdr:colOff>50800</xdr:colOff>
      <xdr:row>36</xdr:row>
      <xdr:rowOff>107700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007163"/>
          <a:ext cx="698500" cy="5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53913</xdr:rowOff>
    </xdr:from>
    <xdr:to>
      <xdr:col>22</xdr:col>
      <xdr:colOff>114300</xdr:colOff>
      <xdr:row>36</xdr:row>
      <xdr:rowOff>105283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007163"/>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68935</xdr:rowOff>
    </xdr:from>
    <xdr:to>
      <xdr:col>18</xdr:col>
      <xdr:colOff>177800</xdr:colOff>
      <xdr:row>36</xdr:row>
      <xdr:rowOff>105283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022185"/>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47789</xdr:rowOff>
    </xdr:from>
    <xdr:to>
      <xdr:col>29</xdr:col>
      <xdr:colOff>177800</xdr:colOff>
      <xdr:row>36</xdr:row>
      <xdr:rowOff>149389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00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19866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56900</xdr:rowOff>
    </xdr:from>
    <xdr:to>
      <xdr:col>26</xdr:col>
      <xdr:colOff>101600</xdr:colOff>
      <xdr:row>36</xdr:row>
      <xdr:rowOff>158500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01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143277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9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3113</xdr:rowOff>
    </xdr:from>
    <xdr:to>
      <xdr:col>22</xdr:col>
      <xdr:colOff>165100</xdr:colOff>
      <xdr:row>36</xdr:row>
      <xdr:rowOff>104713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89490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4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54483</xdr:rowOff>
    </xdr:from>
    <xdr:to>
      <xdr:col>19</xdr:col>
      <xdr:colOff>38100</xdr:colOff>
      <xdr:row>36</xdr:row>
      <xdr:rowOff>156083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00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140860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18135</xdr:rowOff>
    </xdr:from>
    <xdr:to>
      <xdr:col>15</xdr:col>
      <xdr:colOff>101600</xdr:colOff>
      <xdr:row>36</xdr:row>
      <xdr:rowOff>119735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104512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45726</xdr:rowOff>
    </xdr:from>
    <xdr:to>
      <xdr:col>24</xdr:col>
      <xdr:colOff>63500</xdr:colOff>
      <xdr:row>37</xdr:row>
      <xdr:rowOff>92570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9376"/>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45726</xdr:rowOff>
    </xdr:from>
    <xdr:to>
      <xdr:col>19</xdr:col>
      <xdr:colOff>177800</xdr:colOff>
      <xdr:row>37</xdr:row>
      <xdr:rowOff>94342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9376"/>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72644</xdr:rowOff>
    </xdr:from>
    <xdr:to>
      <xdr:col>15</xdr:col>
      <xdr:colOff>50800</xdr:colOff>
      <xdr:row>37</xdr:row>
      <xdr:rowOff>94342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6294"/>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168923</xdr:rowOff>
    </xdr:from>
    <xdr:to>
      <xdr:col>10</xdr:col>
      <xdr:colOff>114300</xdr:colOff>
      <xdr:row>37</xdr:row>
      <xdr:rowOff>72644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1123"/>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41770</xdr:rowOff>
    </xdr:from>
    <xdr:to>
      <xdr:col>24</xdr:col>
      <xdr:colOff>114300</xdr:colOff>
      <xdr:row>37</xdr:row>
      <xdr:rowOff>143370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166376</xdr:rowOff>
    </xdr:from>
    <xdr:to>
      <xdr:col>20</xdr:col>
      <xdr:colOff>38100</xdr:colOff>
      <xdr:row>37</xdr:row>
      <xdr:rowOff>96526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87653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43542</xdr:rowOff>
    </xdr:from>
    <xdr:to>
      <xdr:col>15</xdr:col>
      <xdr:colOff>101600</xdr:colOff>
      <xdr:row>37</xdr:row>
      <xdr:rowOff>145142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136269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21844</xdr:rowOff>
    </xdr:from>
    <xdr:to>
      <xdr:col>10</xdr:col>
      <xdr:colOff>165100</xdr:colOff>
      <xdr:row>37</xdr:row>
      <xdr:rowOff>123444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118123</xdr:rowOff>
    </xdr:from>
    <xdr:to>
      <xdr:col>6</xdr:col>
      <xdr:colOff>38100</xdr:colOff>
      <xdr:row>37</xdr:row>
      <xdr:rowOff>48273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39400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127540</xdr:rowOff>
    </xdr:from>
    <xdr:to>
      <xdr:col>24</xdr:col>
      <xdr:colOff>63500</xdr:colOff>
      <xdr:row>57</xdr:row>
      <xdr:rowOff>29809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8740"/>
          <a:ext cx="838200" cy="7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3019</xdr:rowOff>
    </xdr:from>
    <xdr:to>
      <xdr:col>19</xdr:col>
      <xdr:colOff>177800</xdr:colOff>
      <xdr:row>57</xdr:row>
      <xdr:rowOff>29809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75669"/>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3019</xdr:rowOff>
    </xdr:from>
    <xdr:to>
      <xdr:col>15</xdr:col>
      <xdr:colOff>50800</xdr:colOff>
      <xdr:row>57</xdr:row>
      <xdr:rowOff>26674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5669"/>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26674</xdr:rowOff>
    </xdr:from>
    <xdr:to>
      <xdr:col>10</xdr:col>
      <xdr:colOff>114300</xdr:colOff>
      <xdr:row>57</xdr:row>
      <xdr:rowOff>101110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9324"/>
          <a:ext cx="889000" cy="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76740</xdr:rowOff>
    </xdr:from>
    <xdr:to>
      <xdr:col>24</xdr:col>
      <xdr:colOff>114300</xdr:colOff>
      <xdr:row>57</xdr:row>
      <xdr:rowOff>6890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99617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150459</xdr:rowOff>
    </xdr:from>
    <xdr:to>
      <xdr:col>20</xdr:col>
      <xdr:colOff>38100</xdr:colOff>
      <xdr:row>57</xdr:row>
      <xdr:rowOff>80609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123669</xdr:rowOff>
    </xdr:from>
    <xdr:to>
      <xdr:col>15</xdr:col>
      <xdr:colOff>101600</xdr:colOff>
      <xdr:row>57</xdr:row>
      <xdr:rowOff>53819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44946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147324</xdr:rowOff>
    </xdr:from>
    <xdr:to>
      <xdr:col>10</xdr:col>
      <xdr:colOff>165100</xdr:colOff>
      <xdr:row>57</xdr:row>
      <xdr:rowOff>77474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68601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50310</xdr:rowOff>
    </xdr:from>
    <xdr:to>
      <xdr:col>6</xdr:col>
      <xdr:colOff>38100</xdr:colOff>
      <xdr:row>57</xdr:row>
      <xdr:rowOff>151910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143037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120459</xdr:rowOff>
    </xdr:from>
    <xdr:to>
      <xdr:col>24</xdr:col>
      <xdr:colOff>63500</xdr:colOff>
      <xdr:row>78</xdr:row>
      <xdr:rowOff>61367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2109"/>
          <a:ext cx="8382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36564</xdr:rowOff>
    </xdr:from>
    <xdr:to>
      <xdr:col>19</xdr:col>
      <xdr:colOff>177800</xdr:colOff>
      <xdr:row>78</xdr:row>
      <xdr:rowOff>61367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966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36564</xdr:rowOff>
    </xdr:from>
    <xdr:to>
      <xdr:col>15</xdr:col>
      <xdr:colOff>50800</xdr:colOff>
      <xdr:row>78</xdr:row>
      <xdr:rowOff>38125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966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57747</xdr:rowOff>
    </xdr:from>
    <xdr:to>
      <xdr:col>10</xdr:col>
      <xdr:colOff>114300</xdr:colOff>
      <xdr:row>78</xdr:row>
      <xdr:rowOff>38125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9397"/>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69659</xdr:rowOff>
    </xdr:from>
    <xdr:to>
      <xdr:col>24</xdr:col>
      <xdr:colOff>114300</xdr:colOff>
      <xdr:row>77</xdr:row>
      <xdr:rowOff>171259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92536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10567</xdr:rowOff>
    </xdr:from>
    <xdr:to>
      <xdr:col>20</xdr:col>
      <xdr:colOff>38100</xdr:colOff>
      <xdr:row>78</xdr:row>
      <xdr:rowOff>112167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157214</xdr:rowOff>
    </xdr:from>
    <xdr:to>
      <xdr:col>15</xdr:col>
      <xdr:colOff>101600</xdr:colOff>
      <xdr:row>78</xdr:row>
      <xdr:rowOff>87364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158775</xdr:rowOff>
    </xdr:from>
    <xdr:to>
      <xdr:col>10</xdr:col>
      <xdr:colOff>165100</xdr:colOff>
      <xdr:row>78</xdr:row>
      <xdr:rowOff>88925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80052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6947</xdr:rowOff>
    </xdr:from>
    <xdr:to>
      <xdr:col>6</xdr:col>
      <xdr:colOff>38100</xdr:colOff>
      <xdr:row>77</xdr:row>
      <xdr:rowOff>108547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125074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8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63599</xdr:rowOff>
    </xdr:from>
    <xdr:to>
      <xdr:col>24</xdr:col>
      <xdr:colOff>63500</xdr:colOff>
      <xdr:row>95</xdr:row>
      <xdr:rowOff>130761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51349"/>
          <a:ext cx="8382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97065</xdr:rowOff>
    </xdr:from>
    <xdr:to>
      <xdr:col>19</xdr:col>
      <xdr:colOff>177800</xdr:colOff>
      <xdr:row>95</xdr:row>
      <xdr:rowOff>130761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84815"/>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97065</xdr:rowOff>
    </xdr:from>
    <xdr:to>
      <xdr:col>15</xdr:col>
      <xdr:colOff>50800</xdr:colOff>
      <xdr:row>95</xdr:row>
      <xdr:rowOff>146718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4815"/>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146718</xdr:rowOff>
    </xdr:from>
    <xdr:to>
      <xdr:col>10</xdr:col>
      <xdr:colOff>114300</xdr:colOff>
      <xdr:row>96</xdr:row>
      <xdr:rowOff>165235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4468"/>
          <a:ext cx="889000" cy="1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12799</xdr:rowOff>
    </xdr:from>
    <xdr:to>
      <xdr:col>24</xdr:col>
      <xdr:colOff>114300</xdr:colOff>
      <xdr:row>95</xdr:row>
      <xdr:rowOff>114399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35676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79961</xdr:rowOff>
    </xdr:from>
    <xdr:to>
      <xdr:col>20</xdr:col>
      <xdr:colOff>38100</xdr:colOff>
      <xdr:row>96</xdr:row>
      <xdr:rowOff>10111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26638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46265</xdr:rowOff>
    </xdr:from>
    <xdr:to>
      <xdr:col>15</xdr:col>
      <xdr:colOff>101600</xdr:colOff>
      <xdr:row>95</xdr:row>
      <xdr:rowOff>147865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164392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95918</xdr:rowOff>
    </xdr:from>
    <xdr:to>
      <xdr:col>10</xdr:col>
      <xdr:colOff>165100</xdr:colOff>
      <xdr:row>96</xdr:row>
      <xdr:rowOff>26068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42595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114435</xdr:rowOff>
    </xdr:from>
    <xdr:to>
      <xdr:col>6</xdr:col>
      <xdr:colOff>38100</xdr:colOff>
      <xdr:row>97</xdr:row>
      <xdr:rowOff>44585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35712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125009</xdr:rowOff>
    </xdr:from>
    <xdr:to>
      <xdr:col>55</xdr:col>
      <xdr:colOff>0</xdr:colOff>
      <xdr:row>36</xdr:row>
      <xdr:rowOff>160548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97209"/>
          <a:ext cx="8382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149248</xdr:rowOff>
    </xdr:from>
    <xdr:to>
      <xdr:col>50</xdr:col>
      <xdr:colOff>114300</xdr:colOff>
      <xdr:row>36</xdr:row>
      <xdr:rowOff>160548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144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149248</xdr:rowOff>
    </xdr:from>
    <xdr:to>
      <xdr:col>45</xdr:col>
      <xdr:colOff>177800</xdr:colOff>
      <xdr:row>37</xdr:row>
      <xdr:rowOff>92342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21448"/>
          <a:ext cx="889000" cy="1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75219</xdr:rowOff>
    </xdr:from>
    <xdr:to>
      <xdr:col>41</xdr:col>
      <xdr:colOff>50800</xdr:colOff>
      <xdr:row>37</xdr:row>
      <xdr:rowOff>92342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18869"/>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74209</xdr:rowOff>
    </xdr:from>
    <xdr:to>
      <xdr:col>55</xdr:col>
      <xdr:colOff>50800</xdr:colOff>
      <xdr:row>37</xdr:row>
      <xdr:rowOff>4359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109748</xdr:rowOff>
    </xdr:from>
    <xdr:to>
      <xdr:col>50</xdr:col>
      <xdr:colOff>165100</xdr:colOff>
      <xdr:row>37</xdr:row>
      <xdr:rowOff>39898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31025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98448</xdr:rowOff>
    </xdr:from>
    <xdr:to>
      <xdr:col>46</xdr:col>
      <xdr:colOff>38100</xdr:colOff>
      <xdr:row>37</xdr:row>
      <xdr:rowOff>28598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19725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41542</xdr:rowOff>
    </xdr:from>
    <xdr:to>
      <xdr:col>41</xdr:col>
      <xdr:colOff>101600</xdr:colOff>
      <xdr:row>37</xdr:row>
      <xdr:rowOff>143142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134269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24419</xdr:rowOff>
    </xdr:from>
    <xdr:to>
      <xdr:col>36</xdr:col>
      <xdr:colOff>165100</xdr:colOff>
      <xdr:row>37</xdr:row>
      <xdr:rowOff>126019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117146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63250</xdr:rowOff>
    </xdr:from>
    <xdr:to>
      <xdr:col>55</xdr:col>
      <xdr:colOff>0</xdr:colOff>
      <xdr:row>57</xdr:row>
      <xdr:rowOff>112476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35900"/>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167105</xdr:rowOff>
    </xdr:from>
    <xdr:to>
      <xdr:col>50</xdr:col>
      <xdr:colOff>114300</xdr:colOff>
      <xdr:row>57</xdr:row>
      <xdr:rowOff>112476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68305"/>
          <a:ext cx="889000" cy="1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167105</xdr:rowOff>
    </xdr:from>
    <xdr:to>
      <xdr:col>45</xdr:col>
      <xdr:colOff>177800</xdr:colOff>
      <xdr:row>57</xdr:row>
      <xdr:rowOff>88990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68305"/>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88990</xdr:rowOff>
    </xdr:from>
    <xdr:to>
      <xdr:col>41</xdr:col>
      <xdr:colOff>50800</xdr:colOff>
      <xdr:row>57</xdr:row>
      <xdr:rowOff>164761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61640"/>
          <a:ext cx="889000" cy="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12450</xdr:rowOff>
    </xdr:from>
    <xdr:to>
      <xdr:col>55</xdr:col>
      <xdr:colOff>50800</xdr:colOff>
      <xdr:row>57</xdr:row>
      <xdr:rowOff>114050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35327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61676</xdr:rowOff>
    </xdr:from>
    <xdr:to>
      <xdr:col>50</xdr:col>
      <xdr:colOff>165100</xdr:colOff>
      <xdr:row>57</xdr:row>
      <xdr:rowOff>163276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116305</xdr:rowOff>
    </xdr:from>
    <xdr:to>
      <xdr:col>46</xdr:col>
      <xdr:colOff>38100</xdr:colOff>
      <xdr:row>57</xdr:row>
      <xdr:rowOff>46455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62982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49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38190</xdr:rowOff>
    </xdr:from>
    <xdr:to>
      <xdr:col>41</xdr:col>
      <xdr:colOff>101600</xdr:colOff>
      <xdr:row>57</xdr:row>
      <xdr:rowOff>139790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156317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113961</xdr:rowOff>
    </xdr:from>
    <xdr:to>
      <xdr:col>36</xdr:col>
      <xdr:colOff>165100</xdr:colOff>
      <xdr:row>58</xdr:row>
      <xdr:rowOff>44111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27693</xdr:rowOff>
    </xdr:from>
    <xdr:to>
      <xdr:col>55</xdr:col>
      <xdr:colOff>0</xdr:colOff>
      <xdr:row>79</xdr:row>
      <xdr:rowOff>40263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72243"/>
          <a:ext cx="8382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29603</xdr:rowOff>
    </xdr:from>
    <xdr:to>
      <xdr:col>50</xdr:col>
      <xdr:colOff>114300</xdr:colOff>
      <xdr:row>79</xdr:row>
      <xdr:rowOff>40263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74153"/>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29603</xdr:rowOff>
    </xdr:from>
    <xdr:to>
      <xdr:col>45</xdr:col>
      <xdr:colOff>177800</xdr:colOff>
      <xdr:row>79</xdr:row>
      <xdr:rowOff>32724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4153"/>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104363</xdr:rowOff>
    </xdr:from>
    <xdr:to>
      <xdr:col>41</xdr:col>
      <xdr:colOff>50800</xdr:colOff>
      <xdr:row>79</xdr:row>
      <xdr:rowOff>32724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7463"/>
          <a:ext cx="889000" cy="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148343</xdr:rowOff>
    </xdr:from>
    <xdr:to>
      <xdr:col>55</xdr:col>
      <xdr:colOff>50800</xdr:colOff>
      <xdr:row>79</xdr:row>
      <xdr:rowOff>78493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160913</xdr:rowOff>
    </xdr:from>
    <xdr:to>
      <xdr:col>50</xdr:col>
      <xdr:colOff>165100</xdr:colOff>
      <xdr:row>79</xdr:row>
      <xdr:rowOff>91063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82190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150253</xdr:rowOff>
    </xdr:from>
    <xdr:to>
      <xdr:col>46</xdr:col>
      <xdr:colOff>38100</xdr:colOff>
      <xdr:row>79</xdr:row>
      <xdr:rowOff>80403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71530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1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153374</xdr:rowOff>
    </xdr:from>
    <xdr:to>
      <xdr:col>41</xdr:col>
      <xdr:colOff>101600</xdr:colOff>
      <xdr:row>79</xdr:row>
      <xdr:rowOff>83524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74651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1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53563</xdr:rowOff>
    </xdr:from>
    <xdr:to>
      <xdr:col>36</xdr:col>
      <xdr:colOff>165100</xdr:colOff>
      <xdr:row>78</xdr:row>
      <xdr:rowOff>155163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146290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88787</xdr:rowOff>
    </xdr:from>
    <xdr:to>
      <xdr:col>55</xdr:col>
      <xdr:colOff>0</xdr:colOff>
      <xdr:row>94</xdr:row>
      <xdr:rowOff>168384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033637"/>
          <a:ext cx="838200" cy="2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17453</xdr:rowOff>
    </xdr:from>
    <xdr:to>
      <xdr:col>50</xdr:col>
      <xdr:colOff>114300</xdr:colOff>
      <xdr:row>94</xdr:row>
      <xdr:rowOff>168384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790853"/>
          <a:ext cx="889000" cy="49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17453</xdr:rowOff>
    </xdr:from>
    <xdr:to>
      <xdr:col>45</xdr:col>
      <xdr:colOff>177800</xdr:colOff>
      <xdr:row>94</xdr:row>
      <xdr:rowOff>23746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790853"/>
          <a:ext cx="889000" cy="3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23746</xdr:rowOff>
    </xdr:from>
    <xdr:to>
      <xdr:col>41</xdr:col>
      <xdr:colOff>50800</xdr:colOff>
      <xdr:row>99</xdr:row>
      <xdr:rowOff>36536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40046"/>
          <a:ext cx="889000" cy="8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37987</xdr:rowOff>
    </xdr:from>
    <xdr:to>
      <xdr:col>55</xdr:col>
      <xdr:colOff>50800</xdr:colOff>
      <xdr:row>93</xdr:row>
      <xdr:rowOff>139587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9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60864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83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117584</xdr:rowOff>
    </xdr:from>
    <xdr:to>
      <xdr:col>50</xdr:col>
      <xdr:colOff>165100</xdr:colOff>
      <xdr:row>95</xdr:row>
      <xdr:rowOff>47734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64261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138103</xdr:rowOff>
    </xdr:from>
    <xdr:to>
      <xdr:col>46</xdr:col>
      <xdr:colOff>38100</xdr:colOff>
      <xdr:row>92</xdr:row>
      <xdr:rowOff>68253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7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84780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5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144396</xdr:rowOff>
    </xdr:from>
    <xdr:to>
      <xdr:col>41</xdr:col>
      <xdr:colOff>101600</xdr:colOff>
      <xdr:row>94</xdr:row>
      <xdr:rowOff>74546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91073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157186</xdr:rowOff>
    </xdr:from>
    <xdr:to>
      <xdr:col>36</xdr:col>
      <xdr:colOff>165100</xdr:colOff>
      <xdr:row>99</xdr:row>
      <xdr:rowOff>87336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78463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21272</xdr:rowOff>
    </xdr:from>
    <xdr:to>
      <xdr:col>85</xdr:col>
      <xdr:colOff>127000</xdr:colOff>
      <xdr:row>39</xdr:row>
      <xdr:rowOff>28626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7822"/>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28626</xdr:rowOff>
    </xdr:from>
    <xdr:to>
      <xdr:col>81</xdr:col>
      <xdr:colOff>50800</xdr:colOff>
      <xdr:row>39</xdr:row>
      <xdr:rowOff>41440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5176"/>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41440</xdr:rowOff>
    </xdr:from>
    <xdr:to>
      <xdr:col>76</xdr:col>
      <xdr:colOff>114300</xdr:colOff>
      <xdr:row>39</xdr:row>
      <xdr:rowOff>42101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990"/>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27242</xdr:rowOff>
    </xdr:from>
    <xdr:to>
      <xdr:col>71</xdr:col>
      <xdr:colOff>177800</xdr:colOff>
      <xdr:row>39</xdr:row>
      <xdr:rowOff>42101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379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141922</xdr:rowOff>
    </xdr:from>
    <xdr:to>
      <xdr:col>85</xdr:col>
      <xdr:colOff>177800</xdr:colOff>
      <xdr:row>39</xdr:row>
      <xdr:rowOff>72072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149276</xdr:rowOff>
    </xdr:from>
    <xdr:to>
      <xdr:col>81</xdr:col>
      <xdr:colOff>101600</xdr:colOff>
      <xdr:row>39</xdr:row>
      <xdr:rowOff>79426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70553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162090</xdr:rowOff>
    </xdr:from>
    <xdr:to>
      <xdr:col>76</xdr:col>
      <xdr:colOff>165100</xdr:colOff>
      <xdr:row>39</xdr:row>
      <xdr:rowOff>92240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83367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162751</xdr:rowOff>
    </xdr:from>
    <xdr:to>
      <xdr:col>72</xdr:col>
      <xdr:colOff>38100</xdr:colOff>
      <xdr:row>39</xdr:row>
      <xdr:rowOff>92901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84028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147892</xdr:rowOff>
    </xdr:from>
    <xdr:to>
      <xdr:col>67</xdr:col>
      <xdr:colOff>101600</xdr:colOff>
      <xdr:row>39</xdr:row>
      <xdr:rowOff>78042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69169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88342</xdr:rowOff>
    </xdr:from>
    <xdr:to>
      <xdr:col>85</xdr:col>
      <xdr:colOff>127000</xdr:colOff>
      <xdr:row>76</xdr:row>
      <xdr:rowOff>152476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18542"/>
          <a:ext cx="8382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152476</xdr:rowOff>
    </xdr:from>
    <xdr:to>
      <xdr:col>81</xdr:col>
      <xdr:colOff>50800</xdr:colOff>
      <xdr:row>76</xdr:row>
      <xdr:rowOff>167945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267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162458</xdr:rowOff>
    </xdr:from>
    <xdr:to>
      <xdr:col>76</xdr:col>
      <xdr:colOff>114300</xdr:colOff>
      <xdr:row>76</xdr:row>
      <xdr:rowOff>167945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26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150267</xdr:rowOff>
    </xdr:from>
    <xdr:to>
      <xdr:col>71</xdr:col>
      <xdr:colOff>177800</xdr:colOff>
      <xdr:row>76</xdr:row>
      <xdr:rowOff>162458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804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37542</xdr:rowOff>
    </xdr:from>
    <xdr:to>
      <xdr:col>85</xdr:col>
      <xdr:colOff>177800</xdr:colOff>
      <xdr:row>76</xdr:row>
      <xdr:rowOff>139142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101676</xdr:rowOff>
    </xdr:from>
    <xdr:to>
      <xdr:col>81</xdr:col>
      <xdr:colOff>101600</xdr:colOff>
      <xdr:row>77</xdr:row>
      <xdr:rowOff>31826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22953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117145</xdr:rowOff>
    </xdr:from>
    <xdr:to>
      <xdr:col>76</xdr:col>
      <xdr:colOff>165100</xdr:colOff>
      <xdr:row>77</xdr:row>
      <xdr:rowOff>47295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38422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111658</xdr:rowOff>
    </xdr:from>
    <xdr:to>
      <xdr:col>72</xdr:col>
      <xdr:colOff>38100</xdr:colOff>
      <xdr:row>77</xdr:row>
      <xdr:rowOff>41808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32935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99467</xdr:rowOff>
    </xdr:from>
    <xdr:to>
      <xdr:col>67</xdr:col>
      <xdr:colOff>101600</xdr:colOff>
      <xdr:row>77</xdr:row>
      <xdr:rowOff>29617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20744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149242</xdr:rowOff>
    </xdr:from>
    <xdr:to>
      <xdr:col>85</xdr:col>
      <xdr:colOff>127000</xdr:colOff>
      <xdr:row>98</xdr:row>
      <xdr:rowOff>127392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79892"/>
          <a:ext cx="838200" cy="1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58817</xdr:rowOff>
    </xdr:from>
    <xdr:to>
      <xdr:col>81</xdr:col>
      <xdr:colOff>50800</xdr:colOff>
      <xdr:row>97</xdr:row>
      <xdr:rowOff>149242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89467"/>
          <a:ext cx="889000" cy="9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58817</xdr:rowOff>
    </xdr:from>
    <xdr:to>
      <xdr:col>76</xdr:col>
      <xdr:colOff>114300</xdr:colOff>
      <xdr:row>98</xdr:row>
      <xdr:rowOff>123658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89467"/>
          <a:ext cx="889000" cy="2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25034</xdr:rowOff>
    </xdr:from>
    <xdr:to>
      <xdr:col>71</xdr:col>
      <xdr:colOff>177800</xdr:colOff>
      <xdr:row>98</xdr:row>
      <xdr:rowOff>123658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7134"/>
          <a:ext cx="889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76592</xdr:rowOff>
    </xdr:from>
    <xdr:to>
      <xdr:col>85</xdr:col>
      <xdr:colOff>177800</xdr:colOff>
      <xdr:row>99</xdr:row>
      <xdr:rowOff>6742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98442</xdr:rowOff>
    </xdr:from>
    <xdr:to>
      <xdr:col>81</xdr:col>
      <xdr:colOff>101600</xdr:colOff>
      <xdr:row>98</xdr:row>
      <xdr:rowOff>28592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8017</xdr:rowOff>
    </xdr:from>
    <xdr:to>
      <xdr:col>76</xdr:col>
      <xdr:colOff>165100</xdr:colOff>
      <xdr:row>97</xdr:row>
      <xdr:rowOff>109617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72858</xdr:rowOff>
    </xdr:from>
    <xdr:to>
      <xdr:col>72</xdr:col>
      <xdr:colOff>38100</xdr:colOff>
      <xdr:row>99</xdr:row>
      <xdr:rowOff>3008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165585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145684</xdr:rowOff>
    </xdr:from>
    <xdr:to>
      <xdr:col>67</xdr:col>
      <xdr:colOff>101600</xdr:colOff>
      <xdr:row>98</xdr:row>
      <xdr:rowOff>75834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161123</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04773"/>
          <a:ext cx="889000" cy="28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161123</xdr:rowOff>
    </xdr:from>
    <xdr:to>
      <xdr:col>102</xdr:col>
      <xdr:colOff>114300</xdr:colOff>
      <xdr:row>38</xdr:row>
      <xdr:rowOff>2344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04773"/>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110323</xdr:rowOff>
    </xdr:from>
    <xdr:to>
      <xdr:col>102</xdr:col>
      <xdr:colOff>165100</xdr:colOff>
      <xdr:row>38</xdr:row>
      <xdr:rowOff>40473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57000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122994</xdr:rowOff>
    </xdr:from>
    <xdr:to>
      <xdr:col>98</xdr:col>
      <xdr:colOff>38100</xdr:colOff>
      <xdr:row>38</xdr:row>
      <xdr:rowOff>53144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69671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19639</xdr:rowOff>
    </xdr:from>
    <xdr:to>
      <xdr:col>116</xdr:col>
      <xdr:colOff>63500</xdr:colOff>
      <xdr:row>57</xdr:row>
      <xdr:rowOff>21286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792289"/>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19639</xdr:rowOff>
    </xdr:from>
    <xdr:to>
      <xdr:col>111</xdr:col>
      <xdr:colOff>177800</xdr:colOff>
      <xdr:row>57</xdr:row>
      <xdr:rowOff>21103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9228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17353</xdr:rowOff>
    </xdr:from>
    <xdr:to>
      <xdr:col>107</xdr:col>
      <xdr:colOff>50800</xdr:colOff>
      <xdr:row>57</xdr:row>
      <xdr:rowOff>21103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9000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12553</xdr:rowOff>
    </xdr:from>
    <xdr:to>
      <xdr:col>102</xdr:col>
      <xdr:colOff>114300</xdr:colOff>
      <xdr:row>57</xdr:row>
      <xdr:rowOff>17353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78520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141936</xdr:rowOff>
    </xdr:from>
    <xdr:to>
      <xdr:col>116</xdr:col>
      <xdr:colOff>114300</xdr:colOff>
      <xdr:row>57</xdr:row>
      <xdr:rowOff>72086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164813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140289</xdr:rowOff>
    </xdr:from>
    <xdr:to>
      <xdr:col>112</xdr:col>
      <xdr:colOff>38100</xdr:colOff>
      <xdr:row>57</xdr:row>
      <xdr:rowOff>70439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141753</xdr:rowOff>
    </xdr:from>
    <xdr:to>
      <xdr:col>107</xdr:col>
      <xdr:colOff>101600</xdr:colOff>
      <xdr:row>57</xdr:row>
      <xdr:rowOff>71903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88430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138003</xdr:rowOff>
    </xdr:from>
    <xdr:to>
      <xdr:col>102</xdr:col>
      <xdr:colOff>165100</xdr:colOff>
      <xdr:row>57</xdr:row>
      <xdr:rowOff>68153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59280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133203</xdr:rowOff>
    </xdr:from>
    <xdr:to>
      <xdr:col>98</xdr:col>
      <xdr:colOff>38100</xdr:colOff>
      <xdr:row>57</xdr:row>
      <xdr:rowOff>63353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100000</xdr:rowOff>
    </xdr:from>
    <xdr:to>
      <xdr:col>116</xdr:col>
      <xdr:colOff>63500</xdr:colOff>
      <xdr:row>77</xdr:row>
      <xdr:rowOff>87618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30200"/>
          <a:ext cx="8382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100000</xdr:rowOff>
    </xdr:from>
    <xdr:to>
      <xdr:col>111</xdr:col>
      <xdr:colOff>177800</xdr:colOff>
      <xdr:row>76</xdr:row>
      <xdr:rowOff>117335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3020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117335</xdr:rowOff>
    </xdr:from>
    <xdr:to>
      <xdr:col>107</xdr:col>
      <xdr:colOff>50800</xdr:colOff>
      <xdr:row>76</xdr:row>
      <xdr:rowOff>130938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7535"/>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110134</xdr:rowOff>
    </xdr:from>
    <xdr:to>
      <xdr:col>102</xdr:col>
      <xdr:colOff>114300</xdr:colOff>
      <xdr:row>76</xdr:row>
      <xdr:rowOff>130938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68884"/>
          <a:ext cx="889000" cy="19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36818</xdr:rowOff>
    </xdr:from>
    <xdr:to>
      <xdr:col>116</xdr:col>
      <xdr:colOff>114300</xdr:colOff>
      <xdr:row>77</xdr:row>
      <xdr:rowOff>138418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15245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49200</xdr:rowOff>
    </xdr:from>
    <xdr:to>
      <xdr:col>112</xdr:col>
      <xdr:colOff>38100</xdr:colOff>
      <xdr:row>76</xdr:row>
      <xdr:rowOff>150800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141927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66535</xdr:rowOff>
    </xdr:from>
    <xdr:to>
      <xdr:col>107</xdr:col>
      <xdr:colOff>101600</xdr:colOff>
      <xdr:row>76</xdr:row>
      <xdr:rowOff>168135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159262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80138</xdr:rowOff>
    </xdr:from>
    <xdr:to>
      <xdr:col>102</xdr:col>
      <xdr:colOff>165100</xdr:colOff>
      <xdr:row>77</xdr:row>
      <xdr:rowOff>10288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59334</xdr:rowOff>
    </xdr:from>
    <xdr:to>
      <xdr:col>98</xdr:col>
      <xdr:colOff>38100</xdr:colOff>
      <xdr:row>75</xdr:row>
      <xdr:rowOff>160934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152061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471,930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おり、類似団体平均である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円を下回っている。要因としては、人件費及び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の差によるところが大きい。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これは、職員定数管理計画などに基づき、計画的に職員数を削減し、職員人件費の圧縮を図っていること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合併以後、「新規起債の抑制」、「返済額以上の借入をしない」、「高利の地方債は繰上返済や借換をする」などの方針に基づき、地方債の削減に努めてきた結果と言える。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類似団体平均を上回っている性質としては、平成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当市の懸案事項の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つであった市庁舎の耐震性などの問題を解消し市民ニーズに応えた質の高い行政サービスを提供するため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に老朽化した庁舎の建て替えを複数年事業として行い、平成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年度に完成となった。また、今年度においては、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である基幹的設備改良工事（約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が開始されたことが大きな要因となっている。そして、富岡製糸場及び周辺整備に関する工事等も継続して行っているため、令和元年度についても類似団体平均と比べて高い水準にある。老朽化した公共施設の更新整備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継続して行っていく必要があるため、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緊急度・住民ニーズを的確に把握し、投資が必要な部分には積極的に投資するなど、限られた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の中でメリハリ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ある予算配分に努める。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60343</xdr:rowOff>
    </xdr:from>
    <xdr:to>
      <xdr:col>24</xdr:col>
      <xdr:colOff>63500</xdr:colOff>
      <xdr:row>37</xdr:row>
      <xdr:rowOff>92021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3993"/>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92021</xdr:rowOff>
    </xdr:from>
    <xdr:to>
      <xdr:col>19</xdr:col>
      <xdr:colOff>177800</xdr:colOff>
      <xdr:row>37</xdr:row>
      <xdr:rowOff>135455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3567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135455</xdr:rowOff>
    </xdr:from>
    <xdr:to>
      <xdr:col>15</xdr:col>
      <xdr:colOff>50800</xdr:colOff>
      <xdr:row>38</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79105"/>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63935</xdr:rowOff>
    </xdr:from>
    <xdr:to>
      <xdr:col>10</xdr:col>
      <xdr:colOff>114300</xdr:colOff>
      <xdr:row>38</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07585"/>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9543</xdr:rowOff>
    </xdr:from>
    <xdr:to>
      <xdr:col>24</xdr:col>
      <xdr:colOff>114300</xdr:colOff>
      <xdr:row>37</xdr:row>
      <xdr:rowOff>111143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159420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41221</xdr:rowOff>
    </xdr:from>
    <xdr:to>
      <xdr:col>20</xdr:col>
      <xdr:colOff>38100</xdr:colOff>
      <xdr:row>37</xdr:row>
      <xdr:rowOff>142821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133948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84655</xdr:rowOff>
    </xdr:from>
    <xdr:to>
      <xdr:col>15</xdr:col>
      <xdr:colOff>101600</xdr:colOff>
      <xdr:row>38</xdr:row>
      <xdr:rowOff>14805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5932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121557</xdr:rowOff>
    </xdr:from>
    <xdr:to>
      <xdr:col>10</xdr:col>
      <xdr:colOff>165100</xdr:colOff>
      <xdr:row>38</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42834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13135</xdr:rowOff>
    </xdr:from>
    <xdr:to>
      <xdr:col>6</xdr:col>
      <xdr:colOff>38100</xdr:colOff>
      <xdr:row>37</xdr:row>
      <xdr:rowOff>114735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105862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6684</xdr:rowOff>
    </xdr:from>
    <xdr:to>
      <xdr:col>24</xdr:col>
      <xdr:colOff>63500</xdr:colOff>
      <xdr:row>58</xdr:row>
      <xdr:rowOff>109626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50784"/>
          <a:ext cx="838200" cy="10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155646</xdr:rowOff>
    </xdr:from>
    <xdr:to>
      <xdr:col>19</xdr:col>
      <xdr:colOff>177800</xdr:colOff>
      <xdr:row>58</xdr:row>
      <xdr:rowOff>6684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56846"/>
          <a:ext cx="889000" cy="1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155646</xdr:rowOff>
    </xdr:from>
    <xdr:to>
      <xdr:col>15</xdr:col>
      <xdr:colOff>50800</xdr:colOff>
      <xdr:row>57</xdr:row>
      <xdr:rowOff>143318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56846"/>
          <a:ext cx="889000" cy="15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143318</xdr:rowOff>
    </xdr:from>
    <xdr:to>
      <xdr:col>10</xdr:col>
      <xdr:colOff>114300</xdr:colOff>
      <xdr:row>58</xdr:row>
      <xdr:rowOff>54752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1596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58826</xdr:rowOff>
    </xdr:from>
    <xdr:to>
      <xdr:col>24</xdr:col>
      <xdr:colOff>114300</xdr:colOff>
      <xdr:row>58</xdr:row>
      <xdr:rowOff>160426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145203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127334</xdr:rowOff>
    </xdr:from>
    <xdr:to>
      <xdr:col>20</xdr:col>
      <xdr:colOff>38100</xdr:colOff>
      <xdr:row>58</xdr:row>
      <xdr:rowOff>57484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74011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104846</xdr:rowOff>
    </xdr:from>
    <xdr:to>
      <xdr:col>15</xdr:col>
      <xdr:colOff>101600</xdr:colOff>
      <xdr:row>57</xdr:row>
      <xdr:rowOff>34996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51523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92518</xdr:rowOff>
    </xdr:from>
    <xdr:to>
      <xdr:col>10</xdr:col>
      <xdr:colOff>165100</xdr:colOff>
      <xdr:row>58</xdr:row>
      <xdr:rowOff>22668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6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39195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3952</xdr:rowOff>
    </xdr:from>
    <xdr:to>
      <xdr:col>6</xdr:col>
      <xdr:colOff>38100</xdr:colOff>
      <xdr:row>58</xdr:row>
      <xdr:rowOff>105552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96679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84559</xdr:rowOff>
    </xdr:from>
    <xdr:to>
      <xdr:col>24</xdr:col>
      <xdr:colOff>63500</xdr:colOff>
      <xdr:row>78</xdr:row>
      <xdr:rowOff>138818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57659"/>
          <a:ext cx="8382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39115</xdr:rowOff>
    </xdr:from>
    <xdr:to>
      <xdr:col>19</xdr:col>
      <xdr:colOff>177800</xdr:colOff>
      <xdr:row>78</xdr:row>
      <xdr:rowOff>138818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12215"/>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39115</xdr:rowOff>
    </xdr:from>
    <xdr:to>
      <xdr:col>15</xdr:col>
      <xdr:colOff>50800</xdr:colOff>
      <xdr:row>78</xdr:row>
      <xdr:rowOff>106406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12215"/>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39688</xdr:rowOff>
    </xdr:from>
    <xdr:to>
      <xdr:col>10</xdr:col>
      <xdr:colOff>114300</xdr:colOff>
      <xdr:row>78</xdr:row>
      <xdr:rowOff>106406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12788"/>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33759</xdr:rowOff>
    </xdr:from>
    <xdr:to>
      <xdr:col>24</xdr:col>
      <xdr:colOff>114300</xdr:colOff>
      <xdr:row>78</xdr:row>
      <xdr:rowOff>135359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12186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88018</xdr:rowOff>
    </xdr:from>
    <xdr:to>
      <xdr:col>20</xdr:col>
      <xdr:colOff>38100</xdr:colOff>
      <xdr:row>79</xdr:row>
      <xdr:rowOff>18168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9295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159765</xdr:rowOff>
    </xdr:from>
    <xdr:to>
      <xdr:col>15</xdr:col>
      <xdr:colOff>101600</xdr:colOff>
      <xdr:row>78</xdr:row>
      <xdr:rowOff>89915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81042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55606</xdr:rowOff>
    </xdr:from>
    <xdr:to>
      <xdr:col>10</xdr:col>
      <xdr:colOff>165100</xdr:colOff>
      <xdr:row>78</xdr:row>
      <xdr:rowOff>157206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148333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160338</xdr:rowOff>
    </xdr:from>
    <xdr:to>
      <xdr:col>6</xdr:col>
      <xdr:colOff>38100</xdr:colOff>
      <xdr:row>78</xdr:row>
      <xdr:rowOff>90488</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81615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5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84730</xdr:rowOff>
    </xdr:from>
    <xdr:to>
      <xdr:col>24</xdr:col>
      <xdr:colOff>63500</xdr:colOff>
      <xdr:row>97</xdr:row>
      <xdr:rowOff>48611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43930"/>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48611</xdr:rowOff>
    </xdr:from>
    <xdr:to>
      <xdr:col>19</xdr:col>
      <xdr:colOff>177800</xdr:colOff>
      <xdr:row>97</xdr:row>
      <xdr:rowOff>105966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79261"/>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105966</xdr:rowOff>
    </xdr:from>
    <xdr:to>
      <xdr:col>15</xdr:col>
      <xdr:colOff>50800</xdr:colOff>
      <xdr:row>97</xdr:row>
      <xdr:rowOff>107040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3661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107040</xdr:rowOff>
    </xdr:from>
    <xdr:to>
      <xdr:col>10</xdr:col>
      <xdr:colOff>114300</xdr:colOff>
      <xdr:row>97</xdr:row>
      <xdr:rowOff>125885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7690"/>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33930</xdr:rowOff>
    </xdr:from>
    <xdr:to>
      <xdr:col>24</xdr:col>
      <xdr:colOff>114300</xdr:colOff>
      <xdr:row>96</xdr:row>
      <xdr:rowOff>135530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56807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169261</xdr:rowOff>
    </xdr:from>
    <xdr:to>
      <xdr:col>20</xdr:col>
      <xdr:colOff>38100</xdr:colOff>
      <xdr:row>97</xdr:row>
      <xdr:rowOff>99411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115938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55166</xdr:rowOff>
    </xdr:from>
    <xdr:to>
      <xdr:col>15</xdr:col>
      <xdr:colOff>101600</xdr:colOff>
      <xdr:row>97</xdr:row>
      <xdr:rowOff>156766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147893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56240</xdr:rowOff>
    </xdr:from>
    <xdr:to>
      <xdr:col>10</xdr:col>
      <xdr:colOff>165100</xdr:colOff>
      <xdr:row>97</xdr:row>
      <xdr:rowOff>157840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75085</xdr:rowOff>
    </xdr:from>
    <xdr:to>
      <xdr:col>6</xdr:col>
      <xdr:colOff>38100</xdr:colOff>
      <xdr:row>98</xdr:row>
      <xdr:rowOff>5235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167812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170071</xdr:rowOff>
    </xdr:from>
    <xdr:to>
      <xdr:col>55</xdr:col>
      <xdr:colOff>0</xdr:colOff>
      <xdr:row>38</xdr:row>
      <xdr:rowOff>28012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13721"/>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37157</xdr:rowOff>
    </xdr:from>
    <xdr:to>
      <xdr:col>50</xdr:col>
      <xdr:colOff>114300</xdr:colOff>
      <xdr:row>37</xdr:row>
      <xdr:rowOff>170071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80807"/>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37157</xdr:rowOff>
    </xdr:from>
    <xdr:to>
      <xdr:col>45</xdr:col>
      <xdr:colOff>177800</xdr:colOff>
      <xdr:row>37</xdr:row>
      <xdr:rowOff>141006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380807"/>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33564</xdr:rowOff>
    </xdr:from>
    <xdr:to>
      <xdr:col>41</xdr:col>
      <xdr:colOff>50800</xdr:colOff>
      <xdr:row>37</xdr:row>
      <xdr:rowOff>141006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7721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127089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7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119271</xdr:rowOff>
    </xdr:from>
    <xdr:to>
      <xdr:col>50</xdr:col>
      <xdr:colOff>165100</xdr:colOff>
      <xdr:row>38</xdr:row>
      <xdr:rowOff>49421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157807</xdr:rowOff>
    </xdr:from>
    <xdr:to>
      <xdr:col>46</xdr:col>
      <xdr:colOff>38100</xdr:colOff>
      <xdr:row>37</xdr:row>
      <xdr:rowOff>87957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104484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0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90206</xdr:rowOff>
    </xdr:from>
    <xdr:to>
      <xdr:col>41</xdr:col>
      <xdr:colOff>101600</xdr:colOff>
      <xdr:row>38</xdr:row>
      <xdr:rowOff>20356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154214</xdr:rowOff>
    </xdr:from>
    <xdr:to>
      <xdr:col>36</xdr:col>
      <xdr:colOff>165100</xdr:colOff>
      <xdr:row>37</xdr:row>
      <xdr:rowOff>84364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75491</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19659</xdr:rowOff>
    </xdr:from>
    <xdr:to>
      <xdr:col>55</xdr:col>
      <xdr:colOff>0</xdr:colOff>
      <xdr:row>58</xdr:row>
      <xdr:rowOff>85878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63759"/>
          <a:ext cx="8382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19659</xdr:rowOff>
    </xdr:from>
    <xdr:to>
      <xdr:col>50</xdr:col>
      <xdr:colOff>114300</xdr:colOff>
      <xdr:row>58</xdr:row>
      <xdr:rowOff>46851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63759"/>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46851</xdr:rowOff>
    </xdr:from>
    <xdr:to>
      <xdr:col>45</xdr:col>
      <xdr:colOff>177800</xdr:colOff>
      <xdr:row>58</xdr:row>
      <xdr:rowOff>83147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90951"/>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142278</xdr:rowOff>
    </xdr:from>
    <xdr:to>
      <xdr:col>41</xdr:col>
      <xdr:colOff>50800</xdr:colOff>
      <xdr:row>58</xdr:row>
      <xdr:rowOff>83147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43478"/>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35078</xdr:rowOff>
    </xdr:from>
    <xdr:to>
      <xdr:col>55</xdr:col>
      <xdr:colOff>50800</xdr:colOff>
      <xdr:row>58</xdr:row>
      <xdr:rowOff>136678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121455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140309</xdr:rowOff>
    </xdr:from>
    <xdr:to>
      <xdr:col>50</xdr:col>
      <xdr:colOff>165100</xdr:colOff>
      <xdr:row>58</xdr:row>
      <xdr:rowOff>70459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61586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167501</xdr:rowOff>
    </xdr:from>
    <xdr:to>
      <xdr:col>46</xdr:col>
      <xdr:colOff>38100</xdr:colOff>
      <xdr:row>58</xdr:row>
      <xdr:rowOff>97651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88778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32347</xdr:rowOff>
    </xdr:from>
    <xdr:to>
      <xdr:col>41</xdr:col>
      <xdr:colOff>101600</xdr:colOff>
      <xdr:row>58</xdr:row>
      <xdr:rowOff>133947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125074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91478</xdr:rowOff>
    </xdr:from>
    <xdr:to>
      <xdr:col>36</xdr:col>
      <xdr:colOff>165100</xdr:colOff>
      <xdr:row>57</xdr:row>
      <xdr:rowOff>21628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38155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29744</xdr:rowOff>
    </xdr:from>
    <xdr:to>
      <xdr:col>55</xdr:col>
      <xdr:colOff>0</xdr:colOff>
      <xdr:row>76</xdr:row>
      <xdr:rowOff>92804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059944"/>
          <a:ext cx="8382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153155</xdr:rowOff>
    </xdr:from>
    <xdr:to>
      <xdr:col>50</xdr:col>
      <xdr:colOff>114300</xdr:colOff>
      <xdr:row>76</xdr:row>
      <xdr:rowOff>29744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011905"/>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133462</xdr:rowOff>
    </xdr:from>
    <xdr:to>
      <xdr:col>45</xdr:col>
      <xdr:colOff>177800</xdr:colOff>
      <xdr:row>75</xdr:row>
      <xdr:rowOff>153155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992212"/>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133462</xdr:rowOff>
    </xdr:from>
    <xdr:to>
      <xdr:col>41</xdr:col>
      <xdr:colOff>50800</xdr:colOff>
      <xdr:row>76</xdr:row>
      <xdr:rowOff>57697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992212"/>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42004</xdr:rowOff>
    </xdr:from>
    <xdr:to>
      <xdr:col>55</xdr:col>
      <xdr:colOff>50800</xdr:colOff>
      <xdr:row>76</xdr:row>
      <xdr:rowOff>143604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64881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9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150394</xdr:rowOff>
    </xdr:from>
    <xdr:to>
      <xdr:col>50</xdr:col>
      <xdr:colOff>165100</xdr:colOff>
      <xdr:row>76</xdr:row>
      <xdr:rowOff>80544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97070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7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102355</xdr:rowOff>
    </xdr:from>
    <xdr:to>
      <xdr:col>46</xdr:col>
      <xdr:colOff>38100</xdr:colOff>
      <xdr:row>76</xdr:row>
      <xdr:rowOff>32505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49032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7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82662</xdr:rowOff>
    </xdr:from>
    <xdr:to>
      <xdr:col>41</xdr:col>
      <xdr:colOff>101600</xdr:colOff>
      <xdr:row>76</xdr:row>
      <xdr:rowOff>12812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29339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7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6897</xdr:rowOff>
    </xdr:from>
    <xdr:to>
      <xdr:col>36</xdr:col>
      <xdr:colOff>165100</xdr:colOff>
      <xdr:row>76</xdr:row>
      <xdr:rowOff>108497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0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125025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8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104009</xdr:rowOff>
    </xdr:from>
    <xdr:to>
      <xdr:col>55</xdr:col>
      <xdr:colOff>0</xdr:colOff>
      <xdr:row>98</xdr:row>
      <xdr:rowOff>111193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0610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77698</xdr:rowOff>
    </xdr:from>
    <xdr:to>
      <xdr:col>50</xdr:col>
      <xdr:colOff>114300</xdr:colOff>
      <xdr:row>98</xdr:row>
      <xdr:rowOff>111193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9798"/>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77698</xdr:rowOff>
    </xdr:from>
    <xdr:to>
      <xdr:col>45</xdr:col>
      <xdr:colOff>177800</xdr:colOff>
      <xdr:row>98</xdr:row>
      <xdr:rowOff>159778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9798"/>
          <a:ext cx="889000" cy="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159778</xdr:rowOff>
    </xdr:from>
    <xdr:to>
      <xdr:col>41</xdr:col>
      <xdr:colOff>50800</xdr:colOff>
      <xdr:row>99</xdr:row>
      <xdr:rowOff>19326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961878"/>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53209</xdr:rowOff>
    </xdr:from>
    <xdr:to>
      <xdr:col>55</xdr:col>
      <xdr:colOff>50800</xdr:colOff>
      <xdr:row>98</xdr:row>
      <xdr:rowOff>154809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60393</xdr:rowOff>
    </xdr:from>
    <xdr:to>
      <xdr:col>50</xdr:col>
      <xdr:colOff>165100</xdr:colOff>
      <xdr:row>98</xdr:row>
      <xdr:rowOff>161993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153120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26898</xdr:rowOff>
    </xdr:from>
    <xdr:to>
      <xdr:col>46</xdr:col>
      <xdr:colOff>38100</xdr:colOff>
      <xdr:row>98</xdr:row>
      <xdr:rowOff>128498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145025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108978</xdr:rowOff>
    </xdr:from>
    <xdr:to>
      <xdr:col>41</xdr:col>
      <xdr:colOff>101600</xdr:colOff>
      <xdr:row>99</xdr:row>
      <xdr:rowOff>39128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30255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70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139976</xdr:rowOff>
    </xdr:from>
    <xdr:to>
      <xdr:col>36</xdr:col>
      <xdr:colOff>165100</xdr:colOff>
      <xdr:row>99</xdr:row>
      <xdr:rowOff>70126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61253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70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xdr:rowOff>
    </xdr:from>
    <xdr:to>
      <xdr:col>85</xdr:col>
      <xdr:colOff>127000</xdr:colOff>
      <xdr:row>38</xdr:row>
      <xdr:rowOff>20958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519926"/>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13350</xdr:rowOff>
    </xdr:from>
    <xdr:to>
      <xdr:col>81</xdr:col>
      <xdr:colOff>50800</xdr:colOff>
      <xdr:row>38</xdr:row>
      <xdr:rowOff>20958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528450"/>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13350</xdr:rowOff>
    </xdr:from>
    <xdr:to>
      <xdr:col>76</xdr:col>
      <xdr:colOff>114300</xdr:colOff>
      <xdr:row>38</xdr:row>
      <xdr:rowOff>27718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3703300" y="652845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12533</xdr:rowOff>
    </xdr:from>
    <xdr:to>
      <xdr:col>71</xdr:col>
      <xdr:colOff>177800</xdr:colOff>
      <xdr:row>38</xdr:row>
      <xdr:rowOff>27718</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527633"/>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103903</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141609</xdr:rowOff>
    </xdr:from>
    <xdr:to>
      <xdr:col>81</xdr:col>
      <xdr:colOff>101600</xdr:colOff>
      <xdr:row>38</xdr:row>
      <xdr:rowOff>71758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485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62885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5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134000</xdr:rowOff>
    </xdr:from>
    <xdr:to>
      <xdr:col>76</xdr:col>
      <xdr:colOff>165100</xdr:colOff>
      <xdr:row>38</xdr:row>
      <xdr:rowOff>64150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4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55277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5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148369</xdr:rowOff>
    </xdr:from>
    <xdr:to>
      <xdr:col>72</xdr:col>
      <xdr:colOff>38100</xdr:colOff>
      <xdr:row>38</xdr:row>
      <xdr:rowOff>78519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4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69645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5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133183</xdr:rowOff>
    </xdr:from>
    <xdr:to>
      <xdr:col>67</xdr:col>
      <xdr:colOff>101600</xdr:colOff>
      <xdr:row>38</xdr:row>
      <xdr:rowOff>63333</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4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54460</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5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138188</xdr:rowOff>
    </xdr:from>
    <xdr:to>
      <xdr:col>85</xdr:col>
      <xdr:colOff>127000</xdr:colOff>
      <xdr:row>55</xdr:row>
      <xdr:rowOff>95962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396488"/>
          <a:ext cx="8382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27407</xdr:rowOff>
    </xdr:from>
    <xdr:to>
      <xdr:col>81</xdr:col>
      <xdr:colOff>50800</xdr:colOff>
      <xdr:row>55</xdr:row>
      <xdr:rowOff>95962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457157"/>
          <a:ext cx="889000" cy="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27407</xdr:rowOff>
    </xdr:from>
    <xdr:to>
      <xdr:col>76</xdr:col>
      <xdr:colOff>114300</xdr:colOff>
      <xdr:row>56</xdr:row>
      <xdr:rowOff>130289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457157"/>
          <a:ext cx="889000" cy="2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54280</xdr:rowOff>
    </xdr:from>
    <xdr:to>
      <xdr:col>71</xdr:col>
      <xdr:colOff>177800</xdr:colOff>
      <xdr:row>56</xdr:row>
      <xdr:rowOff>130289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655480"/>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87388</xdr:rowOff>
    </xdr:from>
    <xdr:to>
      <xdr:col>85</xdr:col>
      <xdr:colOff>177800</xdr:colOff>
      <xdr:row>55</xdr:row>
      <xdr:rowOff>17538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110265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1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45162</xdr:rowOff>
    </xdr:from>
    <xdr:to>
      <xdr:col>81</xdr:col>
      <xdr:colOff>101600</xdr:colOff>
      <xdr:row>55</xdr:row>
      <xdr:rowOff>146762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4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163289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2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148057</xdr:rowOff>
    </xdr:from>
    <xdr:to>
      <xdr:col>76</xdr:col>
      <xdr:colOff>165100</xdr:colOff>
      <xdr:row>55</xdr:row>
      <xdr:rowOff>78207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4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94734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1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79489</xdr:rowOff>
    </xdr:from>
    <xdr:to>
      <xdr:col>72</xdr:col>
      <xdr:colOff>38100</xdr:colOff>
      <xdr:row>57</xdr:row>
      <xdr:rowOff>9639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6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26166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4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3480</xdr:rowOff>
    </xdr:from>
    <xdr:to>
      <xdr:col>67</xdr:col>
      <xdr:colOff>101600</xdr:colOff>
      <xdr:row>56</xdr:row>
      <xdr:rowOff>105080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6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121607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3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21273</xdr:rowOff>
    </xdr:from>
    <xdr:to>
      <xdr:col>85</xdr:col>
      <xdr:colOff>127000</xdr:colOff>
      <xdr:row>79</xdr:row>
      <xdr:rowOff>28626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65823"/>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28626</xdr:rowOff>
    </xdr:from>
    <xdr:to>
      <xdr:col>81</xdr:col>
      <xdr:colOff>50800</xdr:colOff>
      <xdr:row>79</xdr:row>
      <xdr:rowOff>41439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73176"/>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41439</xdr:rowOff>
    </xdr:from>
    <xdr:to>
      <xdr:col>76</xdr:col>
      <xdr:colOff>114300</xdr:colOff>
      <xdr:row>79</xdr:row>
      <xdr:rowOff>42100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5989"/>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27242</xdr:rowOff>
    </xdr:from>
    <xdr:to>
      <xdr:col>71</xdr:col>
      <xdr:colOff>177800</xdr:colOff>
      <xdr:row>79</xdr:row>
      <xdr:rowOff>42100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71792"/>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141923</xdr:rowOff>
    </xdr:from>
    <xdr:to>
      <xdr:col>85</xdr:col>
      <xdr:colOff>177800</xdr:colOff>
      <xdr:row>79</xdr:row>
      <xdr:rowOff>72073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149276</xdr:rowOff>
    </xdr:from>
    <xdr:to>
      <xdr:col>81</xdr:col>
      <xdr:colOff>101600</xdr:colOff>
      <xdr:row>79</xdr:row>
      <xdr:rowOff>79426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70553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6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162089</xdr:rowOff>
    </xdr:from>
    <xdr:to>
      <xdr:col>76</xdr:col>
      <xdr:colOff>165100</xdr:colOff>
      <xdr:row>79</xdr:row>
      <xdr:rowOff>92239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83366</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162750</xdr:rowOff>
    </xdr:from>
    <xdr:to>
      <xdr:col>72</xdr:col>
      <xdr:colOff>38100</xdr:colOff>
      <xdr:row>79</xdr:row>
      <xdr:rowOff>92900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84027</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147892</xdr:rowOff>
    </xdr:from>
    <xdr:to>
      <xdr:col>67</xdr:col>
      <xdr:colOff>101600</xdr:colOff>
      <xdr:row>79</xdr:row>
      <xdr:rowOff>78042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69169</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88342</xdr:rowOff>
    </xdr:from>
    <xdr:to>
      <xdr:col>85</xdr:col>
      <xdr:colOff>127000</xdr:colOff>
      <xdr:row>96</xdr:row>
      <xdr:rowOff>152476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47542"/>
          <a:ext cx="8382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152476</xdr:rowOff>
    </xdr:from>
    <xdr:to>
      <xdr:col>81</xdr:col>
      <xdr:colOff>50800</xdr:colOff>
      <xdr:row>96</xdr:row>
      <xdr:rowOff>167945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1167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162458</xdr:rowOff>
    </xdr:from>
    <xdr:to>
      <xdr:col>76</xdr:col>
      <xdr:colOff>114300</xdr:colOff>
      <xdr:row>96</xdr:row>
      <xdr:rowOff>167945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216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150267</xdr:rowOff>
    </xdr:from>
    <xdr:to>
      <xdr:col>71</xdr:col>
      <xdr:colOff>177800</xdr:colOff>
      <xdr:row>96</xdr:row>
      <xdr:rowOff>162458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094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37542</xdr:rowOff>
    </xdr:from>
    <xdr:to>
      <xdr:col>85</xdr:col>
      <xdr:colOff>177800</xdr:colOff>
      <xdr:row>96</xdr:row>
      <xdr:rowOff>139142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15969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101676</xdr:rowOff>
    </xdr:from>
    <xdr:to>
      <xdr:col>81</xdr:col>
      <xdr:colOff>101600</xdr:colOff>
      <xdr:row>97</xdr:row>
      <xdr:rowOff>31826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22953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117145</xdr:rowOff>
    </xdr:from>
    <xdr:to>
      <xdr:col>76</xdr:col>
      <xdr:colOff>165100</xdr:colOff>
      <xdr:row>97</xdr:row>
      <xdr:rowOff>47295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38422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111658</xdr:rowOff>
    </xdr:from>
    <xdr:to>
      <xdr:col>72</xdr:col>
      <xdr:colOff>38100</xdr:colOff>
      <xdr:row>97</xdr:row>
      <xdr:rowOff>41808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32935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99467</xdr:rowOff>
    </xdr:from>
    <xdr:to>
      <xdr:col>67</xdr:col>
      <xdr:colOff>101600</xdr:colOff>
      <xdr:row>97</xdr:row>
      <xdr:rowOff>29617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20744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120497</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120497</xdr:rowOff>
    </xdr:from>
    <xdr:to>
      <xdr:col>102</xdr:col>
      <xdr:colOff>114300</xdr:colOff>
      <xdr:row>38</xdr:row>
      <xdr:rowOff>122327</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3559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69697</xdr:rowOff>
    </xdr:from>
    <xdr:to>
      <xdr:col>102</xdr:col>
      <xdr:colOff>165100</xdr:colOff>
      <xdr:row>38</xdr:row>
      <xdr:rowOff>171297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162424</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88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71527</xdr:rowOff>
    </xdr:from>
    <xdr:to>
      <xdr:col>98</xdr:col>
      <xdr:colOff>38100</xdr:colOff>
      <xdr:row>39</xdr:row>
      <xdr:rowOff>1677</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164254</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99333" y="667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と差が大きいが、これは平成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年度に合併特例債を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原資として新設した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を行ったことにより一時的に金額が高くなったものである。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よりも高い金額で推移している。これは、世界遺産である富岡製糸場の整備・活用工事や工業団地の造成にあたり、必要な発掘調査を継続して実施しているためである。また、教育施設の老朽化に伴う修繕工事が発生することにより、普通建設事業費や維持補修費が増加していることが要因と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円増となり、類似団体平均を上回った。これは、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である基幹的設備改良工事が開始されたことにより普通建設事業費が増加したものである。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に完成予定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り、衛生費については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までは同程度の金額で推移することが見込まれる。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財政調整基金は、決算剰余金を中心に積み立てていたことから年々増加していたが、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財源不足を補うために一般会計への取り崩しを行ったこと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により減少となっ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は、行財政改革を着実に進めていることから継続的に黒字を確保できている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が、富岡製糸場の入場料が年々減少していることや財源繰越などにより、昨年度より回復しているものの、依然と低い数値となっている。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なお、実質単年度収支においては、財政調整基金の取り崩しがあったことから、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年度より継続して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年度より全体的な黒字額が減少しているのは、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ガス事業の民営化を行ったこと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年度において浄化槽整備推進</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において赤字額が発生しているが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公営企業法適用に伴い、出納閉鎖期間のない打ち切り決算となったことによって、決算処理上、一時的に資金不足が生じたものであり、経営状態に問題はない。令和元年度においても赤字は解消され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下水道事業会計が皆増となっているが、地方公営企業法の適用によりその他会計より振り替わったためである。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水道事業は、経営に必要な経費を給水収益で賄えており、健全な経営状態を維持できている。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は、市税の増収によって歳入が増加したため、</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黒字額が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今後も黒字を維持していけるよう、引き続き公営企業会計や特別会計においても財政の健全化に努める。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元利償還金は、地方債の新規発行を抑制してきたことから年々減少傾向であ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ったが、新庁舎建設事業、地域振興基金創設等の大規模事業の償還が始まったことにより、令和元年度は前年度よりも増加している。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組合等が起こした地方債の元利償還金に対する負担金等については、償還が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終了した事業があるため、前年度よりも減少している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の分子は、元利償還金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が増加しているが、前述した組合に対する負担金の減少、算入公債費による基準財政需要額が増加したため、前年度よりも微増となった。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満期一括償還地方債の該当がないため、満期一括償還地方債の償還の財源とする減債基金残高及び積立相当額については計上していない。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将来負担額は、公営企業や各組合で借入れている大規模事業などに係る地方債が償還終了を迎えたことや、職員数削減に伴う退職手当負担見込額の減などから、平成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年度まで減少傾向にあった。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しかしながら、市庁舎の建替え等、老朽化した公共施設の改修事業に伴った地方債の借入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が増大したことにより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一方、充当可能財源は、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ガス事業の売却益を原資として社会資本等整備基金を新設したことにより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たが、取り崩しが続き減少傾向にある。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また、新庁舎建設事業等の合併特例債償還に係る公債費が増加したことにより、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基準財政需要額算入見込額についても、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年度から大幅に増えており、令和元年度も同水準となっている。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、マイナス数値幅が前年度より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する結果となっ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その他特定目的基金の増加が著しく、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年度の大幅な増加については、ガス事業の売却益を原資として、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都市基盤及び公共施設の整備等の財源に充てるための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社会資本等整備基金を新設し、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百万円積み立てたことが大きく影響したものである。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年度の増加は、地域振興の充実を図っていくことを目的として、合併特例債を原資とする地域振興基金を新設し、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の老朽化等に伴う施設の更新が多く予想されるが、統廃合・長寿命化を計画的に行い歳出を抑制する一方、緊急度・住民ニーズを的確に把握することで、投資が必要な部分には積極的に基金の投入を行い、限られた基金の有効利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社会資本等整備基金：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都市基盤の整備、公共施設の整備その他の市の社会資本等の整備。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市民の連携強化のための交流活動の推進や地域伝統文化の継承等、地域振興の充実。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富岡製糸場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富岡製糸場の保存活用及び周辺整備事業。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社会資本等整備基金：　都市基盤及び公共施設の整備等を目的として、平成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年度は、積立額以上の取り崩しを行ったため、残高が減少している。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地域振興の充実を図ることを目的として、平成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年度に新設。積立額のうち、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百万円が原資となる合併特例債によるもの。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各基金の使途に合致する事業に対し、市の財政状況を勘案しながら活用していく。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決算剰余金を中心に積み立てていることから年々増加していたが、平成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年度は、普通交付税算定替の段階的縮減措置の減収の影響から、取り崩しがあり減少となった。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令和元年度についても、同様に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普通交付税算定替の段階的縮減措置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により減収となったことで一般会計への取り崩しを行ったため、減少した。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財政調整基金の残高は、予算規模の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確保するように努める。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年度より、取り崩しを行わずに預金利子の積み立てを行っているため増加している。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公共施設の老朽化に伴う借り入れにより、公債費が今後増加していく見込みであるため、財政状況に応じて基金の活用を検討していく。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類似団体平均を下回っている。昭和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年代に建設された庁舎や昭和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年代に集中的に整備された学校教育系施設の減価償却率が高くなっているため平成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年度は平均を上回っていたが、平成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年度に老朽化した庁舎と市営住宅の建替えを行ったため減価償却率が減少した。</a:t>
          </a:r>
        </a:p>
        <a:p>
          <a:r>
            <a:rPr kumimoji="1" lang="ja-JP" altLang="en-US" sz="1100">
              <a:latin typeface="ＭＳ Ｐゴシック" panose="020B0600070205080204" pitchFamily="50" charset="-128"/>
              <a:ea typeface="ＭＳ Ｐゴシック" panose="020B0600070205080204" pitchFamily="50" charset="-128"/>
            </a:rPr>
            <a:t>　今後も、公共施設総合管理計画や個別施設計画に基づき、老朽化対策を進めていく。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5" name="直線コネクタ 74"/>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2" name="フローチャート: 判断 81"/>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3" name="フローチャート: 判断 82"/>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4" name="フローチャート: 判断 83"/>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5" name="フローチャート: 判断 84"/>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92" name="楕円 91"/>
        <xdr:cNvSpPr/>
      </xdr:nvSpPr>
      <xdr:spPr>
        <a:xfrm>
          <a:off x="3238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29</xdr:row>
      <xdr:rowOff>159385</xdr:rowOff>
    </xdr:to>
    <xdr:cxnSp macro="">
      <xdr:nvCxnSpPr>
        <xdr:cNvPr id="93" name="直線コネクタ 92"/>
        <xdr:cNvCxnSpPr/>
      </xdr:nvCxnSpPr>
      <xdr:spPr>
        <a:xfrm>
          <a:off x="3289300" y="586594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4" name="楕円 93"/>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139082</xdr:rowOff>
    </xdr:from>
    <xdr:ext cx="405111" cy="259045"/>
    <xdr:sp macro="" textlink="">
      <xdr:nvSpPr>
        <xdr:cNvPr id="95"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6"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7"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8"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9"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100" name="n_2main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1" name="n_4mainValue有形固定資産減価償却率"/>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以後、「新規起債の抑制」、「返済額以上の借入をしない」、「高利の地方債は繰上返済や借換をする」などの方針に基づき、地方債の削減に努めてきた。また、充当可能基金残高についても、財政調整基金を一定レベルで維持し、かつ、ガス事業の売却益を元資に社会資本等整備基金を新設したため大幅に増加している。その結果、償還可能年数は類似団体よりも低くなっ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1" name="テキスト ボックス 120"/>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7" name="テキスト ボックス 126"/>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9" name="テキスト ボックス 128"/>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1" name="直線コネクタ 130"/>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2"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3" name="直線コネクタ 132"/>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4"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5" name="直線コネクタ 134"/>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6"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7" name="フローチャート: 判断 136"/>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8" name="フローチャート: 判断 137"/>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9" name="フローチャート: 判断 138"/>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0" name="フローチャート: 判断 139"/>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1" name="フローチャート: 判断 140"/>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41515</xdr:rowOff>
    </xdr:from>
    <xdr:to>
      <xdr:col>76</xdr:col>
      <xdr:colOff>73025</xdr:colOff>
      <xdr:row>27</xdr:row>
      <xdr:rowOff>143115</xdr:rowOff>
    </xdr:to>
    <xdr:sp macro="" textlink="">
      <xdr:nvSpPr>
        <xdr:cNvPr id="147" name="楕円 146"/>
        <xdr:cNvSpPr/>
      </xdr:nvSpPr>
      <xdr:spPr>
        <a:xfrm>
          <a:off x="14744700" y="54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64392</xdr:rowOff>
    </xdr:from>
    <xdr:ext cx="469744" cy="259045"/>
    <xdr:sp macro="" textlink="">
      <xdr:nvSpPr>
        <xdr:cNvPr id="148" name="債務償還比率該当値テキスト"/>
        <xdr:cNvSpPr txBox="1"/>
      </xdr:nvSpPr>
      <xdr:spPr>
        <a:xfrm>
          <a:off x="14846300" y="52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132962</xdr:rowOff>
    </xdr:from>
    <xdr:to>
      <xdr:col>72</xdr:col>
      <xdr:colOff>123825</xdr:colOff>
      <xdr:row>27</xdr:row>
      <xdr:rowOff>63112</xdr:rowOff>
    </xdr:to>
    <xdr:sp macro="" textlink="">
      <xdr:nvSpPr>
        <xdr:cNvPr id="149" name="楕円 148"/>
        <xdr:cNvSpPr/>
      </xdr:nvSpPr>
      <xdr:spPr>
        <a:xfrm>
          <a:off x="14033500" y="53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12312</xdr:rowOff>
    </xdr:from>
    <xdr:to>
      <xdr:col>76</xdr:col>
      <xdr:colOff>22225</xdr:colOff>
      <xdr:row>27</xdr:row>
      <xdr:rowOff>92315</xdr:rowOff>
    </xdr:to>
    <xdr:cxnSp macro="">
      <xdr:nvCxnSpPr>
        <xdr:cNvPr id="150" name="直線コネクタ 149"/>
        <xdr:cNvCxnSpPr/>
      </xdr:nvCxnSpPr>
      <xdr:spPr>
        <a:xfrm>
          <a:off x="14084300" y="5412987"/>
          <a:ext cx="7112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115450</xdr:rowOff>
    </xdr:from>
    <xdr:to>
      <xdr:col>68</xdr:col>
      <xdr:colOff>123825</xdr:colOff>
      <xdr:row>27</xdr:row>
      <xdr:rowOff>45600</xdr:rowOff>
    </xdr:to>
    <xdr:sp macro="" textlink="">
      <xdr:nvSpPr>
        <xdr:cNvPr id="151" name="楕円 150"/>
        <xdr:cNvSpPr/>
      </xdr:nvSpPr>
      <xdr:spPr>
        <a:xfrm>
          <a:off x="13271500" y="5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166250</xdr:rowOff>
    </xdr:from>
    <xdr:to>
      <xdr:col>72</xdr:col>
      <xdr:colOff>73025</xdr:colOff>
      <xdr:row>27</xdr:row>
      <xdr:rowOff>12312</xdr:rowOff>
    </xdr:to>
    <xdr:cxnSp macro="">
      <xdr:nvCxnSpPr>
        <xdr:cNvPr id="152" name="直線コネクタ 151"/>
        <xdr:cNvCxnSpPr/>
      </xdr:nvCxnSpPr>
      <xdr:spPr>
        <a:xfrm>
          <a:off x="13322300" y="5395475"/>
          <a:ext cx="762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98778</xdr:rowOff>
    </xdr:from>
    <xdr:to>
      <xdr:col>64</xdr:col>
      <xdr:colOff>123825</xdr:colOff>
      <xdr:row>27</xdr:row>
      <xdr:rowOff>28928</xdr:rowOff>
    </xdr:to>
    <xdr:sp macro="" textlink="">
      <xdr:nvSpPr>
        <xdr:cNvPr id="153" name="楕円 152"/>
        <xdr:cNvSpPr/>
      </xdr:nvSpPr>
      <xdr:spPr>
        <a:xfrm>
          <a:off x="12509500" y="53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149578</xdr:rowOff>
    </xdr:from>
    <xdr:to>
      <xdr:col>68</xdr:col>
      <xdr:colOff>73025</xdr:colOff>
      <xdr:row>26</xdr:row>
      <xdr:rowOff>166250</xdr:rowOff>
    </xdr:to>
    <xdr:cxnSp macro="">
      <xdr:nvCxnSpPr>
        <xdr:cNvPr id="154" name="直線コネクタ 153"/>
        <xdr:cNvCxnSpPr/>
      </xdr:nvCxnSpPr>
      <xdr:spPr>
        <a:xfrm>
          <a:off x="12560300" y="5378803"/>
          <a:ext cx="762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31489</xdr:rowOff>
    </xdr:from>
    <xdr:to>
      <xdr:col>60</xdr:col>
      <xdr:colOff>123825</xdr:colOff>
      <xdr:row>26</xdr:row>
      <xdr:rowOff>133089</xdr:rowOff>
    </xdr:to>
    <xdr:sp macro="" textlink="">
      <xdr:nvSpPr>
        <xdr:cNvPr id="155" name="楕円 154"/>
        <xdr:cNvSpPr/>
      </xdr:nvSpPr>
      <xdr:spPr>
        <a:xfrm>
          <a:off x="11747500" y="52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82289</xdr:rowOff>
    </xdr:from>
    <xdr:to>
      <xdr:col>64</xdr:col>
      <xdr:colOff>73025</xdr:colOff>
      <xdr:row>26</xdr:row>
      <xdr:rowOff>149578</xdr:rowOff>
    </xdr:to>
    <xdr:cxnSp macro="">
      <xdr:nvCxnSpPr>
        <xdr:cNvPr id="156" name="直線コネクタ 155"/>
        <xdr:cNvCxnSpPr/>
      </xdr:nvCxnSpPr>
      <xdr:spPr>
        <a:xfrm>
          <a:off x="11798300" y="5311514"/>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7"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8"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9"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0"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79639</xdr:rowOff>
    </xdr:from>
    <xdr:ext cx="469744" cy="259045"/>
    <xdr:sp macro="" textlink="">
      <xdr:nvSpPr>
        <xdr:cNvPr id="161" name="n_1mainValue債務償還比率"/>
        <xdr:cNvSpPr txBox="1"/>
      </xdr:nvSpPr>
      <xdr:spPr>
        <a:xfrm>
          <a:off x="13836727" y="513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62127</xdr:rowOff>
    </xdr:from>
    <xdr:ext cx="469744" cy="259045"/>
    <xdr:sp macro="" textlink="">
      <xdr:nvSpPr>
        <xdr:cNvPr id="162" name="n_2mainValue債務償還比率"/>
        <xdr:cNvSpPr txBox="1"/>
      </xdr:nvSpPr>
      <xdr:spPr>
        <a:xfrm>
          <a:off x="13087427" y="51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45455</xdr:rowOff>
    </xdr:from>
    <xdr:ext cx="469744" cy="259045"/>
    <xdr:sp macro="" textlink="">
      <xdr:nvSpPr>
        <xdr:cNvPr id="163" name="n_3mainValue債務償還比率"/>
        <xdr:cNvSpPr txBox="1"/>
      </xdr:nvSpPr>
      <xdr:spPr>
        <a:xfrm>
          <a:off x="12325427" y="51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149616</xdr:rowOff>
    </xdr:from>
    <xdr:ext cx="469744" cy="259045"/>
    <xdr:sp macro="" textlink="">
      <xdr:nvSpPr>
        <xdr:cNvPr id="164" name="n_4mainValue債務償還比率"/>
        <xdr:cNvSpPr txBox="1"/>
      </xdr:nvSpPr>
      <xdr:spPr>
        <a:xfrm>
          <a:off x="11563427" y="503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3" name="楕円 72"/>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61595</xdr:rowOff>
    </xdr:from>
    <xdr:to>
      <xdr:col>15</xdr:col>
      <xdr:colOff>101600</xdr:colOff>
      <xdr:row>34</xdr:row>
      <xdr:rowOff>163195</xdr:rowOff>
    </xdr:to>
    <xdr:sp macro="" textlink="">
      <xdr:nvSpPr>
        <xdr:cNvPr id="74" name="楕円 73"/>
        <xdr:cNvSpPr/>
      </xdr:nvSpPr>
      <xdr:spPr>
        <a:xfrm>
          <a:off x="2857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112395</xdr:rowOff>
    </xdr:from>
    <xdr:to>
      <xdr:col>19</xdr:col>
      <xdr:colOff>177800</xdr:colOff>
      <xdr:row>34</xdr:row>
      <xdr:rowOff>144780</xdr:rowOff>
    </xdr:to>
    <xdr:cxnSp macro="">
      <xdr:nvCxnSpPr>
        <xdr:cNvPr id="75" name="直線コネクタ 74"/>
        <xdr:cNvCxnSpPr/>
      </xdr:nvCxnSpPr>
      <xdr:spPr>
        <a:xfrm>
          <a:off x="2908300" y="5941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76" name="楕円 75"/>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160037</xdr:rowOff>
    </xdr:from>
    <xdr:ext cx="405111" cy="259045"/>
    <xdr:sp macro="" textlink="">
      <xdr:nvSpPr>
        <xdr:cNvPr id="77"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78"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79"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0" name="n_4aveValue【道路】&#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1" name="n_1mainValue【道路】&#10;有形固定資産減価償却率"/>
        <xdr:cNvSpPr txBox="1"/>
      </xdr:nvSpPr>
      <xdr:spPr>
        <a:xfrm>
          <a:off x="3582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8272</xdr:rowOff>
    </xdr:from>
    <xdr:ext cx="405111" cy="259045"/>
    <xdr:sp macro="" textlink="">
      <xdr:nvSpPr>
        <xdr:cNvPr id="82" name="n_2mainValue【道路】&#10;有形固定資産減価償却率"/>
        <xdr:cNvSpPr txBox="1"/>
      </xdr:nvSpPr>
      <xdr:spPr>
        <a:xfrm>
          <a:off x="2705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3" name="n_4mainValue【道路】&#10;有形固定資産減価償却率"/>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07" name="直線コネクタ 106"/>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08"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09" name="直線コネクタ 108"/>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0"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1" name="直線コネクタ 110"/>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2"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3" name="フローチャート: 判断 112"/>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4" name="フローチャート: 判断 113"/>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5" name="フローチャート: 判断 114"/>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16" name="フローチャート: 判断 115"/>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17" name="フローチャート: 判断 116"/>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87046</xdr:rowOff>
    </xdr:from>
    <xdr:to>
      <xdr:col>50</xdr:col>
      <xdr:colOff>165100</xdr:colOff>
      <xdr:row>37</xdr:row>
      <xdr:rowOff>17196</xdr:rowOff>
    </xdr:to>
    <xdr:sp macro="" textlink="">
      <xdr:nvSpPr>
        <xdr:cNvPr id="123" name="楕円 122"/>
        <xdr:cNvSpPr/>
      </xdr:nvSpPr>
      <xdr:spPr>
        <a:xfrm>
          <a:off x="9588500" y="62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178</xdr:rowOff>
    </xdr:from>
    <xdr:to>
      <xdr:col>46</xdr:col>
      <xdr:colOff>38100</xdr:colOff>
      <xdr:row>37</xdr:row>
      <xdr:rowOff>101778</xdr:rowOff>
    </xdr:to>
    <xdr:sp macro="" textlink="">
      <xdr:nvSpPr>
        <xdr:cNvPr id="124" name="楕円 123"/>
        <xdr:cNvSpPr/>
      </xdr:nvSpPr>
      <xdr:spPr>
        <a:xfrm>
          <a:off x="8699500" y="63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137846</xdr:rowOff>
    </xdr:from>
    <xdr:to>
      <xdr:col>50</xdr:col>
      <xdr:colOff>114300</xdr:colOff>
      <xdr:row>37</xdr:row>
      <xdr:rowOff>50978</xdr:rowOff>
    </xdr:to>
    <xdr:cxnSp macro="">
      <xdr:nvCxnSpPr>
        <xdr:cNvPr id="125" name="直線コネクタ 124"/>
        <xdr:cNvCxnSpPr/>
      </xdr:nvCxnSpPr>
      <xdr:spPr>
        <a:xfrm flipV="1">
          <a:off x="8750300" y="631004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26848</xdr:rowOff>
    </xdr:from>
    <xdr:to>
      <xdr:col>36</xdr:col>
      <xdr:colOff>165100</xdr:colOff>
      <xdr:row>37</xdr:row>
      <xdr:rowOff>128448</xdr:rowOff>
    </xdr:to>
    <xdr:sp macro="" textlink="">
      <xdr:nvSpPr>
        <xdr:cNvPr id="126" name="楕円 125"/>
        <xdr:cNvSpPr/>
      </xdr:nvSpPr>
      <xdr:spPr>
        <a:xfrm>
          <a:off x="6921500" y="63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152798</xdr:rowOff>
    </xdr:from>
    <xdr:ext cx="534377" cy="259045"/>
    <xdr:sp macro="" textlink="">
      <xdr:nvSpPr>
        <xdr:cNvPr id="127"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28"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29"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30"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33723</xdr:rowOff>
    </xdr:from>
    <xdr:ext cx="534377" cy="259045"/>
    <xdr:sp macro="" textlink="">
      <xdr:nvSpPr>
        <xdr:cNvPr id="131" name="n_1mainValue【道路】&#10;一人当たり延長"/>
        <xdr:cNvSpPr txBox="1"/>
      </xdr:nvSpPr>
      <xdr:spPr>
        <a:xfrm>
          <a:off x="9359411" y="60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118305</xdr:rowOff>
    </xdr:from>
    <xdr:ext cx="534377" cy="259045"/>
    <xdr:sp macro="" textlink="">
      <xdr:nvSpPr>
        <xdr:cNvPr id="132" name="n_2mainValue【道路】&#10;一人当たり延長"/>
        <xdr:cNvSpPr txBox="1"/>
      </xdr:nvSpPr>
      <xdr:spPr>
        <a:xfrm>
          <a:off x="8483111" y="61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144975</xdr:rowOff>
    </xdr:from>
    <xdr:ext cx="534377" cy="259045"/>
    <xdr:sp macro="" textlink="">
      <xdr:nvSpPr>
        <xdr:cNvPr id="133" name="n_4mainValue【道路】&#10;一人当たり延長"/>
        <xdr:cNvSpPr txBox="1"/>
      </xdr:nvSpPr>
      <xdr:spPr>
        <a:xfrm>
          <a:off x="6705111" y="61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58" name="直線コネクタ 157"/>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59"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0" name="直線コネクタ 159"/>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1"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62" name="直線コネクタ 161"/>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3"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4" name="フローチャート: 判断 163"/>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5" name="フローチャート: 判断 164"/>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6" name="フローチャート: 判断 16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7" name="フローチャート: 判断 166"/>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68" name="フローチャート: 判断 167"/>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74" name="楕円 173"/>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84455</xdr:rowOff>
    </xdr:from>
    <xdr:to>
      <xdr:col>15</xdr:col>
      <xdr:colOff>101600</xdr:colOff>
      <xdr:row>61</xdr:row>
      <xdr:rowOff>14605</xdr:rowOff>
    </xdr:to>
    <xdr:sp macro="" textlink="">
      <xdr:nvSpPr>
        <xdr:cNvPr id="175" name="楕円 174"/>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158115</xdr:rowOff>
    </xdr:to>
    <xdr:cxnSp macro="">
      <xdr:nvCxnSpPr>
        <xdr:cNvPr id="176" name="直線コネクタ 175"/>
        <xdr:cNvCxnSpPr/>
      </xdr:nvCxnSpPr>
      <xdr:spPr>
        <a:xfrm>
          <a:off x="2908300" y="104222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118745</xdr:rowOff>
    </xdr:from>
    <xdr:to>
      <xdr:col>6</xdr:col>
      <xdr:colOff>38100</xdr:colOff>
      <xdr:row>59</xdr:row>
      <xdr:rowOff>48895</xdr:rowOff>
    </xdr:to>
    <xdr:sp macro="" textlink="">
      <xdr:nvSpPr>
        <xdr:cNvPr id="177" name="楕円 176"/>
        <xdr:cNvSpPr/>
      </xdr:nvSpPr>
      <xdr:spPr>
        <a:xfrm>
          <a:off x="107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80662</xdr:rowOff>
    </xdr:from>
    <xdr:ext cx="405111" cy="259045"/>
    <xdr:sp macro="" textlink="">
      <xdr:nvSpPr>
        <xdr:cNvPr id="17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18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82" name="n_1mainValue【橋りょう・トンネ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183" name="n_2mainValue【橋りょう・トンネ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65422</xdr:rowOff>
    </xdr:from>
    <xdr:ext cx="405111" cy="259045"/>
    <xdr:sp macro="" textlink="">
      <xdr:nvSpPr>
        <xdr:cNvPr id="184" name="n_4mainValue【橋りょう・トンネル】&#10;有形固定資産減価償却率"/>
        <xdr:cNvSpPr txBox="1"/>
      </xdr:nvSpPr>
      <xdr:spPr>
        <a:xfrm>
          <a:off x="927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6" name="テキスト ボックス 20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10" name="直線コネクタ 209"/>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11"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12" name="直線コネクタ 211"/>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13"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14" name="直線コネクタ 213"/>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15"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16" name="フローチャート: 判断 215"/>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17" name="フローチャート: 判断 216"/>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18" name="フローチャート: 判断 217"/>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19" name="フローチャート: 判断 218"/>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20" name="フローチャート: 判断 219"/>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64506</xdr:rowOff>
    </xdr:from>
    <xdr:to>
      <xdr:col>50</xdr:col>
      <xdr:colOff>165100</xdr:colOff>
      <xdr:row>61</xdr:row>
      <xdr:rowOff>166106</xdr:rowOff>
    </xdr:to>
    <xdr:sp macro="" textlink="">
      <xdr:nvSpPr>
        <xdr:cNvPr id="226" name="楕円 225"/>
        <xdr:cNvSpPr/>
      </xdr:nvSpPr>
      <xdr:spPr>
        <a:xfrm>
          <a:off x="9588500" y="105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75709</xdr:rowOff>
    </xdr:from>
    <xdr:to>
      <xdr:col>46</xdr:col>
      <xdr:colOff>38100</xdr:colOff>
      <xdr:row>62</xdr:row>
      <xdr:rowOff>5859</xdr:rowOff>
    </xdr:to>
    <xdr:sp macro="" textlink="">
      <xdr:nvSpPr>
        <xdr:cNvPr id="227" name="楕円 226"/>
        <xdr:cNvSpPr/>
      </xdr:nvSpPr>
      <xdr:spPr>
        <a:xfrm>
          <a:off x="8699500" y="105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115306</xdr:rowOff>
    </xdr:from>
    <xdr:to>
      <xdr:col>50</xdr:col>
      <xdr:colOff>114300</xdr:colOff>
      <xdr:row>61</xdr:row>
      <xdr:rowOff>126509</xdr:rowOff>
    </xdr:to>
    <xdr:cxnSp macro="">
      <xdr:nvCxnSpPr>
        <xdr:cNvPr id="228" name="直線コネクタ 227"/>
        <xdr:cNvCxnSpPr/>
      </xdr:nvCxnSpPr>
      <xdr:spPr>
        <a:xfrm flipV="1">
          <a:off x="8750300" y="10573756"/>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127015</xdr:rowOff>
    </xdr:from>
    <xdr:to>
      <xdr:col>36</xdr:col>
      <xdr:colOff>165100</xdr:colOff>
      <xdr:row>63</xdr:row>
      <xdr:rowOff>57165</xdr:rowOff>
    </xdr:to>
    <xdr:sp macro="" textlink="">
      <xdr:nvSpPr>
        <xdr:cNvPr id="229" name="楕円 228"/>
        <xdr:cNvSpPr/>
      </xdr:nvSpPr>
      <xdr:spPr>
        <a:xfrm>
          <a:off x="6921500" y="107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141811</xdr:rowOff>
    </xdr:from>
    <xdr:ext cx="599010" cy="259045"/>
    <xdr:sp macro="" textlink="">
      <xdr:nvSpPr>
        <xdr:cNvPr id="230"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31"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32"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33"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11183</xdr:rowOff>
    </xdr:from>
    <xdr:ext cx="599010" cy="259045"/>
    <xdr:sp macro="" textlink="">
      <xdr:nvSpPr>
        <xdr:cNvPr id="234" name="n_1mainValue【橋りょう・トンネル】&#10;一人当たり有形固定資産（償却資産）額"/>
        <xdr:cNvSpPr txBox="1"/>
      </xdr:nvSpPr>
      <xdr:spPr>
        <a:xfrm>
          <a:off x="9327095" y="1029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22386</xdr:rowOff>
    </xdr:from>
    <xdr:ext cx="599010" cy="259045"/>
    <xdr:sp macro="" textlink="">
      <xdr:nvSpPr>
        <xdr:cNvPr id="235" name="n_2mainValue【橋りょう・トンネル】&#10;一人当たり有形固定資産（償却資産）額"/>
        <xdr:cNvSpPr txBox="1"/>
      </xdr:nvSpPr>
      <xdr:spPr>
        <a:xfrm>
          <a:off x="8450795" y="1030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48292</xdr:rowOff>
    </xdr:from>
    <xdr:ext cx="599010" cy="259045"/>
    <xdr:sp macro="" textlink="">
      <xdr:nvSpPr>
        <xdr:cNvPr id="236" name="n_4mainValue【橋りょう・トンネル】&#10;一人当たり有形固定資産（償却資産）額"/>
        <xdr:cNvSpPr txBox="1"/>
      </xdr:nvSpPr>
      <xdr:spPr>
        <a:xfrm>
          <a:off x="6672795" y="1084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61" name="直線コネクタ 260"/>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62"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3" name="直線コネクタ 262"/>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64"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65" name="直線コネクタ 264"/>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66"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67" name="フローチャート: 判断 266"/>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8" name="フローチャート: 判断 267"/>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69" name="フローチャート: 判断 268"/>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0" name="フローチャート: 判断 269"/>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71" name="フローチャート: 判断 270"/>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77" name="楕円 276"/>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xdr:rowOff>
    </xdr:from>
    <xdr:to>
      <xdr:col>15</xdr:col>
      <xdr:colOff>101600</xdr:colOff>
      <xdr:row>81</xdr:row>
      <xdr:rowOff>115570</xdr:rowOff>
    </xdr:to>
    <xdr:sp macro="" textlink="">
      <xdr:nvSpPr>
        <xdr:cNvPr id="278" name="楕円 277"/>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82</xdr:row>
      <xdr:rowOff>169545</xdr:rowOff>
    </xdr:to>
    <xdr:cxnSp macro="">
      <xdr:nvCxnSpPr>
        <xdr:cNvPr id="279" name="直線コネクタ 278"/>
        <xdr:cNvCxnSpPr/>
      </xdr:nvCxnSpPr>
      <xdr:spPr>
        <a:xfrm>
          <a:off x="2908300" y="1395222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636</xdr:rowOff>
    </xdr:from>
    <xdr:to>
      <xdr:col>6</xdr:col>
      <xdr:colOff>38100</xdr:colOff>
      <xdr:row>84</xdr:row>
      <xdr:rowOff>102236</xdr:rowOff>
    </xdr:to>
    <xdr:sp macro="" textlink="">
      <xdr:nvSpPr>
        <xdr:cNvPr id="280" name="楕円 279"/>
        <xdr:cNvSpPr/>
      </xdr:nvSpPr>
      <xdr:spPr>
        <a:xfrm>
          <a:off x="1079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139716</xdr:rowOff>
    </xdr:from>
    <xdr:ext cx="405111" cy="259045"/>
    <xdr:sp macro="" textlink="">
      <xdr:nvSpPr>
        <xdr:cNvPr id="28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82"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8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8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285" name="n_1main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86" name="n_2mainValue【公営住宅】&#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93363</xdr:rowOff>
    </xdr:from>
    <xdr:ext cx="405111" cy="259045"/>
    <xdr:sp macro="" textlink="">
      <xdr:nvSpPr>
        <xdr:cNvPr id="287" name="n_4mainValue【公営住宅】&#10;有形固定資産減価償却率"/>
        <xdr:cNvSpPr txBox="1"/>
      </xdr:nvSpPr>
      <xdr:spPr>
        <a:xfrm>
          <a:off x="927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11" name="直線コネクタ 31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3" name="直線コネクタ 31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1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15" name="直線コネクタ 31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1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17" name="フローチャート: 判断 31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18" name="フローチャート: 判断 31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19" name="フローチャート: 判断 31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20" name="フローチャート: 判断 31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21" name="フローチャート: 判断 32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168656</xdr:rowOff>
    </xdr:from>
    <xdr:to>
      <xdr:col>50</xdr:col>
      <xdr:colOff>165100</xdr:colOff>
      <xdr:row>85</xdr:row>
      <xdr:rowOff>98806</xdr:rowOff>
    </xdr:to>
    <xdr:sp macro="" textlink="">
      <xdr:nvSpPr>
        <xdr:cNvPr id="327" name="楕円 326"/>
        <xdr:cNvSpPr/>
      </xdr:nvSpPr>
      <xdr:spPr>
        <a:xfrm>
          <a:off x="95885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45974</xdr:rowOff>
    </xdr:from>
    <xdr:to>
      <xdr:col>46</xdr:col>
      <xdr:colOff>38100</xdr:colOff>
      <xdr:row>81</xdr:row>
      <xdr:rowOff>147574</xdr:rowOff>
    </xdr:to>
    <xdr:sp macro="" textlink="">
      <xdr:nvSpPr>
        <xdr:cNvPr id="328" name="楕円 327"/>
        <xdr:cNvSpPr/>
      </xdr:nvSpPr>
      <xdr:spPr>
        <a:xfrm>
          <a:off x="869950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96774</xdr:rowOff>
    </xdr:from>
    <xdr:to>
      <xdr:col>50</xdr:col>
      <xdr:colOff>114300</xdr:colOff>
      <xdr:row>85</xdr:row>
      <xdr:rowOff>48006</xdr:rowOff>
    </xdr:to>
    <xdr:cxnSp macro="">
      <xdr:nvCxnSpPr>
        <xdr:cNvPr id="329" name="直線コネクタ 328"/>
        <xdr:cNvCxnSpPr/>
      </xdr:nvCxnSpPr>
      <xdr:spPr>
        <a:xfrm>
          <a:off x="8750300" y="13984224"/>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30" name="楕円 329"/>
        <xdr:cNvSpPr/>
      </xdr:nvSpPr>
      <xdr:spPr>
        <a:xfrm>
          <a:off x="6921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68090</xdr:rowOff>
    </xdr:from>
    <xdr:ext cx="469744" cy="259045"/>
    <xdr:sp macro="" textlink="">
      <xdr:nvSpPr>
        <xdr:cNvPr id="331"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32"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33"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34"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89933</xdr:rowOff>
    </xdr:from>
    <xdr:ext cx="469744" cy="259045"/>
    <xdr:sp macro="" textlink="">
      <xdr:nvSpPr>
        <xdr:cNvPr id="335" name="n_1main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164101</xdr:rowOff>
    </xdr:from>
    <xdr:ext cx="469744" cy="259045"/>
    <xdr:sp macro="" textlink="">
      <xdr:nvSpPr>
        <xdr:cNvPr id="336" name="n_2mainValue【公営住宅】&#10;一人当たり面積"/>
        <xdr:cNvSpPr txBox="1"/>
      </xdr:nvSpPr>
      <xdr:spPr>
        <a:xfrm>
          <a:off x="8515427" y="137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37" name="n_4mainValue【公営住宅】&#10;一人当たり面積"/>
        <xdr:cNvSpPr txBox="1"/>
      </xdr:nvSpPr>
      <xdr:spPr>
        <a:xfrm>
          <a:off x="6737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78" name="直線コネクタ 377"/>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0" name="直線コネクタ 37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81"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2" name="直線コネクタ 381"/>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83"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84" name="フローチャート: 判断 38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85" name="フローチャート: 判断 384"/>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86" name="フローチャート: 判断 385"/>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87" name="フローチャート: 判断 386"/>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88" name="フローチャート: 判断 387"/>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394" name="楕円 393"/>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95" name="楕円 394"/>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38</xdr:row>
      <xdr:rowOff>11430</xdr:rowOff>
    </xdr:to>
    <xdr:cxnSp macro="">
      <xdr:nvCxnSpPr>
        <xdr:cNvPr id="396" name="直線コネクタ 395"/>
        <xdr:cNvCxnSpPr/>
      </xdr:nvCxnSpPr>
      <xdr:spPr>
        <a:xfrm>
          <a:off x="14592300" y="6496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46355</xdr:rowOff>
    </xdr:from>
    <xdr:to>
      <xdr:col>67</xdr:col>
      <xdr:colOff>101600</xdr:colOff>
      <xdr:row>38</xdr:row>
      <xdr:rowOff>147955</xdr:rowOff>
    </xdr:to>
    <xdr:sp macro="" textlink="">
      <xdr:nvSpPr>
        <xdr:cNvPr id="397" name="楕円 396"/>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76852</xdr:rowOff>
    </xdr:from>
    <xdr:ext cx="405111" cy="259045"/>
    <xdr:sp macro="" textlink="">
      <xdr:nvSpPr>
        <xdr:cNvPr id="39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9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0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01"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53357</xdr:rowOff>
    </xdr:from>
    <xdr:ext cx="405111" cy="259045"/>
    <xdr:sp macro="" textlink="">
      <xdr:nvSpPr>
        <xdr:cNvPr id="402" name="n_1main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03" name="n_2mainValue【認定こども園・幼稚園・保育所】&#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139082</xdr:rowOff>
    </xdr:from>
    <xdr:ext cx="405111" cy="259045"/>
    <xdr:sp macro="" textlink="">
      <xdr:nvSpPr>
        <xdr:cNvPr id="404" name="n_4mainValue【認定こども園・幼稚園・保育所】&#10;有形固定資産減価償却率"/>
        <xdr:cNvSpPr txBox="1"/>
      </xdr:nvSpPr>
      <xdr:spPr>
        <a:xfrm>
          <a:off x="12611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26" name="直線コネクタ 425"/>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2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28" name="直線コネクタ 42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29"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30" name="直線コネクタ 429"/>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31"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32" name="フローチャート: 判断 431"/>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3" name="フローチャート: 判断 43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4" name="フローチャート: 判断 43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35" name="フローチャート: 判断 434"/>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36" name="フローチャート: 判断 435"/>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29972</xdr:rowOff>
    </xdr:from>
    <xdr:to>
      <xdr:col>112</xdr:col>
      <xdr:colOff>38100</xdr:colOff>
      <xdr:row>41</xdr:row>
      <xdr:rowOff>131572</xdr:rowOff>
    </xdr:to>
    <xdr:sp macro="" textlink="">
      <xdr:nvSpPr>
        <xdr:cNvPr id="442" name="楕円 441"/>
        <xdr:cNvSpPr/>
      </xdr:nvSpPr>
      <xdr:spPr>
        <a:xfrm>
          <a:off x="21272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29972</xdr:rowOff>
    </xdr:from>
    <xdr:to>
      <xdr:col>107</xdr:col>
      <xdr:colOff>101600</xdr:colOff>
      <xdr:row>41</xdr:row>
      <xdr:rowOff>131572</xdr:rowOff>
    </xdr:to>
    <xdr:sp macro="" textlink="">
      <xdr:nvSpPr>
        <xdr:cNvPr id="443" name="楕円 442"/>
        <xdr:cNvSpPr/>
      </xdr:nvSpPr>
      <xdr:spPr>
        <a:xfrm>
          <a:off x="20383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80772</xdr:rowOff>
    </xdr:from>
    <xdr:to>
      <xdr:col>111</xdr:col>
      <xdr:colOff>177800</xdr:colOff>
      <xdr:row>41</xdr:row>
      <xdr:rowOff>80772</xdr:rowOff>
    </xdr:to>
    <xdr:cxnSp macro="">
      <xdr:nvCxnSpPr>
        <xdr:cNvPr id="444" name="直線コネクタ 443"/>
        <xdr:cNvCxnSpPr/>
      </xdr:nvCxnSpPr>
      <xdr:spPr>
        <a:xfrm>
          <a:off x="20434300" y="711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445" name="楕円 444"/>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4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47"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48"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49"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122699</xdr:rowOff>
    </xdr:from>
    <xdr:ext cx="469744" cy="259045"/>
    <xdr:sp macro="" textlink="">
      <xdr:nvSpPr>
        <xdr:cNvPr id="450" name="n_1mainValue【認定こども園・幼稚園・保育所】&#10;一人当たり面積"/>
        <xdr:cNvSpPr txBox="1"/>
      </xdr:nvSpPr>
      <xdr:spPr>
        <a:xfrm>
          <a:off x="210757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122699</xdr:rowOff>
    </xdr:from>
    <xdr:ext cx="469744" cy="259045"/>
    <xdr:sp macro="" textlink="">
      <xdr:nvSpPr>
        <xdr:cNvPr id="451" name="n_2mainValue【認定こども園・幼稚園・保育所】&#10;一人当たり面積"/>
        <xdr:cNvSpPr txBox="1"/>
      </xdr:nvSpPr>
      <xdr:spPr>
        <a:xfrm>
          <a:off x="201994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452" name="n_4mainValue【認定こども園・幼稚園・保育所】&#10;一人当たり面積"/>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4" name="直線コネクタ 4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5" name="テキスト ボックス 4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6" name="直線コネクタ 4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7" name="テキスト ボックス 4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8" name="直線コネクタ 4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9" name="テキスト ボックス 4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0" name="直線コネクタ 4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1" name="テキスト ボックス 4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3" name="テキスト ボックス 47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75" name="直線コネクタ 474"/>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76"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77" name="直線コネクタ 476"/>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78"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79" name="直線コネクタ 478"/>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80"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81" name="フローチャート: 判断 480"/>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82" name="フローチャート: 判断 481"/>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83" name="フローチャート: 判断 482"/>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84" name="フローチャート: 判断 483"/>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85" name="フローチャート: 判断 484"/>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33782</xdr:rowOff>
    </xdr:from>
    <xdr:to>
      <xdr:col>81</xdr:col>
      <xdr:colOff>101600</xdr:colOff>
      <xdr:row>62</xdr:row>
      <xdr:rowOff>135382</xdr:rowOff>
    </xdr:to>
    <xdr:sp macro="" textlink="">
      <xdr:nvSpPr>
        <xdr:cNvPr id="491" name="楕円 490"/>
        <xdr:cNvSpPr/>
      </xdr:nvSpPr>
      <xdr:spPr>
        <a:xfrm>
          <a:off x="15430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164084</xdr:rowOff>
    </xdr:from>
    <xdr:to>
      <xdr:col>76</xdr:col>
      <xdr:colOff>165100</xdr:colOff>
      <xdr:row>62</xdr:row>
      <xdr:rowOff>94234</xdr:rowOff>
    </xdr:to>
    <xdr:sp macro="" textlink="">
      <xdr:nvSpPr>
        <xdr:cNvPr id="492" name="楕円 491"/>
        <xdr:cNvSpPr/>
      </xdr:nvSpPr>
      <xdr:spPr>
        <a:xfrm>
          <a:off x="14541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43434</xdr:rowOff>
    </xdr:from>
    <xdr:to>
      <xdr:col>81</xdr:col>
      <xdr:colOff>50800</xdr:colOff>
      <xdr:row>62</xdr:row>
      <xdr:rowOff>84582</xdr:rowOff>
    </xdr:to>
    <xdr:cxnSp macro="">
      <xdr:nvCxnSpPr>
        <xdr:cNvPr id="493" name="直線コネクタ 492"/>
        <xdr:cNvCxnSpPr/>
      </xdr:nvCxnSpPr>
      <xdr:spPr>
        <a:xfrm>
          <a:off x="14592300" y="106733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49784</xdr:rowOff>
    </xdr:from>
    <xdr:to>
      <xdr:col>67</xdr:col>
      <xdr:colOff>101600</xdr:colOff>
      <xdr:row>61</xdr:row>
      <xdr:rowOff>151384</xdr:rowOff>
    </xdr:to>
    <xdr:sp macro="" textlink="">
      <xdr:nvSpPr>
        <xdr:cNvPr id="494" name="楕円 493"/>
        <xdr:cNvSpPr/>
      </xdr:nvSpPr>
      <xdr:spPr>
        <a:xfrm>
          <a:off x="12763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3319</xdr:rowOff>
    </xdr:from>
    <xdr:ext cx="405111" cy="259045"/>
    <xdr:sp macro="" textlink="">
      <xdr:nvSpPr>
        <xdr:cNvPr id="495"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496"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497"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498"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126509</xdr:rowOff>
    </xdr:from>
    <xdr:ext cx="405111" cy="259045"/>
    <xdr:sp macro="" textlink="">
      <xdr:nvSpPr>
        <xdr:cNvPr id="499" name="n_1mainValue【学校施設】&#10;有形固定資産減価償却率"/>
        <xdr:cNvSpPr txBox="1"/>
      </xdr:nvSpPr>
      <xdr:spPr>
        <a:xfrm>
          <a:off x="15266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85361</xdr:rowOff>
    </xdr:from>
    <xdr:ext cx="405111" cy="259045"/>
    <xdr:sp macro="" textlink="">
      <xdr:nvSpPr>
        <xdr:cNvPr id="500" name="n_2mainValue【学校施設】&#10;有形固定資産減価償却率"/>
        <xdr:cNvSpPr txBox="1"/>
      </xdr:nvSpPr>
      <xdr:spPr>
        <a:xfrm>
          <a:off x="14389744"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142511</xdr:rowOff>
    </xdr:from>
    <xdr:ext cx="405111" cy="259045"/>
    <xdr:sp macro="" textlink="">
      <xdr:nvSpPr>
        <xdr:cNvPr id="501" name="n_4mainValue【学校施設】&#10;有形固定資産減価償却率"/>
        <xdr:cNvSpPr txBox="1"/>
      </xdr:nvSpPr>
      <xdr:spPr>
        <a:xfrm>
          <a:off x="12611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26" name="直線コネクタ 525"/>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27"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28" name="直線コネクタ 527"/>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29"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30" name="直線コネクタ 529"/>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31"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32" name="フローチャート: 判断 531"/>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33" name="フローチャート: 判断 532"/>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34" name="フローチャート: 判断 533"/>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35" name="フローチャート: 判断 534"/>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36" name="フローチャート: 判断 535"/>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xdr:rowOff>
    </xdr:from>
    <xdr:to>
      <xdr:col>112</xdr:col>
      <xdr:colOff>38100</xdr:colOff>
      <xdr:row>61</xdr:row>
      <xdr:rowOff>114808</xdr:rowOff>
    </xdr:to>
    <xdr:sp macro="" textlink="">
      <xdr:nvSpPr>
        <xdr:cNvPr id="542" name="楕円 541"/>
        <xdr:cNvSpPr/>
      </xdr:nvSpPr>
      <xdr:spPr>
        <a:xfrm>
          <a:off x="2127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26924</xdr:rowOff>
    </xdr:from>
    <xdr:to>
      <xdr:col>107</xdr:col>
      <xdr:colOff>101600</xdr:colOff>
      <xdr:row>61</xdr:row>
      <xdr:rowOff>128524</xdr:rowOff>
    </xdr:to>
    <xdr:sp macro="" textlink="">
      <xdr:nvSpPr>
        <xdr:cNvPr id="543" name="楕円 542"/>
        <xdr:cNvSpPr/>
      </xdr:nvSpPr>
      <xdr:spPr>
        <a:xfrm>
          <a:off x="20383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64008</xdr:rowOff>
    </xdr:from>
    <xdr:to>
      <xdr:col>111</xdr:col>
      <xdr:colOff>177800</xdr:colOff>
      <xdr:row>61</xdr:row>
      <xdr:rowOff>77724</xdr:rowOff>
    </xdr:to>
    <xdr:cxnSp macro="">
      <xdr:nvCxnSpPr>
        <xdr:cNvPr id="544" name="直線コネクタ 543"/>
        <xdr:cNvCxnSpPr/>
      </xdr:nvCxnSpPr>
      <xdr:spPr>
        <a:xfrm flipV="1">
          <a:off x="20434300" y="105224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68072</xdr:rowOff>
    </xdr:from>
    <xdr:to>
      <xdr:col>98</xdr:col>
      <xdr:colOff>38100</xdr:colOff>
      <xdr:row>61</xdr:row>
      <xdr:rowOff>169672</xdr:rowOff>
    </xdr:to>
    <xdr:sp macro="" textlink="">
      <xdr:nvSpPr>
        <xdr:cNvPr id="545" name="楕円 544"/>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144289</xdr:rowOff>
    </xdr:from>
    <xdr:ext cx="469744" cy="259045"/>
    <xdr:sp macro="" textlink="">
      <xdr:nvSpPr>
        <xdr:cNvPr id="54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4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4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4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105935</xdr:rowOff>
    </xdr:from>
    <xdr:ext cx="469744" cy="259045"/>
    <xdr:sp macro="" textlink="">
      <xdr:nvSpPr>
        <xdr:cNvPr id="550" name="n_1mainValue【学校施設】&#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119651</xdr:rowOff>
    </xdr:from>
    <xdr:ext cx="469744" cy="259045"/>
    <xdr:sp macro="" textlink="">
      <xdr:nvSpPr>
        <xdr:cNvPr id="551" name="n_2mainValue【学校施設】&#10;一人当たり面積"/>
        <xdr:cNvSpPr txBox="1"/>
      </xdr:nvSpPr>
      <xdr:spPr>
        <a:xfrm>
          <a:off x="20199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160799</xdr:rowOff>
    </xdr:from>
    <xdr:ext cx="469744" cy="259045"/>
    <xdr:sp macro="" textlink="">
      <xdr:nvSpPr>
        <xdr:cNvPr id="552" name="n_4mainValue【学校施設】&#10;一人当たり面積"/>
        <xdr:cNvSpPr txBox="1"/>
      </xdr:nvSpPr>
      <xdr:spPr>
        <a:xfrm>
          <a:off x="18421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5" name="テキスト ボックス 56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5" name="テキスト ボックス 57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78" name="直線コネクタ 57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0" name="直線コネクタ 57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8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82" name="直線コネクタ 58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583"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84" name="フローチャート: 判断 58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85" name="フローチャート: 判断 58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86" name="フローチャート: 判断 58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87" name="フローチャート: 判断 58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88" name="フローチャート: 判断 58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594" name="楕円 593"/>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34652</xdr:rowOff>
    </xdr:from>
    <xdr:to>
      <xdr:col>76</xdr:col>
      <xdr:colOff>165100</xdr:colOff>
      <xdr:row>80</xdr:row>
      <xdr:rowOff>136252</xdr:rowOff>
    </xdr:to>
    <xdr:sp macro="" textlink="">
      <xdr:nvSpPr>
        <xdr:cNvPr id="595" name="楕円 594"/>
        <xdr:cNvSpPr/>
      </xdr:nvSpPr>
      <xdr:spPr>
        <a:xfrm>
          <a:off x="14541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131173</xdr:rowOff>
    </xdr:to>
    <xdr:cxnSp macro="">
      <xdr:nvCxnSpPr>
        <xdr:cNvPr id="596" name="直線コネクタ 595"/>
        <xdr:cNvCxnSpPr/>
      </xdr:nvCxnSpPr>
      <xdr:spPr>
        <a:xfrm>
          <a:off x="14592300" y="138014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114663</xdr:rowOff>
    </xdr:from>
    <xdr:to>
      <xdr:col>67</xdr:col>
      <xdr:colOff>101600</xdr:colOff>
      <xdr:row>80</xdr:row>
      <xdr:rowOff>44813</xdr:rowOff>
    </xdr:to>
    <xdr:sp macro="" textlink="">
      <xdr:nvSpPr>
        <xdr:cNvPr id="597" name="楕円 596"/>
        <xdr:cNvSpPr/>
      </xdr:nvSpPr>
      <xdr:spPr>
        <a:xfrm>
          <a:off x="12763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60433</xdr:rowOff>
    </xdr:from>
    <xdr:ext cx="405111" cy="259045"/>
    <xdr:sp macro="" textlink="">
      <xdr:nvSpPr>
        <xdr:cNvPr id="598"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99"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00"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88191</xdr:rowOff>
    </xdr:from>
    <xdr:ext cx="405111" cy="259045"/>
    <xdr:sp macro="" textlink="">
      <xdr:nvSpPr>
        <xdr:cNvPr id="601" name="n_4aveValue【児童館】&#10;有形固定資産減価償却率"/>
        <xdr:cNvSpPr txBox="1"/>
      </xdr:nvSpPr>
      <xdr:spPr>
        <a:xfrm>
          <a:off x="12611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02" name="n_1mainValue【児童館】&#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603" name="n_2mainValue【児童館】&#10;有形固定資産減価償却率"/>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61340</xdr:rowOff>
    </xdr:from>
    <xdr:ext cx="405111" cy="259045"/>
    <xdr:sp macro="" textlink="">
      <xdr:nvSpPr>
        <xdr:cNvPr id="604" name="n_4mainValue【児童館】&#10;有形固定資産減価償却率"/>
        <xdr:cNvSpPr txBox="1"/>
      </xdr:nvSpPr>
      <xdr:spPr>
        <a:xfrm>
          <a:off x="12611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26" name="直線コネクタ 625"/>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7"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8" name="直線コネクタ 62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29"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30" name="直線コネクタ 629"/>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31"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32" name="フローチャート: 判断 631"/>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33" name="フローチャート: 判断 632"/>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34" name="フローチャート: 判断 63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35" name="フローチャート: 判断 634"/>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36" name="フローチャート: 判断 635"/>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42" name="楕円 641"/>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122174</xdr:rowOff>
    </xdr:from>
    <xdr:to>
      <xdr:col>107</xdr:col>
      <xdr:colOff>101600</xdr:colOff>
      <xdr:row>86</xdr:row>
      <xdr:rowOff>52324</xdr:rowOff>
    </xdr:to>
    <xdr:sp macro="" textlink="">
      <xdr:nvSpPr>
        <xdr:cNvPr id="643" name="楕円 642"/>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44" name="直線コネクタ 643"/>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645" name="楕円 644"/>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93997</xdr:rowOff>
    </xdr:from>
    <xdr:ext cx="469744" cy="259045"/>
    <xdr:sp macro="" textlink="">
      <xdr:nvSpPr>
        <xdr:cNvPr id="646"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47"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48"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49"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50"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51"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52"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3" name="テキスト ボックス 66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4" name="直線コネクタ 6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5" name="テキスト ボックス 66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6" name="直線コネクタ 6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7" name="テキスト ボックス 6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8" name="直線コネクタ 6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9" name="テキスト ボックス 6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0" name="直線コネクタ 6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1" name="テキスト ボックス 6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3" name="テキスト ボックス 67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75" name="直線コネクタ 674"/>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76"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77" name="直線コネクタ 676"/>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78"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79" name="直線コネクタ 678"/>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80"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81" name="フローチャート: 判断 68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82" name="フローチャート: 判断 681"/>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83" name="フローチャート: 判断 682"/>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84" name="フローチャート: 判断 683"/>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85" name="フローチャート: 判断 684"/>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691" name="楕円 690"/>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692" name="楕円 691"/>
        <xdr:cNvSpPr/>
      </xdr:nvSpPr>
      <xdr:spPr>
        <a:xfrm>
          <a:off x="14541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105</xdr:row>
      <xdr:rowOff>16763</xdr:rowOff>
    </xdr:to>
    <xdr:cxnSp macro="">
      <xdr:nvCxnSpPr>
        <xdr:cNvPr id="693" name="直線コネクタ 692"/>
        <xdr:cNvCxnSpPr/>
      </xdr:nvCxnSpPr>
      <xdr:spPr>
        <a:xfrm>
          <a:off x="14592300" y="1793214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50546</xdr:rowOff>
    </xdr:from>
    <xdr:to>
      <xdr:col>67</xdr:col>
      <xdr:colOff>101600</xdr:colOff>
      <xdr:row>104</xdr:row>
      <xdr:rowOff>152146</xdr:rowOff>
    </xdr:to>
    <xdr:sp macro="" textlink="">
      <xdr:nvSpPr>
        <xdr:cNvPr id="694" name="楕円 693"/>
        <xdr:cNvSpPr/>
      </xdr:nvSpPr>
      <xdr:spPr>
        <a:xfrm>
          <a:off x="1276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1795</xdr:rowOff>
    </xdr:from>
    <xdr:ext cx="405111" cy="259045"/>
    <xdr:sp macro="" textlink="">
      <xdr:nvSpPr>
        <xdr:cNvPr id="69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9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9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699" name="n_1mainValue【公民館】&#10;有形固定資産減価償却率"/>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143273</xdr:rowOff>
    </xdr:from>
    <xdr:ext cx="405111" cy="259045"/>
    <xdr:sp macro="" textlink="">
      <xdr:nvSpPr>
        <xdr:cNvPr id="700" name="n_2mainValue【公民館】&#10;有形固定資産減価償却率"/>
        <xdr:cNvSpPr txBox="1"/>
      </xdr:nvSpPr>
      <xdr:spPr>
        <a:xfrm>
          <a:off x="14389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143273</xdr:rowOff>
    </xdr:from>
    <xdr:ext cx="405111" cy="259045"/>
    <xdr:sp macro="" textlink="">
      <xdr:nvSpPr>
        <xdr:cNvPr id="701" name="n_4mainValue【公民館】&#10;有形固定資産減価償却率"/>
        <xdr:cNvSpPr txBox="1"/>
      </xdr:nvSpPr>
      <xdr:spPr>
        <a:xfrm>
          <a:off x="12611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23" name="直線コネクタ 722"/>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5" name="直線コネクタ 72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26"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7" name="直線コネクタ 726"/>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8"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9" name="フローチャート: 判断 728"/>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30" name="フローチャート: 判断 729"/>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31" name="フローチャート: 判断 73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32" name="フローチャート: 判断 731"/>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33" name="フローチャート: 判断 732"/>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739" name="楕円 738"/>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40" name="楕円 739"/>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106</xdr:row>
      <xdr:rowOff>110489</xdr:rowOff>
    </xdr:to>
    <xdr:cxnSp macro="">
      <xdr:nvCxnSpPr>
        <xdr:cNvPr id="741" name="直線コネクタ 740"/>
        <xdr:cNvCxnSpPr/>
      </xdr:nvCxnSpPr>
      <xdr:spPr>
        <a:xfrm flipV="1">
          <a:off x="20434300" y="1828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742" name="楕円 741"/>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47514</xdr:rowOff>
    </xdr:from>
    <xdr:ext cx="469744" cy="259045"/>
    <xdr:sp macro="" textlink="">
      <xdr:nvSpPr>
        <xdr:cNvPr id="743"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4"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5"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6"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747"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48" name="n_2main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749" name="n_4mainValue【公民館】&#10;一人当たり面積"/>
        <xdr:cNvSpPr txBox="1"/>
      </xdr:nvSpPr>
      <xdr:spPr>
        <a:xfrm>
          <a:off x="18421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類似団体と比較して有形固定資産減価償却率が高くなっている施設は、認定こども園・幼稚園・保育所、橋りょう・トンネル、学校施設、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橋りょうについては、一人当たり有形固定資産額も類似団体平均を上回っているが、橋梁長寿命化修繕計画に基づき、修繕が必要な橋りょうの定期点検を実施しインフラ資産としての安全性を維持していく。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及び学校施設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５０年代に建築されたものが多くあることから減価償却率が高くなっている。公民館は、公民館機能の他にも地域づくりの拠点としての位置づけもあるため、地域づくりの在り方も含めた中で、他の施設との複合化等も見据えた今後の方向性について検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し、学校施設は、少子化に伴う学校再編を検討し、両施設とも、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長期的な活用も考慮した維持計画を検討していく。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公営住宅については、昭和４０年代以前に建設されたものが多くあり、既に耐用年数を経過しているものや耐用年数のほとんどを経過しつつあるため減価償却率が高くなって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を策定し適切な維持管理に努め住環境の整備を図っていく。公営住宅の整備により、一人当たり面積が平均を上回っていることから、将来的な人口の推移や民営の賃貸住宅の普及状況を考慮しながら、公営住宅の適正配置について今後も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48,276
47,477
122.85
24,198,291
22,782,932
821,302
11,992,633
16,403,160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4" name="楕円 73"/>
        <xdr:cNvSpPr/>
      </xdr:nvSpPr>
      <xdr:spPr>
        <a:xfrm>
          <a:off x="3746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90715</xdr:rowOff>
    </xdr:from>
    <xdr:to>
      <xdr:col>15</xdr:col>
      <xdr:colOff>101600</xdr:colOff>
      <xdr:row>40</xdr:row>
      <xdr:rowOff>20865</xdr:rowOff>
    </xdr:to>
    <xdr:sp macro="" textlink="">
      <xdr:nvSpPr>
        <xdr:cNvPr id="75" name="楕円 74"/>
        <xdr:cNvSpPr/>
      </xdr:nvSpPr>
      <xdr:spPr>
        <a:xfrm>
          <a:off x="2857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40</xdr:row>
      <xdr:rowOff>2722</xdr:rowOff>
    </xdr:to>
    <xdr:cxnSp macro="">
      <xdr:nvCxnSpPr>
        <xdr:cNvPr id="76" name="直線コネクタ 75"/>
        <xdr:cNvCxnSpPr/>
      </xdr:nvCxnSpPr>
      <xdr:spPr>
        <a:xfrm>
          <a:off x="2908300" y="68280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100512</xdr:rowOff>
    </xdr:from>
    <xdr:to>
      <xdr:col>6</xdr:col>
      <xdr:colOff>38100</xdr:colOff>
      <xdr:row>40</xdr:row>
      <xdr:rowOff>30662</xdr:rowOff>
    </xdr:to>
    <xdr:sp macro="" textlink="">
      <xdr:nvSpPr>
        <xdr:cNvPr id="77" name="楕円 76"/>
        <xdr:cNvSpPr/>
      </xdr:nvSpPr>
      <xdr:spPr>
        <a:xfrm>
          <a:off x="1079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19430</xdr:rowOff>
    </xdr:from>
    <xdr:ext cx="405111" cy="259045"/>
    <xdr:sp macro="" textlink="">
      <xdr:nvSpPr>
        <xdr:cNvPr id="78"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79"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0"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1"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44649</xdr:rowOff>
    </xdr:from>
    <xdr:ext cx="405111" cy="259045"/>
    <xdr:sp macro="" textlink="">
      <xdr:nvSpPr>
        <xdr:cNvPr id="82" name="n_1mainValue【図書館】&#10;有形固定資産減価償却率"/>
        <xdr:cNvSpPr txBox="1"/>
      </xdr:nvSpPr>
      <xdr:spPr>
        <a:xfrm>
          <a:off x="3582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11992</xdr:rowOff>
    </xdr:from>
    <xdr:ext cx="405111" cy="259045"/>
    <xdr:sp macro="" textlink="">
      <xdr:nvSpPr>
        <xdr:cNvPr id="83" name="n_2mainValue【図書館】&#10;有形固定資産減価償却率"/>
        <xdr:cNvSpPr txBox="1"/>
      </xdr:nvSpPr>
      <xdr:spPr>
        <a:xfrm>
          <a:off x="2705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21789</xdr:rowOff>
    </xdr:from>
    <xdr:ext cx="405111" cy="259045"/>
    <xdr:sp macro="" textlink="">
      <xdr:nvSpPr>
        <xdr:cNvPr id="84" name="n_4mainValue【図書館】&#10;有形固定資産減価償却率"/>
        <xdr:cNvSpPr txBox="1"/>
      </xdr:nvSpPr>
      <xdr:spPr>
        <a:xfrm>
          <a:off x="927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5" name="直線コネクタ 9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6" name="テキスト ボックス 95"/>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8" name="テキスト ボックス 97"/>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9" name="直線コネクタ 9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0" name="テキスト ボックス 99"/>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3" name="直線コネクタ 10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4" name="テキスト ボックス 103"/>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7" name="直線コネクタ 10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8" name="テキスト ボックス 107"/>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2" name="直線コネクタ 111"/>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3"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4" name="直線コネクタ 113"/>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5"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6" name="直線コネクタ 115"/>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0" name="フローチャート: 判断 119"/>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1" name="フローチャート: 判断 120"/>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2" name="フローチャート: 判断 121"/>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8" name="楕円 127"/>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29" name="楕円 128"/>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161925</xdr:rowOff>
    </xdr:to>
    <xdr:cxnSp macro="">
      <xdr:nvCxnSpPr>
        <xdr:cNvPr id="130" name="直線コネクタ 129"/>
        <xdr:cNvCxnSpPr/>
      </xdr:nvCxnSpPr>
      <xdr:spPr>
        <a:xfrm flipV="1">
          <a:off x="8750300" y="7010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31" name="楕円 130"/>
        <xdr:cNvSpPr/>
      </xdr:nvSpPr>
      <xdr:spPr>
        <a:xfrm>
          <a:off x="692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32"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3"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34"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35"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37" name="n_2mainValue【図書館】&#10;一人当たり面積"/>
        <xdr:cNvSpPr txBox="1"/>
      </xdr:nvSpPr>
      <xdr:spPr>
        <a:xfrm>
          <a:off x="8515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38" name="n_4main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1" name="テキスト ボックス 15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1" name="直線コネクタ 160"/>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2"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3" name="直線コネクタ 162"/>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4"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5" name="直線コネクタ 164"/>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66"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7" name="フローチャート: 判断 166"/>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68" name="フローチャート: 判断 167"/>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69" name="フローチャート: 判断 168"/>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0" name="フローチャート: 判断 169"/>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1" name="フローチャート: 判断 170"/>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xdr:rowOff>
    </xdr:from>
    <xdr:to>
      <xdr:col>20</xdr:col>
      <xdr:colOff>38100</xdr:colOff>
      <xdr:row>59</xdr:row>
      <xdr:rowOff>112522</xdr:rowOff>
    </xdr:to>
    <xdr:sp macro="" textlink="">
      <xdr:nvSpPr>
        <xdr:cNvPr id="177" name="楕円 176"/>
        <xdr:cNvSpPr/>
      </xdr:nvSpPr>
      <xdr:spPr>
        <a:xfrm>
          <a:off x="3746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xdr:rowOff>
    </xdr:from>
    <xdr:to>
      <xdr:col>15</xdr:col>
      <xdr:colOff>101600</xdr:colOff>
      <xdr:row>60</xdr:row>
      <xdr:rowOff>117094</xdr:rowOff>
    </xdr:to>
    <xdr:sp macro="" textlink="">
      <xdr:nvSpPr>
        <xdr:cNvPr id="178" name="楕円 177"/>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61722</xdr:rowOff>
    </xdr:from>
    <xdr:to>
      <xdr:col>19</xdr:col>
      <xdr:colOff>177800</xdr:colOff>
      <xdr:row>60</xdr:row>
      <xdr:rowOff>66294</xdr:rowOff>
    </xdr:to>
    <xdr:cxnSp macro="">
      <xdr:nvCxnSpPr>
        <xdr:cNvPr id="179" name="直線コネクタ 178"/>
        <xdr:cNvCxnSpPr/>
      </xdr:nvCxnSpPr>
      <xdr:spPr>
        <a:xfrm flipV="1">
          <a:off x="2908300" y="1017727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31496</xdr:rowOff>
    </xdr:from>
    <xdr:to>
      <xdr:col>6</xdr:col>
      <xdr:colOff>38100</xdr:colOff>
      <xdr:row>57</xdr:row>
      <xdr:rowOff>133096</xdr:rowOff>
    </xdr:to>
    <xdr:sp macro="" textlink="">
      <xdr:nvSpPr>
        <xdr:cNvPr id="180" name="楕円 179"/>
        <xdr:cNvSpPr/>
      </xdr:nvSpPr>
      <xdr:spPr>
        <a:xfrm>
          <a:off x="1079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113047</xdr:rowOff>
    </xdr:from>
    <xdr:ext cx="405111" cy="259045"/>
    <xdr:sp macro="" textlink="">
      <xdr:nvSpPr>
        <xdr:cNvPr id="18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8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8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8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103649</xdr:rowOff>
    </xdr:from>
    <xdr:ext cx="405111" cy="259045"/>
    <xdr:sp macro="" textlink="">
      <xdr:nvSpPr>
        <xdr:cNvPr id="185" name="n_1mainValue【体育館・プール】&#10;有形固定資産減価償却率"/>
        <xdr:cNvSpPr txBox="1"/>
      </xdr:nvSpPr>
      <xdr:spPr>
        <a:xfrm>
          <a:off x="3582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186" name="n_2mainValue【体育館・プール】&#10;有形固定資産減価償却率"/>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149623</xdr:rowOff>
    </xdr:from>
    <xdr:ext cx="405111" cy="259045"/>
    <xdr:sp macro="" textlink="">
      <xdr:nvSpPr>
        <xdr:cNvPr id="187" name="n_4mainValue【体育館・プール】&#10;有形固定資産減価償却率"/>
        <xdr:cNvSpPr txBox="1"/>
      </xdr:nvSpPr>
      <xdr:spPr>
        <a:xfrm>
          <a:off x="927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13" name="直線コネクタ 212"/>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14"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15" name="直線コネクタ 214"/>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16"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17" name="直線コネクタ 216"/>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18"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19" name="フローチャート: 判断 218"/>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0" name="フローチャート: 判断 219"/>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1" name="フローチャート: 判断 220"/>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22" name="フローチャート: 判断 221"/>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23" name="フローチャート: 判断 222"/>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140244</xdr:rowOff>
    </xdr:from>
    <xdr:to>
      <xdr:col>50</xdr:col>
      <xdr:colOff>165100</xdr:colOff>
      <xdr:row>64</xdr:row>
      <xdr:rowOff>70394</xdr:rowOff>
    </xdr:to>
    <xdr:sp macro="" textlink="">
      <xdr:nvSpPr>
        <xdr:cNvPr id="229" name="楕円 228"/>
        <xdr:cNvSpPr/>
      </xdr:nvSpPr>
      <xdr:spPr>
        <a:xfrm>
          <a:off x="9588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91259</xdr:rowOff>
    </xdr:from>
    <xdr:to>
      <xdr:col>46</xdr:col>
      <xdr:colOff>38100</xdr:colOff>
      <xdr:row>63</xdr:row>
      <xdr:rowOff>21409</xdr:rowOff>
    </xdr:to>
    <xdr:sp macro="" textlink="">
      <xdr:nvSpPr>
        <xdr:cNvPr id="230" name="楕円 229"/>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142059</xdr:rowOff>
    </xdr:from>
    <xdr:to>
      <xdr:col>50</xdr:col>
      <xdr:colOff>114300</xdr:colOff>
      <xdr:row>64</xdr:row>
      <xdr:rowOff>19594</xdr:rowOff>
    </xdr:to>
    <xdr:cxnSp macro="">
      <xdr:nvCxnSpPr>
        <xdr:cNvPr id="231" name="直線コネクタ 230"/>
        <xdr:cNvCxnSpPr/>
      </xdr:nvCxnSpPr>
      <xdr:spPr>
        <a:xfrm>
          <a:off x="8750300" y="10771959"/>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2" name="楕円 231"/>
        <xdr:cNvSpPr/>
      </xdr:nvSpPr>
      <xdr:spPr>
        <a:xfrm>
          <a:off x="692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82023</xdr:rowOff>
    </xdr:from>
    <xdr:ext cx="469744" cy="259045"/>
    <xdr:sp macro="" textlink="">
      <xdr:nvSpPr>
        <xdr:cNvPr id="233"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34"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35"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36"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61521</xdr:rowOff>
    </xdr:from>
    <xdr:ext cx="469744" cy="259045"/>
    <xdr:sp macro="" textlink="">
      <xdr:nvSpPr>
        <xdr:cNvPr id="237" name="n_1mainValue【体育館・プール】&#10;一人当たり面積"/>
        <xdr:cNvSpPr txBox="1"/>
      </xdr:nvSpPr>
      <xdr:spPr>
        <a:xfrm>
          <a:off x="9391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12536</xdr:rowOff>
    </xdr:from>
    <xdr:ext cx="469744" cy="259045"/>
    <xdr:sp macro="" textlink="">
      <xdr:nvSpPr>
        <xdr:cNvPr id="238" name="n_2mainValue【体育館・プール】&#10;一人当たり面積"/>
        <xdr:cNvSpPr txBox="1"/>
      </xdr:nvSpPr>
      <xdr:spPr>
        <a:xfrm>
          <a:off x="8515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39" name="n_4mainValue【体育館・プール】&#10;一人当たり面積"/>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64" name="直線コネクタ 263"/>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5"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6" name="直線コネクタ 26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67"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68" name="直線コネクタ 267"/>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69"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70" name="フローチャート: 判断 269"/>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1" name="フローチャート: 判断 270"/>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2" name="フローチャート: 判断 271"/>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73" name="フローチャート: 判断 272"/>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74" name="フローチャート: 判断 27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80" name="楕円 279"/>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135889</xdr:rowOff>
    </xdr:from>
    <xdr:to>
      <xdr:col>15</xdr:col>
      <xdr:colOff>101600</xdr:colOff>
      <xdr:row>80</xdr:row>
      <xdr:rowOff>66039</xdr:rowOff>
    </xdr:to>
    <xdr:sp macro="" textlink="">
      <xdr:nvSpPr>
        <xdr:cNvPr id="281" name="楕円 280"/>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62864</xdr:rowOff>
    </xdr:to>
    <xdr:cxnSp macro="">
      <xdr:nvCxnSpPr>
        <xdr:cNvPr id="282" name="直線コネクタ 281"/>
        <xdr:cNvCxnSpPr/>
      </xdr:nvCxnSpPr>
      <xdr:spPr>
        <a:xfrm>
          <a:off x="2908300" y="13731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83"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4"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85"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86"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87" name="n_1mainValue【福祉施設】&#10;有形固定資産減価償却率"/>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88" name="n_2mainValue【福祉施設】&#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9" name="直線コネクタ 2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0" name="テキスト ボックス 2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1" name="直線コネクタ 3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2" name="テキスト ボックス 3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3" name="直線コネクタ 3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4" name="テキスト ボックス 3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5" name="直線コネクタ 3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6" name="テキスト ボックス 3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7" name="直線コネクタ 3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8" name="テキスト ボックス 3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9" name="直線コネクタ 3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0" name="テキスト ボックス 3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14" name="直線コネクタ 313"/>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5"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16" name="直線コネクタ 315"/>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17"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18" name="直線コネクタ 317"/>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19"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20" name="フローチャート: 判断 319"/>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21" name="フローチャート: 判断 320"/>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22" name="フローチャート: 判断 321"/>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23" name="フローチャート: 判断 322"/>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24" name="フローチャート: 判断 323"/>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50981</xdr:rowOff>
    </xdr:from>
    <xdr:to>
      <xdr:col>50</xdr:col>
      <xdr:colOff>165100</xdr:colOff>
      <xdr:row>85</xdr:row>
      <xdr:rowOff>152581</xdr:rowOff>
    </xdr:to>
    <xdr:sp macro="" textlink="">
      <xdr:nvSpPr>
        <xdr:cNvPr id="330" name="楕円 329"/>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54248</xdr:rowOff>
    </xdr:from>
    <xdr:to>
      <xdr:col>46</xdr:col>
      <xdr:colOff>38100</xdr:colOff>
      <xdr:row>85</xdr:row>
      <xdr:rowOff>155848</xdr:rowOff>
    </xdr:to>
    <xdr:sp macro="" textlink="">
      <xdr:nvSpPr>
        <xdr:cNvPr id="331" name="楕円 330"/>
        <xdr:cNvSpPr/>
      </xdr:nvSpPr>
      <xdr:spPr>
        <a:xfrm>
          <a:off x="8699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101781</xdr:rowOff>
    </xdr:from>
    <xdr:to>
      <xdr:col>50</xdr:col>
      <xdr:colOff>114300</xdr:colOff>
      <xdr:row>85</xdr:row>
      <xdr:rowOff>105048</xdr:rowOff>
    </xdr:to>
    <xdr:cxnSp macro="">
      <xdr:nvCxnSpPr>
        <xdr:cNvPr id="332" name="直線コネクタ 331"/>
        <xdr:cNvCxnSpPr/>
      </xdr:nvCxnSpPr>
      <xdr:spPr>
        <a:xfrm flipV="1">
          <a:off x="8750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33"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34"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35"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36"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143708</xdr:rowOff>
    </xdr:from>
    <xdr:ext cx="469744" cy="259045"/>
    <xdr:sp macro="" textlink="">
      <xdr:nvSpPr>
        <xdr:cNvPr id="337"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146975</xdr:rowOff>
    </xdr:from>
    <xdr:ext cx="469744" cy="259045"/>
    <xdr:sp macro="" textlink="">
      <xdr:nvSpPr>
        <xdr:cNvPr id="338" name="n_2mainValue【福祉施設】&#10;一人当たり面積"/>
        <xdr:cNvSpPr txBox="1"/>
      </xdr:nvSpPr>
      <xdr:spPr>
        <a:xfrm>
          <a:off x="8515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64" name="直線コネクタ 363"/>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65"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66" name="直線コネクタ 365"/>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67"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68" name="直線コネクタ 36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69"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70" name="フローチャート: 判断 369"/>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71" name="フローチャート: 判断 370"/>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72" name="フローチャート: 判断 371"/>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73" name="フローチャート: 判断 37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74" name="フローチャート: 判断 373"/>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380" name="楕円 379"/>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167458</xdr:rowOff>
    </xdr:from>
    <xdr:to>
      <xdr:col>15</xdr:col>
      <xdr:colOff>101600</xdr:colOff>
      <xdr:row>106</xdr:row>
      <xdr:rowOff>97608</xdr:rowOff>
    </xdr:to>
    <xdr:sp macro="" textlink="">
      <xdr:nvSpPr>
        <xdr:cNvPr id="381" name="楕円 380"/>
        <xdr:cNvSpPr/>
      </xdr:nvSpPr>
      <xdr:spPr>
        <a:xfrm>
          <a:off x="2857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112123</xdr:rowOff>
    </xdr:to>
    <xdr:cxnSp macro="">
      <xdr:nvCxnSpPr>
        <xdr:cNvPr id="382" name="直線コネクタ 381"/>
        <xdr:cNvCxnSpPr/>
      </xdr:nvCxnSpPr>
      <xdr:spPr>
        <a:xfrm>
          <a:off x="2908300" y="182205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36830</xdr:rowOff>
    </xdr:from>
    <xdr:to>
      <xdr:col>6</xdr:col>
      <xdr:colOff>38100</xdr:colOff>
      <xdr:row>108</xdr:row>
      <xdr:rowOff>138430</xdr:rowOff>
    </xdr:to>
    <xdr:sp macro="" textlink="">
      <xdr:nvSpPr>
        <xdr:cNvPr id="383" name="楕円 382"/>
        <xdr:cNvSpPr/>
      </xdr:nvSpPr>
      <xdr:spPr>
        <a:xfrm>
          <a:off x="107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4734</xdr:rowOff>
    </xdr:from>
    <xdr:ext cx="405111" cy="259045"/>
    <xdr:sp macro="" textlink="">
      <xdr:nvSpPr>
        <xdr:cNvPr id="384"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85"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86"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87"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388" name="n_1mainValue【市民会館】&#10;有形固定資産減価償却率"/>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389" name="n_2mainValue【市民会館】&#10;有形固定資産減価償却率"/>
        <xdr:cNvSpPr txBox="1"/>
      </xdr:nvSpPr>
      <xdr:spPr>
        <a:xfrm>
          <a:off x="2705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129557</xdr:rowOff>
    </xdr:from>
    <xdr:ext cx="405111" cy="259045"/>
    <xdr:sp macro="" textlink="">
      <xdr:nvSpPr>
        <xdr:cNvPr id="390" name="n_4mainValue【市民会館】&#10;有形固定資産減価償却率"/>
        <xdr:cNvSpPr txBox="1"/>
      </xdr:nvSpPr>
      <xdr:spPr>
        <a:xfrm>
          <a:off x="927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14" name="直線コネクタ 413"/>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1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16" name="直線コネクタ 41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17"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18" name="直線コネクタ 417"/>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19"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20" name="フローチャート: 判断 419"/>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21" name="フローチャート: 判断 420"/>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22" name="フローチャート: 判断 421"/>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23" name="フローチャート: 判断 422"/>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24" name="フローチャート: 判断 423"/>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430" name="楕円 429"/>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31" name="楕円 430"/>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3811</xdr:rowOff>
    </xdr:to>
    <xdr:cxnSp macro="">
      <xdr:nvCxnSpPr>
        <xdr:cNvPr id="432" name="直線コネクタ 431"/>
        <xdr:cNvCxnSpPr/>
      </xdr:nvCxnSpPr>
      <xdr:spPr>
        <a:xfrm flipV="1">
          <a:off x="8750300" y="1834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33" name="楕円 432"/>
        <xdr:cNvSpPr/>
      </xdr:nvSpPr>
      <xdr:spPr>
        <a:xfrm>
          <a:off x="692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25416</xdr:rowOff>
    </xdr:from>
    <xdr:ext cx="469744" cy="259045"/>
    <xdr:sp macro="" textlink="">
      <xdr:nvSpPr>
        <xdr:cNvPr id="434"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35"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36"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37"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438"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39"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40" name="n_4mainValue【市民会館】&#10;一人当たり面積"/>
        <xdr:cNvSpPr txBox="1"/>
      </xdr:nvSpPr>
      <xdr:spPr>
        <a:xfrm>
          <a:off x="673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65" name="直線コネクタ 46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6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67" name="直線コネクタ 46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6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69" name="直線コネクタ 46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7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71" name="フローチャート: 判断 47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72" name="フローチャート: 判断 47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73" name="フローチャート: 判断 47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74" name="フローチャート: 判断 47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75" name="フローチャート: 判断 47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81" name="楕円 480"/>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82" name="楕円 481"/>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0</xdr:rowOff>
    </xdr:to>
    <xdr:cxnSp macro="">
      <xdr:nvCxnSpPr>
        <xdr:cNvPr id="483" name="直線コネクタ 482"/>
        <xdr:cNvCxnSpPr/>
      </xdr:nvCxnSpPr>
      <xdr:spPr>
        <a:xfrm flipV="1">
          <a:off x="14592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484"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85"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86"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87"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88" name="n_1main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89" name="n_2mainValue【一般廃棄物処理施設】&#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1" name="テキスト ボックス 50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3" name="テキスト ボックス 50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5" name="テキスト ボックス 50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7" name="テキスト ボックス 50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9" name="テキスト ボックス 50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1" name="テキスト ボックス 51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15" name="直線コネクタ 514"/>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16"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17" name="直線コネクタ 516"/>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18"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19" name="直線コネクタ 518"/>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20"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21" name="フローチャート: 判断 520"/>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22" name="フローチャート: 判断 521"/>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23" name="フローチャート: 判断 522"/>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24" name="フローチャート: 判断 523"/>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25" name="フローチャート: 判断 524"/>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94950</xdr:rowOff>
    </xdr:from>
    <xdr:to>
      <xdr:col>112</xdr:col>
      <xdr:colOff>38100</xdr:colOff>
      <xdr:row>41</xdr:row>
      <xdr:rowOff>25100</xdr:rowOff>
    </xdr:to>
    <xdr:sp macro="" textlink="">
      <xdr:nvSpPr>
        <xdr:cNvPr id="531" name="楕円 530"/>
        <xdr:cNvSpPr/>
      </xdr:nvSpPr>
      <xdr:spPr>
        <a:xfrm>
          <a:off x="21272500" y="69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79836</xdr:rowOff>
    </xdr:from>
    <xdr:to>
      <xdr:col>107</xdr:col>
      <xdr:colOff>101600</xdr:colOff>
      <xdr:row>41</xdr:row>
      <xdr:rowOff>9986</xdr:rowOff>
    </xdr:to>
    <xdr:sp macro="" textlink="">
      <xdr:nvSpPr>
        <xdr:cNvPr id="532" name="楕円 531"/>
        <xdr:cNvSpPr/>
      </xdr:nvSpPr>
      <xdr:spPr>
        <a:xfrm>
          <a:off x="20383500" y="69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130636</xdr:rowOff>
    </xdr:from>
    <xdr:to>
      <xdr:col>111</xdr:col>
      <xdr:colOff>177800</xdr:colOff>
      <xdr:row>40</xdr:row>
      <xdr:rowOff>145750</xdr:rowOff>
    </xdr:to>
    <xdr:cxnSp macro="">
      <xdr:nvCxnSpPr>
        <xdr:cNvPr id="533" name="直線コネクタ 532"/>
        <xdr:cNvCxnSpPr/>
      </xdr:nvCxnSpPr>
      <xdr:spPr>
        <a:xfrm>
          <a:off x="20434300" y="6988636"/>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34"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35"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36"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37"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41627</xdr:rowOff>
    </xdr:from>
    <xdr:ext cx="534377" cy="259045"/>
    <xdr:sp macro="" textlink="">
      <xdr:nvSpPr>
        <xdr:cNvPr id="538" name="n_1mainValue【一般廃棄物処理施設】&#10;一人当たり有形固定資産（償却資産）額"/>
        <xdr:cNvSpPr txBox="1"/>
      </xdr:nvSpPr>
      <xdr:spPr>
        <a:xfrm>
          <a:off x="21043411" y="67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26513</xdr:rowOff>
    </xdr:from>
    <xdr:ext cx="534377" cy="259045"/>
    <xdr:sp macro="" textlink="">
      <xdr:nvSpPr>
        <xdr:cNvPr id="539" name="n_2mainValue【一般廃棄物処理施設】&#10;一人当たり有形固定資産（償却資産）額"/>
        <xdr:cNvSpPr txBox="1"/>
      </xdr:nvSpPr>
      <xdr:spPr>
        <a:xfrm>
          <a:off x="20167111" y="67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8" name="テキスト ボックス 56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6" name="テキスト ボックス 57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8" name="テキスト ボックス 57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580" name="直線コネクタ 579"/>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81"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82" name="直線コネクタ 581"/>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583"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584" name="直線コネクタ 583"/>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585"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86" name="フローチャート: 判断 585"/>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587" name="フローチャート: 判断 586"/>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88" name="フローチャート: 判断 58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589" name="フローチャート: 判断 588"/>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590" name="フローチャート: 判断 589"/>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596" name="楕円 595"/>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25400</xdr:rowOff>
    </xdr:from>
    <xdr:to>
      <xdr:col>76</xdr:col>
      <xdr:colOff>165100</xdr:colOff>
      <xdr:row>84</xdr:row>
      <xdr:rowOff>127000</xdr:rowOff>
    </xdr:to>
    <xdr:sp macro="" textlink="">
      <xdr:nvSpPr>
        <xdr:cNvPr id="597" name="楕円 596"/>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125730</xdr:rowOff>
    </xdr:to>
    <xdr:cxnSp macro="">
      <xdr:nvCxnSpPr>
        <xdr:cNvPr id="598" name="直線コネクタ 597"/>
        <xdr:cNvCxnSpPr/>
      </xdr:nvCxnSpPr>
      <xdr:spPr>
        <a:xfrm>
          <a:off x="14592300" y="14478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599" name="楕円 598"/>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6366</xdr:rowOff>
    </xdr:from>
    <xdr:ext cx="405111" cy="259045"/>
    <xdr:sp macro="" textlink="">
      <xdr:nvSpPr>
        <xdr:cNvPr id="60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0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0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0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04" name="n_1mainValue【消防施設】&#10;有形固定資産減価償却率"/>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605" name="n_2mainValue【消防施設】&#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606" name="n_4mainValue【消防施設】&#10;有形固定資産減価償却率"/>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30" name="直線コネクタ 62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3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34" name="直線コネクタ 63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3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36" name="フローチャート: 判断 63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37" name="フローチャート: 判断 63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38" name="フローチャート: 判断 63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9" name="フローチャート: 判断 63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40" name="フローチャート: 判断 63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46" name="楕円 645"/>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21589</xdr:rowOff>
    </xdr:from>
    <xdr:to>
      <xdr:col>107</xdr:col>
      <xdr:colOff>101600</xdr:colOff>
      <xdr:row>86</xdr:row>
      <xdr:rowOff>123189</xdr:rowOff>
    </xdr:to>
    <xdr:sp macro="" textlink="">
      <xdr:nvSpPr>
        <xdr:cNvPr id="647" name="楕円 646"/>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648" name="直線コネクタ 647"/>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22861</xdr:rowOff>
    </xdr:from>
    <xdr:to>
      <xdr:col>98</xdr:col>
      <xdr:colOff>38100</xdr:colOff>
      <xdr:row>86</xdr:row>
      <xdr:rowOff>124461</xdr:rowOff>
    </xdr:to>
    <xdr:sp macro="" textlink="">
      <xdr:nvSpPr>
        <xdr:cNvPr id="649" name="楕円 648"/>
        <xdr:cNvSpPr/>
      </xdr:nvSpPr>
      <xdr:spPr>
        <a:xfrm>
          <a:off x="186055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34307</xdr:rowOff>
    </xdr:from>
    <xdr:ext cx="469744" cy="259045"/>
    <xdr:sp macro="" textlink="">
      <xdr:nvSpPr>
        <xdr:cNvPr id="65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65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5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65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54"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655" name="n_2mainValue【消防施設】&#10;一人当たり面積"/>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115588</xdr:rowOff>
    </xdr:from>
    <xdr:ext cx="469744" cy="259045"/>
    <xdr:sp macro="" textlink="">
      <xdr:nvSpPr>
        <xdr:cNvPr id="656" name="n_4mainValue【消防施設】&#10;一人当たり面積"/>
        <xdr:cNvSpPr txBox="1"/>
      </xdr:nvSpPr>
      <xdr:spPr>
        <a:xfrm>
          <a:off x="18421427" y="148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7" name="テキスト ボックス 6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9" name="テキスト ボックス 6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9" name="テキスト ボックス 6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82" name="直線コネクタ 68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8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84" name="直線コネクタ 68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8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86" name="直線コネクタ 68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87"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88" name="フローチャート: 判断 68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9" name="フローチャート: 判断 68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90" name="フローチャート: 判断 68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91" name="フローチャート: 判断 69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692" name="フローチャート: 判断 69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121738</xdr:rowOff>
    </xdr:from>
    <xdr:to>
      <xdr:col>81</xdr:col>
      <xdr:colOff>101600</xdr:colOff>
      <xdr:row>100</xdr:row>
      <xdr:rowOff>51888</xdr:rowOff>
    </xdr:to>
    <xdr:sp macro="" textlink="">
      <xdr:nvSpPr>
        <xdr:cNvPr id="698" name="楕円 697"/>
        <xdr:cNvSpPr/>
      </xdr:nvSpPr>
      <xdr:spPr>
        <a:xfrm>
          <a:off x="15430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79284</xdr:rowOff>
    </xdr:from>
    <xdr:to>
      <xdr:col>76</xdr:col>
      <xdr:colOff>165100</xdr:colOff>
      <xdr:row>100</xdr:row>
      <xdr:rowOff>9434</xdr:rowOff>
    </xdr:to>
    <xdr:sp macro="" textlink="">
      <xdr:nvSpPr>
        <xdr:cNvPr id="699" name="楕円 698"/>
        <xdr:cNvSpPr/>
      </xdr:nvSpPr>
      <xdr:spPr>
        <a:xfrm>
          <a:off x="145415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130084</xdr:rowOff>
    </xdr:from>
    <xdr:to>
      <xdr:col>81</xdr:col>
      <xdr:colOff>50800</xdr:colOff>
      <xdr:row>100</xdr:row>
      <xdr:rowOff>1088</xdr:rowOff>
    </xdr:to>
    <xdr:cxnSp macro="">
      <xdr:nvCxnSpPr>
        <xdr:cNvPr id="700" name="直線コネクタ 699"/>
        <xdr:cNvCxnSpPr/>
      </xdr:nvCxnSpPr>
      <xdr:spPr>
        <a:xfrm>
          <a:off x="14592300" y="171036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160927</xdr:rowOff>
    </xdr:from>
    <xdr:to>
      <xdr:col>67</xdr:col>
      <xdr:colOff>101600</xdr:colOff>
      <xdr:row>108</xdr:row>
      <xdr:rowOff>91077</xdr:rowOff>
    </xdr:to>
    <xdr:sp macro="" textlink="">
      <xdr:nvSpPr>
        <xdr:cNvPr id="701" name="楕円 700"/>
        <xdr:cNvSpPr/>
      </xdr:nvSpPr>
      <xdr:spPr>
        <a:xfrm>
          <a:off x="1276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119759</xdr:rowOff>
    </xdr:from>
    <xdr:ext cx="405111" cy="259045"/>
    <xdr:sp macro="" textlink="">
      <xdr:nvSpPr>
        <xdr:cNvPr id="702"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03"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0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05"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68415</xdr:rowOff>
    </xdr:from>
    <xdr:ext cx="340478" cy="259045"/>
    <xdr:sp macro="" textlink="">
      <xdr:nvSpPr>
        <xdr:cNvPr id="706" name="n_1mainValue【庁舎】&#10;有形固定資産減価償却率"/>
        <xdr:cNvSpPr txBox="1"/>
      </xdr:nvSpPr>
      <xdr:spPr>
        <a:xfrm>
          <a:off x="152983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25961</xdr:rowOff>
    </xdr:from>
    <xdr:ext cx="340478" cy="259045"/>
    <xdr:sp macro="" textlink="">
      <xdr:nvSpPr>
        <xdr:cNvPr id="707" name="n_2mainValue【庁舎】&#10;有形固定資産減価償却率"/>
        <xdr:cNvSpPr txBox="1"/>
      </xdr:nvSpPr>
      <xdr:spPr>
        <a:xfrm>
          <a:off x="14422061" y="1682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82204</xdr:rowOff>
    </xdr:from>
    <xdr:ext cx="405111" cy="259045"/>
    <xdr:sp macro="" textlink="">
      <xdr:nvSpPr>
        <xdr:cNvPr id="708" name="n_4mainValue【庁舎】&#10;有形固定資産減価償却率"/>
        <xdr:cNvSpPr txBox="1"/>
      </xdr:nvSpPr>
      <xdr:spPr>
        <a:xfrm>
          <a:off x="12611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30" name="直線コネクタ 729"/>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31"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2" name="直線コネクタ 731"/>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3"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4" name="直線コネクタ 73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3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6" name="フローチャート: 判断 73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7" name="フローチャート: 判断 73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8" name="フローチャート: 判断 737"/>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9" name="フローチャート: 判断 738"/>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40" name="フローチャート: 判断 739"/>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46" name="楕円 745"/>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144272</xdr:rowOff>
    </xdr:from>
    <xdr:to>
      <xdr:col>107</xdr:col>
      <xdr:colOff>101600</xdr:colOff>
      <xdr:row>106</xdr:row>
      <xdr:rowOff>74422</xdr:rowOff>
    </xdr:to>
    <xdr:sp macro="" textlink="">
      <xdr:nvSpPr>
        <xdr:cNvPr id="747" name="楕円 746"/>
        <xdr:cNvSpPr/>
      </xdr:nvSpPr>
      <xdr:spPr>
        <a:xfrm>
          <a:off x="20383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23622</xdr:rowOff>
    </xdr:to>
    <xdr:cxnSp macro="">
      <xdr:nvCxnSpPr>
        <xdr:cNvPr id="748" name="直線コネクタ 747"/>
        <xdr:cNvCxnSpPr/>
      </xdr:nvCxnSpPr>
      <xdr:spPr>
        <a:xfrm flipV="1">
          <a:off x="20434300" y="1819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749" name="楕円 748"/>
        <xdr:cNvSpPr/>
      </xdr:nvSpPr>
      <xdr:spPr>
        <a:xfrm>
          <a:off x="18605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750"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51"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52"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753"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754"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65549</xdr:rowOff>
    </xdr:from>
    <xdr:ext cx="469744" cy="259045"/>
    <xdr:sp macro="" textlink="">
      <xdr:nvSpPr>
        <xdr:cNvPr id="755" name="n_2mainValue【庁舎】&#10;一人当たり面積"/>
        <xdr:cNvSpPr txBox="1"/>
      </xdr:nvSpPr>
      <xdr:spPr>
        <a:xfrm>
          <a:off x="201994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756" name="n_4mainValue【庁舎】&#10;一人当たり面積"/>
        <xdr:cNvSpPr txBox="1"/>
      </xdr:nvSpPr>
      <xdr:spPr>
        <a:xfrm>
          <a:off x="18421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類似団体平均と比較すると、福祉施設と庁舎以外の施設で有形固定資産減価償却率が高くなっている。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　庁舎については、平成２９年度に新庁舎が完成し、旧庁舎の取り壊しを行ったことから、類似団体平均の減価償却率を大きく下回っている。</a:t>
          </a:r>
        </a:p>
        <a:p>
          <a:r>
            <a:rPr kumimoji="1" lang="ja-JP" altLang="en-US" sz="1100">
              <a:latin typeface="ＭＳ Ｐゴシック" panose="020B0600070205080204" pitchFamily="50" charset="-128"/>
              <a:ea typeface="ＭＳ Ｐゴシック" panose="020B0600070205080204" pitchFamily="50" charset="-128"/>
            </a:rPr>
            <a:t>　その他の施設についても、老朽化が進んでいることから、公共施設等総合管理計画や個別施設計画に基づき、全庁的な取組体制を構築しながら、今後の公共施設のあり方について検討していく。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24198291</v>
      </c>
      <c r="BO4" s="462"/>
      <c r="BP4" s="462"/>
      <c r="BQ4" s="462"/>
      <c r="BR4" s="462"/>
      <c r="BS4" s="462"/>
      <c r="BT4" s="462"/>
      <c r="BU4" s="463"/>
      <c r="BV4" s="461">
        <v>24481184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22782932</v>
      </c>
      <c r="BO5" s="467"/>
      <c r="BP5" s="467"/>
      <c r="BQ5" s="467"/>
      <c r="BR5" s="467"/>
      <c r="BS5" s="467"/>
      <c r="BT5" s="467"/>
      <c r="BU5" s="468"/>
      <c r="BV5" s="466">
        <v>23037187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91.4</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1415359</v>
      </c>
      <c r="BO6" s="467"/>
      <c r="BP6" s="467"/>
      <c r="BQ6" s="467"/>
      <c r="BR6" s="467"/>
      <c r="BS6" s="467"/>
      <c r="BT6" s="467"/>
      <c r="BU6" s="468"/>
      <c r="BV6" s="466">
        <v>1443997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594057</v>
      </c>
      <c r="BO7" s="467"/>
      <c r="BP7" s="467"/>
      <c r="BQ7" s="467"/>
      <c r="BR7" s="467"/>
      <c r="BS7" s="467"/>
      <c r="BT7" s="467"/>
      <c r="BU7" s="468"/>
      <c r="BV7" s="466">
        <v>782199</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11992633</v>
      </c>
      <c r="CU7" s="467"/>
      <c r="CV7" s="467"/>
      <c r="CW7" s="467"/>
      <c r="CX7" s="467"/>
      <c r="CY7" s="467"/>
      <c r="CZ7" s="467"/>
      <c r="DA7" s="468"/>
      <c r="DB7" s="466">
        <v>11907925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821302</v>
      </c>
      <c r="BO8" s="467"/>
      <c r="BP8" s="467"/>
      <c r="BQ8" s="467"/>
      <c r="BR8" s="467"/>
      <c r="BS8" s="467"/>
      <c r="BT8" s="467"/>
      <c r="BU8" s="468"/>
      <c r="BV8" s="466">
        <v>661798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0.65</v>
      </c>
      <c r="CU8" s="580"/>
      <c r="CV8" s="580"/>
      <c r="CW8" s="580"/>
      <c r="CX8" s="580"/>
      <c r="CY8" s="580"/>
      <c r="CZ8" s="580"/>
      <c r="DA8" s="581"/>
      <c r="DB8" s="579">
        <v>0.65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49746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107</v>
      </c>
      <c r="AV9" s="524"/>
      <c r="AW9" s="524"/>
      <c r="AX9" s="524"/>
      <c r="AY9" s="446" t="s">
        <v>114</v>
      </c>
      <c r="AZ9" s="447"/>
      <c r="BA9" s="447"/>
      <c r="BB9" s="447"/>
      <c r="BC9" s="447"/>
      <c r="BD9" s="447"/>
      <c r="BE9" s="447"/>
      <c r="BF9" s="447"/>
      <c r="BG9" s="447"/>
      <c r="BH9" s="447"/>
      <c r="BI9" s="447"/>
      <c r="BJ9" s="447"/>
      <c r="BK9" s="447"/>
      <c r="BL9" s="447"/>
      <c r="BM9" s="448"/>
      <c r="BN9" s="466">
        <v>159504</v>
      </c>
      <c r="BO9" s="467"/>
      <c r="BP9" s="467"/>
      <c r="BQ9" s="467"/>
      <c r="BR9" s="467"/>
      <c r="BS9" s="467"/>
      <c r="BT9" s="467"/>
      <c r="BU9" s="468"/>
      <c r="BV9" s="466">
        <v>-370630</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52070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4677</v>
      </c>
      <c r="BO10" s="467"/>
      <c r="BP10" s="467"/>
      <c r="BQ10" s="467"/>
      <c r="BR10" s="467"/>
      <c r="BS10" s="467"/>
      <c r="BT10" s="467"/>
      <c r="BU10" s="468"/>
      <c r="BV10" s="466">
        <v>6775</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48276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1001192</v>
      </c>
      <c r="BO12" s="467"/>
      <c r="BP12" s="467"/>
      <c r="BQ12" s="467"/>
      <c r="BR12" s="467"/>
      <c r="BS12" s="467"/>
      <c r="BT12" s="467"/>
      <c r="BU12" s="468"/>
      <c r="BV12" s="466">
        <v>76486</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47477</v>
      </c>
      <c r="S13" s="570"/>
      <c r="T13" s="570"/>
      <c r="U13" s="570"/>
      <c r="V13" s="571"/>
      <c r="W13" s="557" t="s">
        <v>137</v>
      </c>
      <c r="X13" s="479"/>
      <c r="Y13" s="479"/>
      <c r="Z13" s="479"/>
      <c r="AA13" s="479"/>
      <c r="AB13" s="480"/>
      <c r="AC13" s="442">
        <v>1791</v>
      </c>
      <c r="AD13" s="443"/>
      <c r="AE13" s="443"/>
      <c r="AF13" s="443"/>
      <c r="AG13" s="444"/>
      <c r="AH13" s="442">
        <v>2093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-837011</v>
      </c>
      <c r="BO13" s="467"/>
      <c r="BP13" s="467"/>
      <c r="BQ13" s="467"/>
      <c r="BR13" s="467"/>
      <c r="BS13" s="467"/>
      <c r="BT13" s="467"/>
      <c r="BU13" s="468"/>
      <c r="BV13" s="466">
        <v>-440341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48910</v>
      </c>
      <c r="S14" s="570"/>
      <c r="T14" s="570"/>
      <c r="U14" s="570"/>
      <c r="V14" s="571"/>
      <c r="W14" s="572"/>
      <c r="X14" s="482"/>
      <c r="Y14" s="482"/>
      <c r="Z14" s="482"/>
      <c r="AA14" s="482"/>
      <c r="AB14" s="483"/>
      <c r="AC14" s="562">
        <v>7.2</v>
      </c>
      <c r="AD14" s="563"/>
      <c r="AE14" s="563"/>
      <c r="AF14" s="563"/>
      <c r="AG14" s="564"/>
      <c r="AH14" s="562">
        <v>8.1999999999999993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48194</v>
      </c>
      <c r="S15" s="570"/>
      <c r="T15" s="570"/>
      <c r="U15" s="570"/>
      <c r="V15" s="571"/>
      <c r="W15" s="557" t="s">
        <v>147</v>
      </c>
      <c r="X15" s="479"/>
      <c r="Y15" s="479"/>
      <c r="Z15" s="479"/>
      <c r="AA15" s="479"/>
      <c r="AB15" s="480"/>
      <c r="AC15" s="442">
        <v>9825</v>
      </c>
      <c r="AD15" s="443"/>
      <c r="AE15" s="443"/>
      <c r="AF15" s="443"/>
      <c r="AG15" s="444"/>
      <c r="AH15" s="442">
        <v>10228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6197097</v>
      </c>
      <c r="BO15" s="462"/>
      <c r="BP15" s="462"/>
      <c r="BQ15" s="462"/>
      <c r="BR15" s="462"/>
      <c r="BS15" s="462"/>
      <c r="BT15" s="462"/>
      <c r="BU15" s="463"/>
      <c r="BV15" s="461">
        <v>6076668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39.6</v>
      </c>
      <c r="AD16" s="563"/>
      <c r="AE16" s="563"/>
      <c r="AF16" s="563"/>
      <c r="AG16" s="564"/>
      <c r="AH16" s="562">
        <v>40.299999999999997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9547890</v>
      </c>
      <c r="BO16" s="467"/>
      <c r="BP16" s="467"/>
      <c r="BQ16" s="467"/>
      <c r="BR16" s="467"/>
      <c r="BS16" s="467"/>
      <c r="BT16" s="467"/>
      <c r="BU16" s="468"/>
      <c r="BV16" s="466">
        <v>9309930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13175</v>
      </c>
      <c r="AD17" s="443"/>
      <c r="AE17" s="443"/>
      <c r="AF17" s="443"/>
      <c r="AG17" s="444"/>
      <c r="AH17" s="442">
        <v>13079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7903613</v>
      </c>
      <c r="BO17" s="467"/>
      <c r="BP17" s="467"/>
      <c r="BQ17" s="467"/>
      <c r="BR17" s="467"/>
      <c r="BS17" s="467"/>
      <c r="BT17" s="467"/>
      <c r="BU17" s="468"/>
      <c r="BV17" s="466">
        <v>7734680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122.85</v>
      </c>
      <c r="M18" s="531"/>
      <c r="N18" s="531"/>
      <c r="O18" s="531"/>
      <c r="P18" s="531"/>
      <c r="Q18" s="531"/>
      <c r="R18" s="532"/>
      <c r="S18" s="532"/>
      <c r="T18" s="532"/>
      <c r="U18" s="532"/>
      <c r="V18" s="533"/>
      <c r="W18" s="547"/>
      <c r="X18" s="548"/>
      <c r="Y18" s="548"/>
      <c r="Z18" s="548"/>
      <c r="AA18" s="548"/>
      <c r="AB18" s="558"/>
      <c r="AC18" s="430">
        <v>53.1</v>
      </c>
      <c r="AD18" s="431"/>
      <c r="AE18" s="431"/>
      <c r="AF18" s="431"/>
      <c r="AG18" s="534"/>
      <c r="AH18" s="430">
        <v>51.5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11297552</v>
      </c>
      <c r="BO18" s="467"/>
      <c r="BP18" s="467"/>
      <c r="BQ18" s="467"/>
      <c r="BR18" s="467"/>
      <c r="BS18" s="467"/>
      <c r="BT18" s="467"/>
      <c r="BU18" s="468"/>
      <c r="BV18" s="466">
        <v>10825013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405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15138629</v>
      </c>
      <c r="BO19" s="467"/>
      <c r="BP19" s="467"/>
      <c r="BQ19" s="467"/>
      <c r="BR19" s="467"/>
      <c r="BS19" s="467"/>
      <c r="BT19" s="467"/>
      <c r="BU19" s="468"/>
      <c r="BV19" s="466">
        <v>14455494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18255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16403160</v>
      </c>
      <c r="BO23" s="467"/>
      <c r="BP23" s="467"/>
      <c r="BQ23" s="467"/>
      <c r="BR23" s="467"/>
      <c r="BS23" s="467"/>
      <c r="BT23" s="467"/>
      <c r="BU23" s="468"/>
      <c r="BV23" s="466">
        <v>15941139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8900</v>
      </c>
      <c r="R24" s="443"/>
      <c r="S24" s="443"/>
      <c r="T24" s="443"/>
      <c r="U24" s="443"/>
      <c r="V24" s="444"/>
      <c r="W24" s="508"/>
      <c r="X24" s="499"/>
      <c r="Y24" s="500"/>
      <c r="Z24" s="439" t="s">
        <v>171</v>
      </c>
      <c r="AA24" s="440"/>
      <c r="AB24" s="440"/>
      <c r="AC24" s="440"/>
      <c r="AD24" s="440"/>
      <c r="AE24" s="440"/>
      <c r="AF24" s="440"/>
      <c r="AG24" s="441"/>
      <c r="AH24" s="442">
        <v>336</v>
      </c>
      <c r="AI24" s="443"/>
      <c r="AJ24" s="443"/>
      <c r="AK24" s="443"/>
      <c r="AL24" s="444"/>
      <c r="AM24" s="442">
        <v>1022112</v>
      </c>
      <c r="AN24" s="443"/>
      <c r="AO24" s="443"/>
      <c r="AP24" s="443"/>
      <c r="AQ24" s="443"/>
      <c r="AR24" s="444"/>
      <c r="AS24" s="442">
        <v>3042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5263303</v>
      </c>
      <c r="BO24" s="467"/>
      <c r="BP24" s="467"/>
      <c r="BQ24" s="467"/>
      <c r="BR24" s="467"/>
      <c r="BS24" s="467"/>
      <c r="BT24" s="467"/>
      <c r="BU24" s="468"/>
      <c r="BV24" s="466">
        <v>4977785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7300</v>
      </c>
      <c r="R25" s="443"/>
      <c r="S25" s="443"/>
      <c r="T25" s="443"/>
      <c r="U25" s="443"/>
      <c r="V25" s="444"/>
      <c r="W25" s="508"/>
      <c r="X25" s="499"/>
      <c r="Y25" s="500"/>
      <c r="Z25" s="439" t="s">
        <v>174</v>
      </c>
      <c r="AA25" s="440"/>
      <c r="AB25" s="440"/>
      <c r="AC25" s="440"/>
      <c r="AD25" s="440"/>
      <c r="AE25" s="440"/>
      <c r="AF25" s="440"/>
      <c r="AG25" s="441"/>
      <c r="AH25" s="442" t="s">
        <v>145</v>
      </c>
      <c r="AI25" s="443"/>
      <c r="AJ25" s="443"/>
      <c r="AK25" s="443"/>
      <c r="AL25" s="444"/>
      <c r="AM25" s="442" t="s">
        <v>145</v>
      </c>
      <c r="AN25" s="443"/>
      <c r="AO25" s="443"/>
      <c r="AP25" s="443"/>
      <c r="AQ25" s="443"/>
      <c r="AR25" s="444"/>
      <c r="AS25" s="442" t="s">
        <v>145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4499769</v>
      </c>
      <c r="BO25" s="462"/>
      <c r="BP25" s="462"/>
      <c r="BQ25" s="462"/>
      <c r="BR25" s="462"/>
      <c r="BS25" s="462"/>
      <c r="BT25" s="462"/>
      <c r="BU25" s="463"/>
      <c r="BV25" s="461">
        <v>5319315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6600</v>
      </c>
      <c r="R26" s="443"/>
      <c r="S26" s="443"/>
      <c r="T26" s="443"/>
      <c r="U26" s="443"/>
      <c r="V26" s="444"/>
      <c r="W26" s="508"/>
      <c r="X26" s="499"/>
      <c r="Y26" s="500"/>
      <c r="Z26" s="439" t="s">
        <v>177</v>
      </c>
      <c r="AA26" s="521"/>
      <c r="AB26" s="521"/>
      <c r="AC26" s="521"/>
      <c r="AD26" s="521"/>
      <c r="AE26" s="521"/>
      <c r="AF26" s="521"/>
      <c r="AG26" s="522"/>
      <c r="AH26" s="442">
        <v>12</v>
      </c>
      <c r="AI26" s="443"/>
      <c r="AJ26" s="443"/>
      <c r="AK26" s="443"/>
      <c r="AL26" s="444"/>
      <c r="AM26" s="442">
        <v>39744</v>
      </c>
      <c r="AN26" s="443"/>
      <c r="AO26" s="443"/>
      <c r="AP26" s="443"/>
      <c r="AQ26" s="443"/>
      <c r="AR26" s="444"/>
      <c r="AS26" s="442">
        <v>3312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145</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4350</v>
      </c>
      <c r="R27" s="443"/>
      <c r="S27" s="443"/>
      <c r="T27" s="443"/>
      <c r="U27" s="443"/>
      <c r="V27" s="444"/>
      <c r="W27" s="508"/>
      <c r="X27" s="499"/>
      <c r="Y27" s="500"/>
      <c r="Z27" s="439" t="s">
        <v>180</v>
      </c>
      <c r="AA27" s="440"/>
      <c r="AB27" s="440"/>
      <c r="AC27" s="440"/>
      <c r="AD27" s="440"/>
      <c r="AE27" s="440"/>
      <c r="AF27" s="440"/>
      <c r="AG27" s="441"/>
      <c r="AH27" s="442">
        <v>8</v>
      </c>
      <c r="AI27" s="443"/>
      <c r="AJ27" s="443"/>
      <c r="AK27" s="443"/>
      <c r="AL27" s="444"/>
      <c r="AM27" s="442">
        <v>29920</v>
      </c>
      <c r="AN27" s="443"/>
      <c r="AO27" s="443"/>
      <c r="AP27" s="443"/>
      <c r="AQ27" s="443"/>
      <c r="AR27" s="444"/>
      <c r="AS27" s="442">
        <v>3740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1321521</v>
      </c>
      <c r="BO27" s="470"/>
      <c r="BP27" s="470"/>
      <c r="BQ27" s="470"/>
      <c r="BR27" s="470"/>
      <c r="BS27" s="470"/>
      <c r="BT27" s="470"/>
      <c r="BU27" s="471"/>
      <c r="BV27" s="469">
        <v>1320145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3900</v>
      </c>
      <c r="R28" s="443"/>
      <c r="S28" s="443"/>
      <c r="T28" s="443"/>
      <c r="U28" s="443"/>
      <c r="V28" s="444"/>
      <c r="W28" s="508"/>
      <c r="X28" s="499"/>
      <c r="Y28" s="500"/>
      <c r="Z28" s="439" t="s">
        <v>183</v>
      </c>
      <c r="AA28" s="440"/>
      <c r="AB28" s="440"/>
      <c r="AC28" s="440"/>
      <c r="AD28" s="440"/>
      <c r="AE28" s="440"/>
      <c r="AF28" s="440"/>
      <c r="AG28" s="441"/>
      <c r="AH28" s="442" t="s">
        <v>145</v>
      </c>
      <c r="AI28" s="443"/>
      <c r="AJ28" s="443"/>
      <c r="AK28" s="443"/>
      <c r="AL28" s="444"/>
      <c r="AM28" s="442" t="s">
        <v>145</v>
      </c>
      <c r="AN28" s="443"/>
      <c r="AO28" s="443"/>
      <c r="AP28" s="443"/>
      <c r="AQ28" s="443"/>
      <c r="AR28" s="444"/>
      <c r="AS28" s="442" t="s">
        <v>145</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2441505</v>
      </c>
      <c r="BO28" s="462"/>
      <c r="BP28" s="462"/>
      <c r="BQ28" s="462"/>
      <c r="BR28" s="462"/>
      <c r="BS28" s="462"/>
      <c r="BT28" s="462"/>
      <c r="BU28" s="463"/>
      <c r="BV28" s="461">
        <v>3088020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16</v>
      </c>
      <c r="M29" s="443"/>
      <c r="N29" s="443"/>
      <c r="O29" s="443"/>
      <c r="P29" s="444"/>
      <c r="Q29" s="442">
        <v>3600</v>
      </c>
      <c r="R29" s="443"/>
      <c r="S29" s="443"/>
      <c r="T29" s="443"/>
      <c r="U29" s="443"/>
      <c r="V29" s="444"/>
      <c r="W29" s="509"/>
      <c r="X29" s="510"/>
      <c r="Y29" s="511"/>
      <c r="Z29" s="439" t="s">
        <v>186</v>
      </c>
      <c r="AA29" s="440"/>
      <c r="AB29" s="440"/>
      <c r="AC29" s="440"/>
      <c r="AD29" s="440"/>
      <c r="AE29" s="440"/>
      <c r="AF29" s="440"/>
      <c r="AG29" s="441"/>
      <c r="AH29" s="442">
        <v>344</v>
      </c>
      <c r="AI29" s="443"/>
      <c r="AJ29" s="443"/>
      <c r="AK29" s="443"/>
      <c r="AL29" s="444"/>
      <c r="AM29" s="442">
        <v>1052032</v>
      </c>
      <c r="AN29" s="443"/>
      <c r="AO29" s="443"/>
      <c r="AP29" s="443"/>
      <c r="AQ29" s="443"/>
      <c r="AR29" s="444"/>
      <c r="AS29" s="442">
        <v>3058</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465853</v>
      </c>
      <c r="BO29" s="467"/>
      <c r="BP29" s="467"/>
      <c r="BQ29" s="467"/>
      <c r="BR29" s="467"/>
      <c r="BS29" s="467"/>
      <c r="BT29" s="467"/>
      <c r="BU29" s="468"/>
      <c r="BV29" s="466">
        <v>464536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5440082</v>
      </c>
      <c r="BO30" s="470"/>
      <c r="BP30" s="470"/>
      <c r="BQ30" s="470"/>
      <c r="BR30" s="470"/>
      <c r="BS30" s="470"/>
      <c r="BT30" s="470"/>
      <c r="BU30" s="471"/>
      <c r="BV30" s="469">
        <v>5605516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工業団地整備事業特別会計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富岡地域医療企業団（病院事業）</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富岡市土地開発公社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富岡甘楽広域市町村圏振興整備組合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まちづくり富岡</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富岡甘楽衛生施設組合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群馬県市町村総合事務組合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群馬県後期高齢者医療広域連合（一般会計）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群馬県後期高齢者医療広域連合（事業会計）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群馬県市町村会館管理組合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aV+AYvWBdCk98DV0I+aoI+OJWJVunmlFnu+ck/VzlViQ3tdlIAftCyG3p7FnNrBiIK1SIA0CYvgB9gUOwXpjQ==" saltValue="/PKJC390Xobt9FQuZ60a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7000623</v>
      </c>
      <c r="S5" s="734"/>
      <c r="T5" s="734"/>
      <c r="U5" s="734"/>
      <c r="V5" s="734"/>
      <c r="W5" s="734"/>
      <c r="X5" s="734"/>
      <c r="Y5" s="777"/>
      <c r="Z5" s="795">
        <v>28.9</v>
      </c>
      <c r="AA5" s="795"/>
      <c r="AB5" s="795"/>
      <c r="AC5" s="795"/>
      <c r="AD5" s="796">
        <v>6750234</v>
      </c>
      <c r="AE5" s="796"/>
      <c r="AF5" s="796"/>
      <c r="AG5" s="796"/>
      <c r="AH5" s="796"/>
      <c r="AI5" s="796"/>
      <c r="AJ5" s="796"/>
      <c r="AK5" s="796"/>
      <c r="AL5" s="778">
        <v>57.4</v>
      </c>
      <c r="AM5" s="749"/>
      <c r="AN5" s="749"/>
      <c r="AO5" s="779"/>
      <c r="AP5" s="744" t="s">
        <v>225</v>
      </c>
      <c r="AQ5" s="745"/>
      <c r="AR5" s="745"/>
      <c r="AS5" s="745"/>
      <c r="AT5" s="745"/>
      <c r="AU5" s="745"/>
      <c r="AV5" s="745"/>
      <c r="AW5" s="745"/>
      <c r="AX5" s="745"/>
      <c r="AY5" s="745"/>
      <c r="AZ5" s="745"/>
      <c r="BA5" s="745"/>
      <c r="BB5" s="745"/>
      <c r="BC5" s="745"/>
      <c r="BD5" s="745"/>
      <c r="BE5" s="745"/>
      <c r="BF5" s="746"/>
      <c r="BG5" s="678">
        <v>6742660</v>
      </c>
      <c r="BH5" s="679"/>
      <c r="BI5" s="679"/>
      <c r="BJ5" s="679"/>
      <c r="BK5" s="679"/>
      <c r="BL5" s="679"/>
      <c r="BM5" s="679"/>
      <c r="BN5" s="680"/>
      <c r="BO5" s="715">
        <v>96.3</v>
      </c>
      <c r="BP5" s="715"/>
      <c r="BQ5" s="715"/>
      <c r="BR5" s="715"/>
      <c r="BS5" s="716">
        <v>121214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223892</v>
      </c>
      <c r="S6" s="679"/>
      <c r="T6" s="679"/>
      <c r="U6" s="679"/>
      <c r="V6" s="679"/>
      <c r="W6" s="679"/>
      <c r="X6" s="679"/>
      <c r="Y6" s="680"/>
      <c r="Z6" s="715">
        <v>0.9</v>
      </c>
      <c r="AA6" s="715"/>
      <c r="AB6" s="715"/>
      <c r="AC6" s="715"/>
      <c r="AD6" s="716">
        <v>223892</v>
      </c>
      <c r="AE6" s="716"/>
      <c r="AF6" s="716"/>
      <c r="AG6" s="716"/>
      <c r="AH6" s="716"/>
      <c r="AI6" s="716"/>
      <c r="AJ6" s="716"/>
      <c r="AK6" s="716"/>
      <c r="AL6" s="681">
        <v>1.9</v>
      </c>
      <c r="AM6" s="682"/>
      <c r="AN6" s="682"/>
      <c r="AO6" s="717"/>
      <c r="AP6" s="675" t="s">
        <v>230</v>
      </c>
      <c r="AQ6" s="676"/>
      <c r="AR6" s="676"/>
      <c r="AS6" s="676"/>
      <c r="AT6" s="676"/>
      <c r="AU6" s="676"/>
      <c r="AV6" s="676"/>
      <c r="AW6" s="676"/>
      <c r="AX6" s="676"/>
      <c r="AY6" s="676"/>
      <c r="AZ6" s="676"/>
      <c r="BA6" s="676"/>
      <c r="BB6" s="676"/>
      <c r="BC6" s="676"/>
      <c r="BD6" s="676"/>
      <c r="BE6" s="676"/>
      <c r="BF6" s="677"/>
      <c r="BG6" s="678">
        <v>6742660</v>
      </c>
      <c r="BH6" s="679"/>
      <c r="BI6" s="679"/>
      <c r="BJ6" s="679"/>
      <c r="BK6" s="679"/>
      <c r="BL6" s="679"/>
      <c r="BM6" s="679"/>
      <c r="BN6" s="680"/>
      <c r="BO6" s="715">
        <v>96.3</v>
      </c>
      <c r="BP6" s="715"/>
      <c r="BQ6" s="715"/>
      <c r="BR6" s="715"/>
      <c r="BS6" s="716">
        <v>121214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201207</v>
      </c>
      <c r="CS6" s="679"/>
      <c r="CT6" s="679"/>
      <c r="CU6" s="679"/>
      <c r="CV6" s="679"/>
      <c r="CW6" s="679"/>
      <c r="CX6" s="679"/>
      <c r="CY6" s="680"/>
      <c r="CZ6" s="778">
        <v>0.9</v>
      </c>
      <c r="DA6" s="749"/>
      <c r="DB6" s="749"/>
      <c r="DC6" s="781"/>
      <c r="DD6" s="684">
        <v>1697</v>
      </c>
      <c r="DE6" s="679"/>
      <c r="DF6" s="679"/>
      <c r="DG6" s="679"/>
      <c r="DH6" s="679"/>
      <c r="DI6" s="679"/>
      <c r="DJ6" s="679"/>
      <c r="DK6" s="679"/>
      <c r="DL6" s="679"/>
      <c r="DM6" s="679"/>
      <c r="DN6" s="679"/>
      <c r="DO6" s="679"/>
      <c r="DP6" s="680"/>
      <c r="DQ6" s="684">
        <v>201207</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4940</v>
      </c>
      <c r="S7" s="679"/>
      <c r="T7" s="679"/>
      <c r="U7" s="679"/>
      <c r="V7" s="679"/>
      <c r="W7" s="679"/>
      <c r="X7" s="679"/>
      <c r="Y7" s="680"/>
      <c r="Z7" s="715">
        <v>0</v>
      </c>
      <c r="AA7" s="715"/>
      <c r="AB7" s="715"/>
      <c r="AC7" s="715"/>
      <c r="AD7" s="716">
        <v>4940</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3013743</v>
      </c>
      <c r="BH7" s="679"/>
      <c r="BI7" s="679"/>
      <c r="BJ7" s="679"/>
      <c r="BK7" s="679"/>
      <c r="BL7" s="679"/>
      <c r="BM7" s="679"/>
      <c r="BN7" s="680"/>
      <c r="BO7" s="715">
        <v>43</v>
      </c>
      <c r="BP7" s="715"/>
      <c r="BQ7" s="715"/>
      <c r="BR7" s="715"/>
      <c r="BS7" s="716">
        <v>121214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2375627</v>
      </c>
      <c r="CS7" s="679"/>
      <c r="CT7" s="679"/>
      <c r="CU7" s="679"/>
      <c r="CV7" s="679"/>
      <c r="CW7" s="679"/>
      <c r="CX7" s="679"/>
      <c r="CY7" s="680"/>
      <c r="CZ7" s="715">
        <v>10.4</v>
      </c>
      <c r="DA7" s="715"/>
      <c r="DB7" s="715"/>
      <c r="DC7" s="715"/>
      <c r="DD7" s="684">
        <v>188451</v>
      </c>
      <c r="DE7" s="679"/>
      <c r="DF7" s="679"/>
      <c r="DG7" s="679"/>
      <c r="DH7" s="679"/>
      <c r="DI7" s="679"/>
      <c r="DJ7" s="679"/>
      <c r="DK7" s="679"/>
      <c r="DL7" s="679"/>
      <c r="DM7" s="679"/>
      <c r="DN7" s="679"/>
      <c r="DO7" s="679"/>
      <c r="DP7" s="680"/>
      <c r="DQ7" s="684">
        <v>1987386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24206</v>
      </c>
      <c r="S8" s="679"/>
      <c r="T8" s="679"/>
      <c r="U8" s="679"/>
      <c r="V8" s="679"/>
      <c r="W8" s="679"/>
      <c r="X8" s="679"/>
      <c r="Y8" s="680"/>
      <c r="Z8" s="715">
        <v>0.1</v>
      </c>
      <c r="AA8" s="715"/>
      <c r="AB8" s="715"/>
      <c r="AC8" s="715"/>
      <c r="AD8" s="716">
        <v>24206</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86024</v>
      </c>
      <c r="BH8" s="679"/>
      <c r="BI8" s="679"/>
      <c r="BJ8" s="679"/>
      <c r="BK8" s="679"/>
      <c r="BL8" s="679"/>
      <c r="BM8" s="679"/>
      <c r="BN8" s="680"/>
      <c r="BO8" s="715">
        <v>1.2</v>
      </c>
      <c r="BP8" s="715"/>
      <c r="BQ8" s="715"/>
      <c r="BR8" s="715"/>
      <c r="BS8" s="684" t="s">
        <v>126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6342332</v>
      </c>
      <c r="CS8" s="679"/>
      <c r="CT8" s="679"/>
      <c r="CU8" s="679"/>
      <c r="CV8" s="679"/>
      <c r="CW8" s="679"/>
      <c r="CX8" s="679"/>
      <c r="CY8" s="680"/>
      <c r="CZ8" s="715">
        <v>27.8</v>
      </c>
      <c r="DA8" s="715"/>
      <c r="DB8" s="715"/>
      <c r="DC8" s="715"/>
      <c r="DD8" s="684">
        <v>143538</v>
      </c>
      <c r="DE8" s="679"/>
      <c r="DF8" s="679"/>
      <c r="DG8" s="679"/>
      <c r="DH8" s="679"/>
      <c r="DI8" s="679"/>
      <c r="DJ8" s="679"/>
      <c r="DK8" s="679"/>
      <c r="DL8" s="679"/>
      <c r="DM8" s="679"/>
      <c r="DN8" s="679"/>
      <c r="DO8" s="679"/>
      <c r="DP8" s="680"/>
      <c r="DQ8" s="684">
        <v>3254995</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14404</v>
      </c>
      <c r="S9" s="679"/>
      <c r="T9" s="679"/>
      <c r="U9" s="679"/>
      <c r="V9" s="679"/>
      <c r="W9" s="679"/>
      <c r="X9" s="679"/>
      <c r="Y9" s="680"/>
      <c r="Z9" s="715">
        <v>0.1</v>
      </c>
      <c r="AA9" s="715"/>
      <c r="AB9" s="715"/>
      <c r="AC9" s="715"/>
      <c r="AD9" s="716">
        <v>14404</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2287315</v>
      </c>
      <c r="BH9" s="679"/>
      <c r="BI9" s="679"/>
      <c r="BJ9" s="679"/>
      <c r="BK9" s="679"/>
      <c r="BL9" s="679"/>
      <c r="BM9" s="679"/>
      <c r="BN9" s="680"/>
      <c r="BO9" s="715">
        <v>32.700000000000003</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3003464</v>
      </c>
      <c r="CS9" s="679"/>
      <c r="CT9" s="679"/>
      <c r="CU9" s="679"/>
      <c r="CV9" s="679"/>
      <c r="CW9" s="679"/>
      <c r="CX9" s="679"/>
      <c r="CY9" s="680"/>
      <c r="CZ9" s="715">
        <v>13.2</v>
      </c>
      <c r="DA9" s="715"/>
      <c r="DB9" s="715"/>
      <c r="DC9" s="715"/>
      <c r="DD9" s="684">
        <v>1466443</v>
      </c>
      <c r="DE9" s="679"/>
      <c r="DF9" s="679"/>
      <c r="DG9" s="679"/>
      <c r="DH9" s="679"/>
      <c r="DI9" s="679"/>
      <c r="DJ9" s="679"/>
      <c r="DK9" s="679"/>
      <c r="DL9" s="679"/>
      <c r="DM9" s="679"/>
      <c r="DN9" s="679"/>
      <c r="DO9" s="679"/>
      <c r="DP9" s="680"/>
      <c r="DQ9" s="684">
        <v>1498766</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126</v>
      </c>
      <c r="AA10" s="715"/>
      <c r="AB10" s="715"/>
      <c r="AC10" s="715"/>
      <c r="AD10" s="716" t="s">
        <v>243</v>
      </c>
      <c r="AE10" s="716"/>
      <c r="AF10" s="716"/>
      <c r="AG10" s="716"/>
      <c r="AH10" s="716"/>
      <c r="AI10" s="716"/>
      <c r="AJ10" s="716"/>
      <c r="AK10" s="716"/>
      <c r="AL10" s="681" t="s">
        <v>240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175014</v>
      </c>
      <c r="BH10" s="679"/>
      <c r="BI10" s="679"/>
      <c r="BJ10" s="679"/>
      <c r="BK10" s="679"/>
      <c r="BL10" s="679"/>
      <c r="BM10" s="679"/>
      <c r="BN10" s="680"/>
      <c r="BO10" s="715">
        <v>2.5</v>
      </c>
      <c r="BP10" s="715"/>
      <c r="BQ10" s="715"/>
      <c r="BR10" s="715"/>
      <c r="BS10" s="684">
        <v>29112</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35802</v>
      </c>
      <c r="CS10" s="679"/>
      <c r="CT10" s="679"/>
      <c r="CU10" s="679"/>
      <c r="CV10" s="679"/>
      <c r="CW10" s="679"/>
      <c r="CX10" s="679"/>
      <c r="CY10" s="680"/>
      <c r="CZ10" s="715">
        <v>0.2</v>
      </c>
      <c r="DA10" s="715"/>
      <c r="DB10" s="715"/>
      <c r="DC10" s="715"/>
      <c r="DD10" s="684" t="s">
        <v>126</v>
      </c>
      <c r="DE10" s="679"/>
      <c r="DF10" s="679"/>
      <c r="DG10" s="679"/>
      <c r="DH10" s="679"/>
      <c r="DI10" s="679"/>
      <c r="DJ10" s="679"/>
      <c r="DK10" s="679"/>
      <c r="DL10" s="679"/>
      <c r="DM10" s="679"/>
      <c r="DN10" s="679"/>
      <c r="DO10" s="679"/>
      <c r="DP10" s="680"/>
      <c r="DQ10" s="684">
        <v>29224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932873</v>
      </c>
      <c r="S11" s="679"/>
      <c r="T11" s="679"/>
      <c r="U11" s="679"/>
      <c r="V11" s="679"/>
      <c r="W11" s="679"/>
      <c r="X11" s="679"/>
      <c r="Y11" s="680"/>
      <c r="Z11" s="681">
        <v>3.9</v>
      </c>
      <c r="AA11" s="682"/>
      <c r="AB11" s="682"/>
      <c r="AC11" s="683"/>
      <c r="AD11" s="684">
        <v>932873</v>
      </c>
      <c r="AE11" s="679"/>
      <c r="AF11" s="679"/>
      <c r="AG11" s="679"/>
      <c r="AH11" s="679"/>
      <c r="AI11" s="679"/>
      <c r="AJ11" s="679"/>
      <c r="AK11" s="680"/>
      <c r="AL11" s="681">
        <v>7.9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465390</v>
      </c>
      <c r="BH11" s="679"/>
      <c r="BI11" s="679"/>
      <c r="BJ11" s="679"/>
      <c r="BK11" s="679"/>
      <c r="BL11" s="679"/>
      <c r="BM11" s="679"/>
      <c r="BN11" s="680"/>
      <c r="BO11" s="715">
        <v>6.6</v>
      </c>
      <c r="BP11" s="715"/>
      <c r="BQ11" s="715"/>
      <c r="BR11" s="715"/>
      <c r="BS11" s="684">
        <v>92102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494257</v>
      </c>
      <c r="CS11" s="679"/>
      <c r="CT11" s="679"/>
      <c r="CU11" s="679"/>
      <c r="CV11" s="679"/>
      <c r="CW11" s="679"/>
      <c r="CX11" s="679"/>
      <c r="CY11" s="680"/>
      <c r="CZ11" s="715">
        <v>2.2000000000000002</v>
      </c>
      <c r="DA11" s="715"/>
      <c r="DB11" s="715"/>
      <c r="DC11" s="715"/>
      <c r="DD11" s="684">
        <v>160644</v>
      </c>
      <c r="DE11" s="679"/>
      <c r="DF11" s="679"/>
      <c r="DG11" s="679"/>
      <c r="DH11" s="679"/>
      <c r="DI11" s="679"/>
      <c r="DJ11" s="679"/>
      <c r="DK11" s="679"/>
      <c r="DL11" s="679"/>
      <c r="DM11" s="679"/>
      <c r="DN11" s="679"/>
      <c r="DO11" s="679"/>
      <c r="DP11" s="680"/>
      <c r="DQ11" s="684">
        <v>313630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102372</v>
      </c>
      <c r="S12" s="679"/>
      <c r="T12" s="679"/>
      <c r="U12" s="679"/>
      <c r="V12" s="679"/>
      <c r="W12" s="679"/>
      <c r="X12" s="679"/>
      <c r="Y12" s="680"/>
      <c r="Z12" s="715">
        <v>0.4</v>
      </c>
      <c r="AA12" s="715"/>
      <c r="AB12" s="715"/>
      <c r="AC12" s="715"/>
      <c r="AD12" s="716">
        <v>102372</v>
      </c>
      <c r="AE12" s="716"/>
      <c r="AF12" s="716"/>
      <c r="AG12" s="716"/>
      <c r="AH12" s="716"/>
      <c r="AI12" s="716"/>
      <c r="AJ12" s="716"/>
      <c r="AK12" s="716"/>
      <c r="AL12" s="681">
        <v>0.9</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3272428</v>
      </c>
      <c r="BH12" s="679"/>
      <c r="BI12" s="679"/>
      <c r="BJ12" s="679"/>
      <c r="BK12" s="679"/>
      <c r="BL12" s="679"/>
      <c r="BM12" s="679"/>
      <c r="BN12" s="680"/>
      <c r="BO12" s="715">
        <v>46.7</v>
      </c>
      <c r="BP12" s="715"/>
      <c r="BQ12" s="715"/>
      <c r="BR12" s="715"/>
      <c r="BS12" s="684" t="s">
        <v>240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769313</v>
      </c>
      <c r="CS12" s="679"/>
      <c r="CT12" s="679"/>
      <c r="CU12" s="679"/>
      <c r="CV12" s="679"/>
      <c r="CW12" s="679"/>
      <c r="CX12" s="679"/>
      <c r="CY12" s="680"/>
      <c r="CZ12" s="715">
        <v>3.4</v>
      </c>
      <c r="DA12" s="715"/>
      <c r="DB12" s="715"/>
      <c r="DC12" s="715"/>
      <c r="DD12" s="684">
        <v>112162</v>
      </c>
      <c r="DE12" s="679"/>
      <c r="DF12" s="679"/>
      <c r="DG12" s="679"/>
      <c r="DH12" s="679"/>
      <c r="DI12" s="679"/>
      <c r="DJ12" s="679"/>
      <c r="DK12" s="679"/>
      <c r="DL12" s="679"/>
      <c r="DM12" s="679"/>
      <c r="DN12" s="679"/>
      <c r="DO12" s="679"/>
      <c r="DP12" s="680"/>
      <c r="DQ12" s="684">
        <v>371066</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240</v>
      </c>
      <c r="AE13" s="716"/>
      <c r="AF13" s="716"/>
      <c r="AG13" s="716"/>
      <c r="AH13" s="716"/>
      <c r="AI13" s="716"/>
      <c r="AJ13" s="716"/>
      <c r="AK13" s="716"/>
      <c r="AL13" s="681" t="s">
        <v>240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3262199</v>
      </c>
      <c r="BH13" s="679"/>
      <c r="BI13" s="679"/>
      <c r="BJ13" s="679"/>
      <c r="BK13" s="679"/>
      <c r="BL13" s="679"/>
      <c r="BM13" s="679"/>
      <c r="BN13" s="680"/>
      <c r="BO13" s="715">
        <v>46.6</v>
      </c>
      <c r="BP13" s="715"/>
      <c r="BQ13" s="715"/>
      <c r="BR13" s="715"/>
      <c r="BS13" s="684" t="s">
        <v>240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2458664</v>
      </c>
      <c r="CS13" s="679"/>
      <c r="CT13" s="679"/>
      <c r="CU13" s="679"/>
      <c r="CV13" s="679"/>
      <c r="CW13" s="679"/>
      <c r="CX13" s="679"/>
      <c r="CY13" s="680"/>
      <c r="CZ13" s="715">
        <v>10.8</v>
      </c>
      <c r="DA13" s="715"/>
      <c r="DB13" s="715"/>
      <c r="DC13" s="715"/>
      <c r="DD13" s="684">
        <v>1397638</v>
      </c>
      <c r="DE13" s="679"/>
      <c r="DF13" s="679"/>
      <c r="DG13" s="679"/>
      <c r="DH13" s="679"/>
      <c r="DI13" s="679"/>
      <c r="DJ13" s="679"/>
      <c r="DK13" s="679"/>
      <c r="DL13" s="679"/>
      <c r="DM13" s="679"/>
      <c r="DN13" s="679"/>
      <c r="DO13" s="679"/>
      <c r="DP13" s="680"/>
      <c r="DQ13" s="684">
        <v>1527519</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33542</v>
      </c>
      <c r="S14" s="679"/>
      <c r="T14" s="679"/>
      <c r="U14" s="679"/>
      <c r="V14" s="679"/>
      <c r="W14" s="679"/>
      <c r="X14" s="679"/>
      <c r="Y14" s="680"/>
      <c r="Z14" s="715">
        <v>0.1</v>
      </c>
      <c r="AA14" s="715"/>
      <c r="AB14" s="715"/>
      <c r="AC14" s="715"/>
      <c r="AD14" s="716">
        <v>33542</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170603</v>
      </c>
      <c r="BH14" s="679"/>
      <c r="BI14" s="679"/>
      <c r="BJ14" s="679"/>
      <c r="BK14" s="679"/>
      <c r="BL14" s="679"/>
      <c r="BM14" s="679"/>
      <c r="BN14" s="680"/>
      <c r="BO14" s="715">
        <v>2.4</v>
      </c>
      <c r="BP14" s="715"/>
      <c r="BQ14" s="715"/>
      <c r="BR14" s="715"/>
      <c r="BS14" s="684" t="s">
        <v>240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875262</v>
      </c>
      <c r="CS14" s="679"/>
      <c r="CT14" s="679"/>
      <c r="CU14" s="679"/>
      <c r="CV14" s="679"/>
      <c r="CW14" s="679"/>
      <c r="CX14" s="679"/>
      <c r="CY14" s="680"/>
      <c r="CZ14" s="715">
        <v>3.8</v>
      </c>
      <c r="DA14" s="715"/>
      <c r="DB14" s="715"/>
      <c r="DC14" s="715"/>
      <c r="DD14" s="684">
        <v>31012</v>
      </c>
      <c r="DE14" s="679"/>
      <c r="DF14" s="679"/>
      <c r="DG14" s="679"/>
      <c r="DH14" s="679"/>
      <c r="DI14" s="679"/>
      <c r="DJ14" s="679"/>
      <c r="DK14" s="679"/>
      <c r="DL14" s="679"/>
      <c r="DM14" s="679"/>
      <c r="DN14" s="679"/>
      <c r="DO14" s="679"/>
      <c r="DP14" s="680"/>
      <c r="DQ14" s="684">
        <v>854462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126</v>
      </c>
      <c r="AA15" s="715"/>
      <c r="AB15" s="715"/>
      <c r="AC15" s="715"/>
      <c r="AD15" s="716" t="s">
        <v>240</v>
      </c>
      <c r="AE15" s="716"/>
      <c r="AF15" s="716"/>
      <c r="AG15" s="716"/>
      <c r="AH15" s="716"/>
      <c r="AI15" s="716"/>
      <c r="AJ15" s="716"/>
      <c r="AK15" s="716"/>
      <c r="AL15" s="681" t="s">
        <v>240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285886</v>
      </c>
      <c r="BH15" s="679"/>
      <c r="BI15" s="679"/>
      <c r="BJ15" s="679"/>
      <c r="BK15" s="679"/>
      <c r="BL15" s="679"/>
      <c r="BM15" s="679"/>
      <c r="BN15" s="680"/>
      <c r="BO15" s="715">
        <v>4.0999999999999996</v>
      </c>
      <c r="BP15" s="715"/>
      <c r="BQ15" s="715"/>
      <c r="BR15" s="715"/>
      <c r="BS15" s="684" t="s">
        <v>126</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4350565</v>
      </c>
      <c r="CS15" s="679"/>
      <c r="CT15" s="679"/>
      <c r="CU15" s="679"/>
      <c r="CV15" s="679"/>
      <c r="CW15" s="679"/>
      <c r="CX15" s="679"/>
      <c r="CY15" s="680"/>
      <c r="CZ15" s="715">
        <v>19.100000000000001</v>
      </c>
      <c r="DA15" s="715"/>
      <c r="DB15" s="715"/>
      <c r="DC15" s="715"/>
      <c r="DD15" s="684">
        <v>1733613</v>
      </c>
      <c r="DE15" s="679"/>
      <c r="DF15" s="679"/>
      <c r="DG15" s="679"/>
      <c r="DH15" s="679"/>
      <c r="DI15" s="679"/>
      <c r="DJ15" s="679"/>
      <c r="DK15" s="679"/>
      <c r="DL15" s="679"/>
      <c r="DM15" s="679"/>
      <c r="DN15" s="679"/>
      <c r="DO15" s="679"/>
      <c r="DP15" s="680"/>
      <c r="DQ15" s="684">
        <v>1829253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9853</v>
      </c>
      <c r="S16" s="679"/>
      <c r="T16" s="679"/>
      <c r="U16" s="679"/>
      <c r="V16" s="679"/>
      <c r="W16" s="679"/>
      <c r="X16" s="679"/>
      <c r="Y16" s="680"/>
      <c r="Z16" s="715">
        <v>0</v>
      </c>
      <c r="AA16" s="715"/>
      <c r="AB16" s="715"/>
      <c r="AC16" s="715"/>
      <c r="AD16" s="716">
        <v>9853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88094</v>
      </c>
      <c r="CS16" s="679"/>
      <c r="CT16" s="679"/>
      <c r="CU16" s="679"/>
      <c r="CV16" s="679"/>
      <c r="CW16" s="679"/>
      <c r="CX16" s="679"/>
      <c r="CY16" s="680"/>
      <c r="CZ16" s="715">
        <v>0.4</v>
      </c>
      <c r="DA16" s="715"/>
      <c r="DB16" s="715"/>
      <c r="DC16" s="715"/>
      <c r="DD16" s="684" t="s">
        <v>126</v>
      </c>
      <c r="DE16" s="679"/>
      <c r="DF16" s="679"/>
      <c r="DG16" s="679"/>
      <c r="DH16" s="679"/>
      <c r="DI16" s="679"/>
      <c r="DJ16" s="679"/>
      <c r="DK16" s="679"/>
      <c r="DL16" s="679"/>
      <c r="DM16" s="679"/>
      <c r="DN16" s="679"/>
      <c r="DO16" s="679"/>
      <c r="DP16" s="680"/>
      <c r="DQ16" s="684">
        <v>67788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87467</v>
      </c>
      <c r="S17" s="679"/>
      <c r="T17" s="679"/>
      <c r="U17" s="679"/>
      <c r="V17" s="679"/>
      <c r="W17" s="679"/>
      <c r="X17" s="679"/>
      <c r="Y17" s="680"/>
      <c r="Z17" s="715">
        <v>0.4</v>
      </c>
      <c r="AA17" s="715"/>
      <c r="AB17" s="715"/>
      <c r="AC17" s="715"/>
      <c r="AD17" s="716">
        <v>87467</v>
      </c>
      <c r="AE17" s="716"/>
      <c r="AF17" s="716"/>
      <c r="AG17" s="716"/>
      <c r="AH17" s="716"/>
      <c r="AI17" s="716"/>
      <c r="AJ17" s="716"/>
      <c r="AK17" s="716"/>
      <c r="AL17" s="681">
        <v>0.7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243</v>
      </c>
      <c r="BP17" s="715"/>
      <c r="BQ17" s="715"/>
      <c r="BR17" s="715"/>
      <c r="BS17" s="684" t="s">
        <v>240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1788345</v>
      </c>
      <c r="CS17" s="679"/>
      <c r="CT17" s="679"/>
      <c r="CU17" s="679"/>
      <c r="CV17" s="679"/>
      <c r="CW17" s="679"/>
      <c r="CX17" s="679"/>
      <c r="CY17" s="680"/>
      <c r="CZ17" s="715">
        <v>7.8</v>
      </c>
      <c r="DA17" s="715"/>
      <c r="DB17" s="715"/>
      <c r="DC17" s="715"/>
      <c r="DD17" s="684" t="s">
        <v>240</v>
      </c>
      <c r="DE17" s="679"/>
      <c r="DF17" s="679"/>
      <c r="DG17" s="679"/>
      <c r="DH17" s="679"/>
      <c r="DI17" s="679"/>
      <c r="DJ17" s="679"/>
      <c r="DK17" s="679"/>
      <c r="DL17" s="679"/>
      <c r="DM17" s="679"/>
      <c r="DN17" s="679"/>
      <c r="DO17" s="679"/>
      <c r="DP17" s="680"/>
      <c r="DQ17" s="684">
        <v>1787974</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33298</v>
      </c>
      <c r="S18" s="679"/>
      <c r="T18" s="679"/>
      <c r="U18" s="679"/>
      <c r="V18" s="679"/>
      <c r="W18" s="679"/>
      <c r="X18" s="679"/>
      <c r="Y18" s="680"/>
      <c r="Z18" s="715">
        <v>0.1</v>
      </c>
      <c r="AA18" s="715"/>
      <c r="AB18" s="715"/>
      <c r="AC18" s="715"/>
      <c r="AD18" s="716">
        <v>33298</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240</v>
      </c>
      <c r="BP18" s="715"/>
      <c r="BQ18" s="715"/>
      <c r="BR18" s="715"/>
      <c r="BS18" s="684" t="s">
        <v>126</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145</v>
      </c>
      <c r="CS18" s="679"/>
      <c r="CT18" s="679"/>
      <c r="CU18" s="679"/>
      <c r="CV18" s="679"/>
      <c r="CW18" s="679"/>
      <c r="CX18" s="679"/>
      <c r="CY18" s="680"/>
      <c r="CZ18" s="715" t="s">
        <v>240</v>
      </c>
      <c r="DA18" s="715"/>
      <c r="DB18" s="715"/>
      <c r="DC18" s="715"/>
      <c r="DD18" s="684" t="s">
        <v>240</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5197</v>
      </c>
      <c r="S19" s="679"/>
      <c r="T19" s="679"/>
      <c r="U19" s="679"/>
      <c r="V19" s="679"/>
      <c r="W19" s="679"/>
      <c r="X19" s="679"/>
      <c r="Y19" s="680"/>
      <c r="Z19" s="715">
        <v>0</v>
      </c>
      <c r="AA19" s="715"/>
      <c r="AB19" s="715"/>
      <c r="AC19" s="715"/>
      <c r="AD19" s="716">
        <v>5197</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257963</v>
      </c>
      <c r="BH19" s="679"/>
      <c r="BI19" s="679"/>
      <c r="BJ19" s="679"/>
      <c r="BK19" s="679"/>
      <c r="BL19" s="679"/>
      <c r="BM19" s="679"/>
      <c r="BN19" s="680"/>
      <c r="BO19" s="715">
        <v>3.7</v>
      </c>
      <c r="BP19" s="715"/>
      <c r="BQ19" s="715"/>
      <c r="BR19" s="715"/>
      <c r="BS19" s="684" t="s">
        <v>126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240</v>
      </c>
      <c r="DA19" s="715"/>
      <c r="DB19" s="715"/>
      <c r="DC19" s="715"/>
      <c r="DD19" s="684" t="s">
        <v>240</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1064</v>
      </c>
      <c r="S20" s="679"/>
      <c r="T20" s="679"/>
      <c r="U20" s="679"/>
      <c r="V20" s="679"/>
      <c r="W20" s="679"/>
      <c r="X20" s="679"/>
      <c r="Y20" s="680"/>
      <c r="Z20" s="715">
        <v>0</v>
      </c>
      <c r="AA20" s="715"/>
      <c r="AB20" s="715"/>
      <c r="AC20" s="715"/>
      <c r="AD20" s="716">
        <v>1064</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257963</v>
      </c>
      <c r="BH20" s="679"/>
      <c r="BI20" s="679"/>
      <c r="BJ20" s="679"/>
      <c r="BK20" s="679"/>
      <c r="BL20" s="679"/>
      <c r="BM20" s="679"/>
      <c r="BN20" s="680"/>
      <c r="BO20" s="715">
        <v>3.7</v>
      </c>
      <c r="BP20" s="715"/>
      <c r="BQ20" s="715"/>
      <c r="BR20" s="715"/>
      <c r="BS20" s="684" t="s">
        <v>145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22782932</v>
      </c>
      <c r="CS20" s="679"/>
      <c r="CT20" s="679"/>
      <c r="CU20" s="679"/>
      <c r="CV20" s="679"/>
      <c r="CW20" s="679"/>
      <c r="CX20" s="679"/>
      <c r="CY20" s="680"/>
      <c r="CZ20" s="715">
        <v>100</v>
      </c>
      <c r="DA20" s="715"/>
      <c r="DB20" s="715"/>
      <c r="DC20" s="715"/>
      <c r="DD20" s="684">
        <v>5235198</v>
      </c>
      <c r="DE20" s="679"/>
      <c r="DF20" s="679"/>
      <c r="DG20" s="679"/>
      <c r="DH20" s="679"/>
      <c r="DI20" s="679"/>
      <c r="DJ20" s="679"/>
      <c r="DK20" s="679"/>
      <c r="DL20" s="679"/>
      <c r="DM20" s="679"/>
      <c r="DN20" s="679"/>
      <c r="DO20" s="679"/>
      <c r="DP20" s="680"/>
      <c r="DQ20" s="684">
        <v>13723270</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47908</v>
      </c>
      <c r="S21" s="679"/>
      <c r="T21" s="679"/>
      <c r="U21" s="679"/>
      <c r="V21" s="679"/>
      <c r="W21" s="679"/>
      <c r="X21" s="679"/>
      <c r="Y21" s="680"/>
      <c r="Z21" s="715">
        <v>0.2</v>
      </c>
      <c r="AA21" s="715"/>
      <c r="AB21" s="715"/>
      <c r="AC21" s="715"/>
      <c r="AD21" s="716">
        <v>47908</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7574</v>
      </c>
      <c r="BH21" s="679"/>
      <c r="BI21" s="679"/>
      <c r="BJ21" s="679"/>
      <c r="BK21" s="679"/>
      <c r="BL21" s="679"/>
      <c r="BM21" s="679"/>
      <c r="BN21" s="680"/>
      <c r="BO21" s="715">
        <v>0.1</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4183657</v>
      </c>
      <c r="S22" s="679"/>
      <c r="T22" s="679"/>
      <c r="U22" s="679"/>
      <c r="V22" s="679"/>
      <c r="W22" s="679"/>
      <c r="X22" s="679"/>
      <c r="Y22" s="680"/>
      <c r="Z22" s="715">
        <v>17.3</v>
      </c>
      <c r="AA22" s="715"/>
      <c r="AB22" s="715"/>
      <c r="AC22" s="715"/>
      <c r="AD22" s="716">
        <v>3480348</v>
      </c>
      <c r="AE22" s="716"/>
      <c r="AF22" s="716"/>
      <c r="AG22" s="716"/>
      <c r="AH22" s="716"/>
      <c r="AI22" s="716"/>
      <c r="AJ22" s="716"/>
      <c r="AK22" s="716"/>
      <c r="AL22" s="681">
        <v>29.6</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3480348</v>
      </c>
      <c r="S23" s="679"/>
      <c r="T23" s="679"/>
      <c r="U23" s="679"/>
      <c r="V23" s="679"/>
      <c r="W23" s="679"/>
      <c r="X23" s="679"/>
      <c r="Y23" s="680"/>
      <c r="Z23" s="715">
        <v>14.4</v>
      </c>
      <c r="AA23" s="715"/>
      <c r="AB23" s="715"/>
      <c r="AC23" s="715"/>
      <c r="AD23" s="716">
        <v>3480348</v>
      </c>
      <c r="AE23" s="716"/>
      <c r="AF23" s="716"/>
      <c r="AG23" s="716"/>
      <c r="AH23" s="716"/>
      <c r="AI23" s="716"/>
      <c r="AJ23" s="716"/>
      <c r="AK23" s="716"/>
      <c r="AL23" s="681">
        <v>29.6</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250389</v>
      </c>
      <c r="BH23" s="679"/>
      <c r="BI23" s="679"/>
      <c r="BJ23" s="679"/>
      <c r="BK23" s="679"/>
      <c r="BL23" s="679"/>
      <c r="BM23" s="679"/>
      <c r="BN23" s="680"/>
      <c r="BO23" s="715">
        <v>3.6</v>
      </c>
      <c r="BP23" s="715"/>
      <c r="BQ23" s="715"/>
      <c r="BR23" s="715"/>
      <c r="BS23" s="684" t="s">
        <v>145</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703309</v>
      </c>
      <c r="S24" s="679"/>
      <c r="T24" s="679"/>
      <c r="U24" s="679"/>
      <c r="V24" s="679"/>
      <c r="W24" s="679"/>
      <c r="X24" s="679"/>
      <c r="Y24" s="680"/>
      <c r="Z24" s="715">
        <v>2.9</v>
      </c>
      <c r="AA24" s="715"/>
      <c r="AB24" s="715"/>
      <c r="AC24" s="715"/>
      <c r="AD24" s="716" t="s">
        <v>126</v>
      </c>
      <c r="AE24" s="716"/>
      <c r="AF24" s="716"/>
      <c r="AG24" s="716"/>
      <c r="AH24" s="716"/>
      <c r="AI24" s="716"/>
      <c r="AJ24" s="716"/>
      <c r="AK24" s="716"/>
      <c r="AL24" s="681" t="s">
        <v>240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8609891</v>
      </c>
      <c r="CS24" s="734"/>
      <c r="CT24" s="734"/>
      <c r="CU24" s="734"/>
      <c r="CV24" s="734"/>
      <c r="CW24" s="734"/>
      <c r="CX24" s="734"/>
      <c r="CY24" s="777"/>
      <c r="CZ24" s="778">
        <v>37.799999999999997</v>
      </c>
      <c r="DA24" s="749"/>
      <c r="DB24" s="749"/>
      <c r="DC24" s="781"/>
      <c r="DD24" s="776">
        <v>5633368</v>
      </c>
      <c r="DE24" s="734"/>
      <c r="DF24" s="734"/>
      <c r="DG24" s="734"/>
      <c r="DH24" s="734"/>
      <c r="DI24" s="734"/>
      <c r="DJ24" s="734"/>
      <c r="DK24" s="777"/>
      <c r="DL24" s="776">
        <v>5570738</v>
      </c>
      <c r="DM24" s="734"/>
      <c r="DN24" s="734"/>
      <c r="DO24" s="734"/>
      <c r="DP24" s="734"/>
      <c r="DQ24" s="734"/>
      <c r="DR24" s="734"/>
      <c r="DS24" s="734"/>
      <c r="DT24" s="734"/>
      <c r="DU24" s="734"/>
      <c r="DV24" s="777"/>
      <c r="DW24" s="778">
        <v>45.1</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126</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2678071</v>
      </c>
      <c r="CS25" s="697"/>
      <c r="CT25" s="697"/>
      <c r="CU25" s="697"/>
      <c r="CV25" s="697"/>
      <c r="CW25" s="697"/>
      <c r="CX25" s="697"/>
      <c r="CY25" s="698"/>
      <c r="CZ25" s="681">
        <v>11.8</v>
      </c>
      <c r="DA25" s="699"/>
      <c r="DB25" s="699"/>
      <c r="DC25" s="700"/>
      <c r="DD25" s="684">
        <v>2437211</v>
      </c>
      <c r="DE25" s="697"/>
      <c r="DF25" s="697"/>
      <c r="DG25" s="697"/>
      <c r="DH25" s="697"/>
      <c r="DI25" s="697"/>
      <c r="DJ25" s="697"/>
      <c r="DK25" s="698"/>
      <c r="DL25" s="684">
        <v>2374581</v>
      </c>
      <c r="DM25" s="697"/>
      <c r="DN25" s="697"/>
      <c r="DO25" s="697"/>
      <c r="DP25" s="697"/>
      <c r="DQ25" s="697"/>
      <c r="DR25" s="697"/>
      <c r="DS25" s="697"/>
      <c r="DT25" s="697"/>
      <c r="DU25" s="697"/>
      <c r="DV25" s="698"/>
      <c r="DW25" s="681">
        <v>19.2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12617829</v>
      </c>
      <c r="S26" s="679"/>
      <c r="T26" s="679"/>
      <c r="U26" s="679"/>
      <c r="V26" s="679"/>
      <c r="W26" s="679"/>
      <c r="X26" s="679"/>
      <c r="Y26" s="680"/>
      <c r="Z26" s="715">
        <v>52.1</v>
      </c>
      <c r="AA26" s="715"/>
      <c r="AB26" s="715"/>
      <c r="AC26" s="715"/>
      <c r="AD26" s="716">
        <v>11664131</v>
      </c>
      <c r="AE26" s="716"/>
      <c r="AF26" s="716"/>
      <c r="AG26" s="716"/>
      <c r="AH26" s="716"/>
      <c r="AI26" s="716"/>
      <c r="AJ26" s="716"/>
      <c r="AK26" s="716"/>
      <c r="AL26" s="681">
        <v>99.2</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240</v>
      </c>
      <c r="BP26" s="715"/>
      <c r="BQ26" s="715"/>
      <c r="BR26" s="715"/>
      <c r="BS26" s="684" t="s">
        <v>126</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1785916</v>
      </c>
      <c r="CS26" s="679"/>
      <c r="CT26" s="679"/>
      <c r="CU26" s="679"/>
      <c r="CV26" s="679"/>
      <c r="CW26" s="679"/>
      <c r="CX26" s="679"/>
      <c r="CY26" s="680"/>
      <c r="CZ26" s="681">
        <v>7.8</v>
      </c>
      <c r="DA26" s="699"/>
      <c r="DB26" s="699"/>
      <c r="DC26" s="700"/>
      <c r="DD26" s="684">
        <v>1580099</v>
      </c>
      <c r="DE26" s="679"/>
      <c r="DF26" s="679"/>
      <c r="DG26" s="679"/>
      <c r="DH26" s="679"/>
      <c r="DI26" s="679"/>
      <c r="DJ26" s="679"/>
      <c r="DK26" s="680"/>
      <c r="DL26" s="684" t="s">
        <v>126</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6168</v>
      </c>
      <c r="S27" s="679"/>
      <c r="T27" s="679"/>
      <c r="U27" s="679"/>
      <c r="V27" s="679"/>
      <c r="W27" s="679"/>
      <c r="X27" s="679"/>
      <c r="Y27" s="680"/>
      <c r="Z27" s="715">
        <v>0</v>
      </c>
      <c r="AA27" s="715"/>
      <c r="AB27" s="715"/>
      <c r="AC27" s="715"/>
      <c r="AD27" s="716">
        <v>6168</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7000623</v>
      </c>
      <c r="BH27" s="679"/>
      <c r="BI27" s="679"/>
      <c r="BJ27" s="679"/>
      <c r="BK27" s="679"/>
      <c r="BL27" s="679"/>
      <c r="BM27" s="679"/>
      <c r="BN27" s="680"/>
      <c r="BO27" s="715">
        <v>100</v>
      </c>
      <c r="BP27" s="715"/>
      <c r="BQ27" s="715"/>
      <c r="BR27" s="715"/>
      <c r="BS27" s="684">
        <v>121214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4143475</v>
      </c>
      <c r="CS27" s="697"/>
      <c r="CT27" s="697"/>
      <c r="CU27" s="697"/>
      <c r="CV27" s="697"/>
      <c r="CW27" s="697"/>
      <c r="CX27" s="697"/>
      <c r="CY27" s="698"/>
      <c r="CZ27" s="681">
        <v>18.2</v>
      </c>
      <c r="DA27" s="699"/>
      <c r="DB27" s="699"/>
      <c r="DC27" s="700"/>
      <c r="DD27" s="684">
        <v>1408183</v>
      </c>
      <c r="DE27" s="697"/>
      <c r="DF27" s="697"/>
      <c r="DG27" s="697"/>
      <c r="DH27" s="697"/>
      <c r="DI27" s="697"/>
      <c r="DJ27" s="697"/>
      <c r="DK27" s="698"/>
      <c r="DL27" s="684">
        <v>1408183</v>
      </c>
      <c r="DM27" s="697"/>
      <c r="DN27" s="697"/>
      <c r="DO27" s="697"/>
      <c r="DP27" s="697"/>
      <c r="DQ27" s="697"/>
      <c r="DR27" s="697"/>
      <c r="DS27" s="697"/>
      <c r="DT27" s="697"/>
      <c r="DU27" s="697"/>
      <c r="DV27" s="698"/>
      <c r="DW27" s="681">
        <v>11.4</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154614</v>
      </c>
      <c r="S28" s="679"/>
      <c r="T28" s="679"/>
      <c r="U28" s="679"/>
      <c r="V28" s="679"/>
      <c r="W28" s="679"/>
      <c r="X28" s="679"/>
      <c r="Y28" s="680"/>
      <c r="Z28" s="715">
        <v>0.6</v>
      </c>
      <c r="AA28" s="715"/>
      <c r="AB28" s="715"/>
      <c r="AC28" s="715"/>
      <c r="AD28" s="716" t="s">
        <v>240</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1788345</v>
      </c>
      <c r="CS28" s="679"/>
      <c r="CT28" s="679"/>
      <c r="CU28" s="679"/>
      <c r="CV28" s="679"/>
      <c r="CW28" s="679"/>
      <c r="CX28" s="679"/>
      <c r="CY28" s="680"/>
      <c r="CZ28" s="681">
        <v>7.8</v>
      </c>
      <c r="DA28" s="699"/>
      <c r="DB28" s="699"/>
      <c r="DC28" s="700"/>
      <c r="DD28" s="684">
        <v>1787974</v>
      </c>
      <c r="DE28" s="679"/>
      <c r="DF28" s="679"/>
      <c r="DG28" s="679"/>
      <c r="DH28" s="679"/>
      <c r="DI28" s="679"/>
      <c r="DJ28" s="679"/>
      <c r="DK28" s="680"/>
      <c r="DL28" s="684">
        <v>1787974</v>
      </c>
      <c r="DM28" s="679"/>
      <c r="DN28" s="679"/>
      <c r="DO28" s="679"/>
      <c r="DP28" s="679"/>
      <c r="DQ28" s="679"/>
      <c r="DR28" s="679"/>
      <c r="DS28" s="679"/>
      <c r="DT28" s="679"/>
      <c r="DU28" s="679"/>
      <c r="DV28" s="680"/>
      <c r="DW28" s="681">
        <v>14.5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503697</v>
      </c>
      <c r="S29" s="679"/>
      <c r="T29" s="679"/>
      <c r="U29" s="679"/>
      <c r="V29" s="679"/>
      <c r="W29" s="679"/>
      <c r="X29" s="679"/>
      <c r="Y29" s="680"/>
      <c r="Z29" s="715">
        <v>2.1</v>
      </c>
      <c r="AA29" s="715"/>
      <c r="AB29" s="715"/>
      <c r="AC29" s="715"/>
      <c r="AD29" s="716">
        <v>15963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1788345</v>
      </c>
      <c r="CS29" s="697"/>
      <c r="CT29" s="697"/>
      <c r="CU29" s="697"/>
      <c r="CV29" s="697"/>
      <c r="CW29" s="697"/>
      <c r="CX29" s="697"/>
      <c r="CY29" s="698"/>
      <c r="CZ29" s="681">
        <v>7.8</v>
      </c>
      <c r="DA29" s="699"/>
      <c r="DB29" s="699"/>
      <c r="DC29" s="700"/>
      <c r="DD29" s="684">
        <v>1787974</v>
      </c>
      <c r="DE29" s="697"/>
      <c r="DF29" s="697"/>
      <c r="DG29" s="697"/>
      <c r="DH29" s="697"/>
      <c r="DI29" s="697"/>
      <c r="DJ29" s="697"/>
      <c r="DK29" s="698"/>
      <c r="DL29" s="684">
        <v>1787974</v>
      </c>
      <c r="DM29" s="697"/>
      <c r="DN29" s="697"/>
      <c r="DO29" s="697"/>
      <c r="DP29" s="697"/>
      <c r="DQ29" s="697"/>
      <c r="DR29" s="697"/>
      <c r="DS29" s="697"/>
      <c r="DT29" s="697"/>
      <c r="DU29" s="697"/>
      <c r="DV29" s="698"/>
      <c r="DW29" s="681">
        <v>14.5</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107284</v>
      </c>
      <c r="S30" s="679"/>
      <c r="T30" s="679"/>
      <c r="U30" s="679"/>
      <c r="V30" s="679"/>
      <c r="W30" s="679"/>
      <c r="X30" s="679"/>
      <c r="Y30" s="680"/>
      <c r="Z30" s="715">
        <v>0.4</v>
      </c>
      <c r="AA30" s="715"/>
      <c r="AB30" s="715"/>
      <c r="AC30" s="715"/>
      <c r="AD30" s="716" t="s">
        <v>240</v>
      </c>
      <c r="AE30" s="716"/>
      <c r="AF30" s="716"/>
      <c r="AG30" s="716"/>
      <c r="AH30" s="716"/>
      <c r="AI30" s="716"/>
      <c r="AJ30" s="716"/>
      <c r="AK30" s="716"/>
      <c r="AL30" s="681" t="s">
        <v>240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1705979</v>
      </c>
      <c r="CS30" s="679"/>
      <c r="CT30" s="679"/>
      <c r="CU30" s="679"/>
      <c r="CV30" s="679"/>
      <c r="CW30" s="679"/>
      <c r="CX30" s="679"/>
      <c r="CY30" s="680"/>
      <c r="CZ30" s="681">
        <v>7.5</v>
      </c>
      <c r="DA30" s="699"/>
      <c r="DB30" s="699"/>
      <c r="DC30" s="700"/>
      <c r="DD30" s="684">
        <v>1705608</v>
      </c>
      <c r="DE30" s="679"/>
      <c r="DF30" s="679"/>
      <c r="DG30" s="679"/>
      <c r="DH30" s="679"/>
      <c r="DI30" s="679"/>
      <c r="DJ30" s="679"/>
      <c r="DK30" s="680"/>
      <c r="DL30" s="684">
        <v>1705608</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3314728</v>
      </c>
      <c r="S31" s="679"/>
      <c r="T31" s="679"/>
      <c r="U31" s="679"/>
      <c r="V31" s="679"/>
      <c r="W31" s="679"/>
      <c r="X31" s="679"/>
      <c r="Y31" s="680"/>
      <c r="Z31" s="715">
        <v>13.7</v>
      </c>
      <c r="AA31" s="715"/>
      <c r="AB31" s="715"/>
      <c r="AC31" s="715"/>
      <c r="AD31" s="716" t="s">
        <v>240</v>
      </c>
      <c r="AE31" s="716"/>
      <c r="AF31" s="716"/>
      <c r="AG31" s="716"/>
      <c r="AH31" s="716"/>
      <c r="AI31" s="716"/>
      <c r="AJ31" s="716"/>
      <c r="AK31" s="716"/>
      <c r="AL31" s="681" t="s">
        <v>240</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99.4</v>
      </c>
      <c r="BH31" s="748"/>
      <c r="BI31" s="748"/>
      <c r="BJ31" s="748"/>
      <c r="BK31" s="748"/>
      <c r="BL31" s="748"/>
      <c r="BM31" s="749">
        <v>98.2</v>
      </c>
      <c r="BN31" s="748"/>
      <c r="BO31" s="748"/>
      <c r="BP31" s="748"/>
      <c r="BQ31" s="750"/>
      <c r="BR31" s="747">
        <v>99.4</v>
      </c>
      <c r="BS31" s="748"/>
      <c r="BT31" s="748"/>
      <c r="BU31" s="748"/>
      <c r="BV31" s="748"/>
      <c r="BW31" s="748"/>
      <c r="BX31" s="749">
        <v>97.9</v>
      </c>
      <c r="BY31" s="748"/>
      <c r="BZ31" s="748"/>
      <c r="CA31" s="748"/>
      <c r="CB31" s="750"/>
      <c r="CD31" s="765"/>
      <c r="CE31" s="766"/>
      <c r="CF31" s="711" t="s">
        <v>312</v>
      </c>
      <c r="CG31" s="712"/>
      <c r="CH31" s="712"/>
      <c r="CI31" s="712"/>
      <c r="CJ31" s="712"/>
      <c r="CK31" s="712"/>
      <c r="CL31" s="712"/>
      <c r="CM31" s="712"/>
      <c r="CN31" s="712"/>
      <c r="CO31" s="712"/>
      <c r="CP31" s="712"/>
      <c r="CQ31" s="713"/>
      <c r="CR31" s="678">
        <v>82366</v>
      </c>
      <c r="CS31" s="697"/>
      <c r="CT31" s="697"/>
      <c r="CU31" s="697"/>
      <c r="CV31" s="697"/>
      <c r="CW31" s="697"/>
      <c r="CX31" s="697"/>
      <c r="CY31" s="698"/>
      <c r="CZ31" s="681">
        <v>0.4</v>
      </c>
      <c r="DA31" s="699"/>
      <c r="DB31" s="699"/>
      <c r="DC31" s="700"/>
      <c r="DD31" s="684">
        <v>82366</v>
      </c>
      <c r="DE31" s="697"/>
      <c r="DF31" s="697"/>
      <c r="DG31" s="697"/>
      <c r="DH31" s="697"/>
      <c r="DI31" s="697"/>
      <c r="DJ31" s="697"/>
      <c r="DK31" s="698"/>
      <c r="DL31" s="684">
        <v>82366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145</v>
      </c>
      <c r="AA32" s="715"/>
      <c r="AB32" s="715"/>
      <c r="AC32" s="715"/>
      <c r="AD32" s="716" t="s">
        <v>240</v>
      </c>
      <c r="AE32" s="716"/>
      <c r="AF32" s="716"/>
      <c r="AG32" s="716"/>
      <c r="AH32" s="716"/>
      <c r="AI32" s="716"/>
      <c r="AJ32" s="716"/>
      <c r="AK32" s="716"/>
      <c r="AL32" s="681" t="s">
        <v>240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99.4</v>
      </c>
      <c r="BH32" s="697"/>
      <c r="BI32" s="697"/>
      <c r="BJ32" s="697"/>
      <c r="BK32" s="697"/>
      <c r="BL32" s="697"/>
      <c r="BM32" s="682">
        <v>98.9</v>
      </c>
      <c r="BN32" s="743"/>
      <c r="BO32" s="743"/>
      <c r="BP32" s="743"/>
      <c r="BQ32" s="721"/>
      <c r="BR32" s="751">
        <v>99.5</v>
      </c>
      <c r="BS32" s="697"/>
      <c r="BT32" s="697"/>
      <c r="BU32" s="697"/>
      <c r="BV32" s="697"/>
      <c r="BW32" s="697"/>
      <c r="BX32" s="682">
        <v>98.5</v>
      </c>
      <c r="BY32" s="743"/>
      <c r="BZ32" s="743"/>
      <c r="CA32" s="743"/>
      <c r="CB32" s="721"/>
      <c r="CD32" s="767"/>
      <c r="CE32" s="768"/>
      <c r="CF32" s="711" t="s">
        <v>316</v>
      </c>
      <c r="CG32" s="712"/>
      <c r="CH32" s="712"/>
      <c r="CI32" s="712"/>
      <c r="CJ32" s="712"/>
      <c r="CK32" s="712"/>
      <c r="CL32" s="712"/>
      <c r="CM32" s="712"/>
      <c r="CN32" s="712"/>
      <c r="CO32" s="712"/>
      <c r="CP32" s="712"/>
      <c r="CQ32" s="713"/>
      <c r="CR32" s="678" t="s">
        <v>145</v>
      </c>
      <c r="CS32" s="679"/>
      <c r="CT32" s="679"/>
      <c r="CU32" s="679"/>
      <c r="CV32" s="679"/>
      <c r="CW32" s="679"/>
      <c r="CX32" s="679"/>
      <c r="CY32" s="680"/>
      <c r="CZ32" s="681" t="s">
        <v>240</v>
      </c>
      <c r="DA32" s="699"/>
      <c r="DB32" s="699"/>
      <c r="DC32" s="700"/>
      <c r="DD32" s="684" t="s">
        <v>240</v>
      </c>
      <c r="DE32" s="679"/>
      <c r="DF32" s="679"/>
      <c r="DG32" s="679"/>
      <c r="DH32" s="679"/>
      <c r="DI32" s="679"/>
      <c r="DJ32" s="679"/>
      <c r="DK32" s="680"/>
      <c r="DL32" s="684" t="s">
        <v>240</v>
      </c>
      <c r="DM32" s="679"/>
      <c r="DN32" s="679"/>
      <c r="DO32" s="679"/>
      <c r="DP32" s="679"/>
      <c r="DQ32" s="679"/>
      <c r="DR32" s="679"/>
      <c r="DS32" s="679"/>
      <c r="DT32" s="679"/>
      <c r="DU32" s="679"/>
      <c r="DV32" s="680"/>
      <c r="DW32" s="681" t="s">
        <v>126</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1936707</v>
      </c>
      <c r="S33" s="679"/>
      <c r="T33" s="679"/>
      <c r="U33" s="679"/>
      <c r="V33" s="679"/>
      <c r="W33" s="679"/>
      <c r="X33" s="679"/>
      <c r="Y33" s="680"/>
      <c r="Z33" s="715">
        <v>8</v>
      </c>
      <c r="AA33" s="715"/>
      <c r="AB33" s="715"/>
      <c r="AC33" s="715"/>
      <c r="AD33" s="716" t="s">
        <v>126</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99.3</v>
      </c>
      <c r="BH33" s="663"/>
      <c r="BI33" s="663"/>
      <c r="BJ33" s="663"/>
      <c r="BK33" s="663"/>
      <c r="BL33" s="663"/>
      <c r="BM33" s="706">
        <v>97.3</v>
      </c>
      <c r="BN33" s="663"/>
      <c r="BO33" s="663"/>
      <c r="BP33" s="663"/>
      <c r="BQ33" s="727"/>
      <c r="BR33" s="742">
        <v>99.2</v>
      </c>
      <c r="BS33" s="663"/>
      <c r="BT33" s="663"/>
      <c r="BU33" s="663"/>
      <c r="BV33" s="663"/>
      <c r="BW33" s="663"/>
      <c r="BX33" s="706">
        <v>97.1</v>
      </c>
      <c r="BY33" s="663"/>
      <c r="BZ33" s="663"/>
      <c r="CA33" s="663"/>
      <c r="CB33" s="727"/>
      <c r="CD33" s="711" t="s">
        <v>319</v>
      </c>
      <c r="CE33" s="712"/>
      <c r="CF33" s="712"/>
      <c r="CG33" s="712"/>
      <c r="CH33" s="712"/>
      <c r="CI33" s="712"/>
      <c r="CJ33" s="712"/>
      <c r="CK33" s="712"/>
      <c r="CL33" s="712"/>
      <c r="CM33" s="712"/>
      <c r="CN33" s="712"/>
      <c r="CO33" s="712"/>
      <c r="CP33" s="712"/>
      <c r="CQ33" s="713"/>
      <c r="CR33" s="678">
        <v>8849749</v>
      </c>
      <c r="CS33" s="697"/>
      <c r="CT33" s="697"/>
      <c r="CU33" s="697"/>
      <c r="CV33" s="697"/>
      <c r="CW33" s="697"/>
      <c r="CX33" s="697"/>
      <c r="CY33" s="698"/>
      <c r="CZ33" s="681">
        <v>38.799999999999997</v>
      </c>
      <c r="DA33" s="699"/>
      <c r="DB33" s="699"/>
      <c r="DC33" s="700"/>
      <c r="DD33" s="684">
        <v>6895687</v>
      </c>
      <c r="DE33" s="697"/>
      <c r="DF33" s="697"/>
      <c r="DG33" s="697"/>
      <c r="DH33" s="697"/>
      <c r="DI33" s="697"/>
      <c r="DJ33" s="697"/>
      <c r="DK33" s="698"/>
      <c r="DL33" s="684">
        <v>5726814</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71659</v>
      </c>
      <c r="S34" s="679"/>
      <c r="T34" s="679"/>
      <c r="U34" s="679"/>
      <c r="V34" s="679"/>
      <c r="W34" s="679"/>
      <c r="X34" s="679"/>
      <c r="Y34" s="680"/>
      <c r="Z34" s="715">
        <v>0.3</v>
      </c>
      <c r="AA34" s="715"/>
      <c r="AB34" s="715"/>
      <c r="AC34" s="715"/>
      <c r="AD34" s="716">
        <v>36166</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3602198</v>
      </c>
      <c r="CS34" s="679"/>
      <c r="CT34" s="679"/>
      <c r="CU34" s="679"/>
      <c r="CV34" s="679"/>
      <c r="CW34" s="679"/>
      <c r="CX34" s="679"/>
      <c r="CY34" s="680"/>
      <c r="CZ34" s="681">
        <v>15.8</v>
      </c>
      <c r="DA34" s="699"/>
      <c r="DB34" s="699"/>
      <c r="DC34" s="700"/>
      <c r="DD34" s="684">
        <v>2533863</v>
      </c>
      <c r="DE34" s="679"/>
      <c r="DF34" s="679"/>
      <c r="DG34" s="679"/>
      <c r="DH34" s="679"/>
      <c r="DI34" s="679"/>
      <c r="DJ34" s="679"/>
      <c r="DK34" s="680"/>
      <c r="DL34" s="684">
        <v>2328245</v>
      </c>
      <c r="DM34" s="679"/>
      <c r="DN34" s="679"/>
      <c r="DO34" s="679"/>
      <c r="DP34" s="679"/>
      <c r="DQ34" s="679"/>
      <c r="DR34" s="679"/>
      <c r="DS34" s="679"/>
      <c r="DT34" s="679"/>
      <c r="DU34" s="679"/>
      <c r="DV34" s="680"/>
      <c r="DW34" s="681">
        <v>18.8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194826</v>
      </c>
      <c r="S35" s="679"/>
      <c r="T35" s="679"/>
      <c r="U35" s="679"/>
      <c r="V35" s="679"/>
      <c r="W35" s="679"/>
      <c r="X35" s="679"/>
      <c r="Y35" s="680"/>
      <c r="Z35" s="715">
        <v>0.8</v>
      </c>
      <c r="AA35" s="715"/>
      <c r="AB35" s="715"/>
      <c r="AC35" s="715"/>
      <c r="AD35" s="716" t="s">
        <v>126</v>
      </c>
      <c r="AE35" s="716"/>
      <c r="AF35" s="716"/>
      <c r="AG35" s="716"/>
      <c r="AH35" s="716"/>
      <c r="AI35" s="716"/>
      <c r="AJ35" s="716"/>
      <c r="AK35" s="716"/>
      <c r="AL35" s="681" t="s">
        <v>126</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338192</v>
      </c>
      <c r="CS35" s="697"/>
      <c r="CT35" s="697"/>
      <c r="CU35" s="697"/>
      <c r="CV35" s="697"/>
      <c r="CW35" s="697"/>
      <c r="CX35" s="697"/>
      <c r="CY35" s="698"/>
      <c r="CZ35" s="681">
        <v>1.5</v>
      </c>
      <c r="DA35" s="699"/>
      <c r="DB35" s="699"/>
      <c r="DC35" s="700"/>
      <c r="DD35" s="684">
        <v>281284</v>
      </c>
      <c r="DE35" s="697"/>
      <c r="DF35" s="697"/>
      <c r="DG35" s="697"/>
      <c r="DH35" s="697"/>
      <c r="DI35" s="697"/>
      <c r="DJ35" s="697"/>
      <c r="DK35" s="698"/>
      <c r="DL35" s="684">
        <v>281284</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1290594</v>
      </c>
      <c r="S36" s="679"/>
      <c r="T36" s="679"/>
      <c r="U36" s="679"/>
      <c r="V36" s="679"/>
      <c r="W36" s="679"/>
      <c r="X36" s="679"/>
      <c r="Y36" s="680"/>
      <c r="Z36" s="715">
        <v>5.3</v>
      </c>
      <c r="AA36" s="715"/>
      <c r="AB36" s="715"/>
      <c r="AC36" s="715"/>
      <c r="AD36" s="716" t="s">
        <v>240</v>
      </c>
      <c r="AE36" s="716"/>
      <c r="AF36" s="716"/>
      <c r="AG36" s="716"/>
      <c r="AH36" s="716"/>
      <c r="AI36" s="716"/>
      <c r="AJ36" s="716"/>
      <c r="AK36" s="716"/>
      <c r="AL36" s="681" t="s">
        <v>240</v>
      </c>
      <c r="AM36" s="682"/>
      <c r="AN36" s="682"/>
      <c r="AO36" s="717"/>
      <c r="AP36" s="235"/>
      <c r="AQ36" s="730" t="s">
        <v>327</v>
      </c>
      <c r="AR36" s="731"/>
      <c r="AS36" s="731"/>
      <c r="AT36" s="731"/>
      <c r="AU36" s="731"/>
      <c r="AV36" s="731"/>
      <c r="AW36" s="731"/>
      <c r="AX36" s="731"/>
      <c r="AY36" s="732"/>
      <c r="AZ36" s="733">
        <v>2587355</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103551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2748248</v>
      </c>
      <c r="CS36" s="679"/>
      <c r="CT36" s="679"/>
      <c r="CU36" s="679"/>
      <c r="CV36" s="679"/>
      <c r="CW36" s="679"/>
      <c r="CX36" s="679"/>
      <c r="CY36" s="680"/>
      <c r="CZ36" s="681">
        <v>12.1</v>
      </c>
      <c r="DA36" s="699"/>
      <c r="DB36" s="699"/>
      <c r="DC36" s="700"/>
      <c r="DD36" s="684">
        <v>2577654</v>
      </c>
      <c r="DE36" s="679"/>
      <c r="DF36" s="679"/>
      <c r="DG36" s="679"/>
      <c r="DH36" s="679"/>
      <c r="DI36" s="679"/>
      <c r="DJ36" s="679"/>
      <c r="DK36" s="680"/>
      <c r="DL36" s="684">
        <v>1778827</v>
      </c>
      <c r="DM36" s="679"/>
      <c r="DN36" s="679"/>
      <c r="DO36" s="679"/>
      <c r="DP36" s="679"/>
      <c r="DQ36" s="679"/>
      <c r="DR36" s="679"/>
      <c r="DS36" s="679"/>
      <c r="DT36" s="679"/>
      <c r="DU36" s="679"/>
      <c r="DV36" s="680"/>
      <c r="DW36" s="681">
        <v>14.4</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1093997</v>
      </c>
      <c r="S37" s="679"/>
      <c r="T37" s="679"/>
      <c r="U37" s="679"/>
      <c r="V37" s="679"/>
      <c r="W37" s="679"/>
      <c r="X37" s="679"/>
      <c r="Y37" s="680"/>
      <c r="Z37" s="715">
        <v>4.5</v>
      </c>
      <c r="AA37" s="715"/>
      <c r="AB37" s="715"/>
      <c r="AC37" s="715"/>
      <c r="AD37" s="716" t="s">
        <v>126</v>
      </c>
      <c r="AE37" s="716"/>
      <c r="AF37" s="716"/>
      <c r="AG37" s="716"/>
      <c r="AH37" s="716"/>
      <c r="AI37" s="716"/>
      <c r="AJ37" s="716"/>
      <c r="AK37" s="716"/>
      <c r="AL37" s="681" t="s">
        <v>240</v>
      </c>
      <c r="AM37" s="682"/>
      <c r="AN37" s="682"/>
      <c r="AO37" s="717"/>
      <c r="AQ37" s="718" t="s">
        <v>331</v>
      </c>
      <c r="AR37" s="719"/>
      <c r="AS37" s="719"/>
      <c r="AT37" s="719"/>
      <c r="AU37" s="719"/>
      <c r="AV37" s="719"/>
      <c r="AW37" s="719"/>
      <c r="AX37" s="719"/>
      <c r="AY37" s="720"/>
      <c r="AZ37" s="678">
        <v>463749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54781</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1076015</v>
      </c>
      <c r="CS37" s="697"/>
      <c r="CT37" s="697"/>
      <c r="CU37" s="697"/>
      <c r="CV37" s="697"/>
      <c r="CW37" s="697"/>
      <c r="CX37" s="697"/>
      <c r="CY37" s="698"/>
      <c r="CZ37" s="681">
        <v>4.7</v>
      </c>
      <c r="DA37" s="699"/>
      <c r="DB37" s="699"/>
      <c r="DC37" s="700"/>
      <c r="DD37" s="684">
        <v>1076015</v>
      </c>
      <c r="DE37" s="697"/>
      <c r="DF37" s="697"/>
      <c r="DG37" s="697"/>
      <c r="DH37" s="697"/>
      <c r="DI37" s="697"/>
      <c r="DJ37" s="697"/>
      <c r="DK37" s="698"/>
      <c r="DL37" s="684">
        <v>1039674</v>
      </c>
      <c r="DM37" s="697"/>
      <c r="DN37" s="697"/>
      <c r="DO37" s="697"/>
      <c r="DP37" s="697"/>
      <c r="DQ37" s="697"/>
      <c r="DR37" s="697"/>
      <c r="DS37" s="697"/>
      <c r="DT37" s="697"/>
      <c r="DU37" s="697"/>
      <c r="DV37" s="698"/>
      <c r="DW37" s="681">
        <v>8.4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738188</v>
      </c>
      <c r="S38" s="679"/>
      <c r="T38" s="679"/>
      <c r="U38" s="679"/>
      <c r="V38" s="679"/>
      <c r="W38" s="679"/>
      <c r="X38" s="679"/>
      <c r="Y38" s="680"/>
      <c r="Z38" s="715">
        <v>3.1</v>
      </c>
      <c r="AA38" s="715"/>
      <c r="AB38" s="715"/>
      <c r="AC38" s="715"/>
      <c r="AD38" s="716">
        <v>31195</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v>334438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6993</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1725099</v>
      </c>
      <c r="CS38" s="679"/>
      <c r="CT38" s="679"/>
      <c r="CU38" s="679"/>
      <c r="CV38" s="679"/>
      <c r="CW38" s="679"/>
      <c r="CX38" s="679"/>
      <c r="CY38" s="680"/>
      <c r="CZ38" s="681">
        <v>7.6</v>
      </c>
      <c r="DA38" s="699"/>
      <c r="DB38" s="699"/>
      <c r="DC38" s="700"/>
      <c r="DD38" s="684">
        <v>1394705</v>
      </c>
      <c r="DE38" s="679"/>
      <c r="DF38" s="679"/>
      <c r="DG38" s="679"/>
      <c r="DH38" s="679"/>
      <c r="DI38" s="679"/>
      <c r="DJ38" s="679"/>
      <c r="DK38" s="680"/>
      <c r="DL38" s="684">
        <v>1338458</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2168000</v>
      </c>
      <c r="S39" s="679"/>
      <c r="T39" s="679"/>
      <c r="U39" s="679"/>
      <c r="V39" s="679"/>
      <c r="W39" s="679"/>
      <c r="X39" s="679"/>
      <c r="Y39" s="680"/>
      <c r="Z39" s="715">
        <v>9</v>
      </c>
      <c r="AA39" s="715"/>
      <c r="AB39" s="715"/>
      <c r="AC39" s="715"/>
      <c r="AD39" s="716" t="s">
        <v>126</v>
      </c>
      <c r="AE39" s="716"/>
      <c r="AF39" s="716"/>
      <c r="AG39" s="716"/>
      <c r="AH39" s="716"/>
      <c r="AI39" s="716"/>
      <c r="AJ39" s="716"/>
      <c r="AK39" s="716"/>
      <c r="AL39" s="681" t="s">
        <v>145</v>
      </c>
      <c r="AM39" s="682"/>
      <c r="AN39" s="682"/>
      <c r="AO39" s="717"/>
      <c r="AQ39" s="718" t="s">
        <v>339</v>
      </c>
      <c r="AR39" s="719"/>
      <c r="AS39" s="719"/>
      <c r="AT39" s="719"/>
      <c r="AU39" s="719"/>
      <c r="AV39" s="719"/>
      <c r="AW39" s="719"/>
      <c r="AX39" s="719"/>
      <c r="AY39" s="720"/>
      <c r="AZ39" s="678">
        <v>64069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11111</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129962</v>
      </c>
      <c r="CS39" s="697"/>
      <c r="CT39" s="697"/>
      <c r="CU39" s="697"/>
      <c r="CV39" s="697"/>
      <c r="CW39" s="697"/>
      <c r="CX39" s="697"/>
      <c r="CY39" s="698"/>
      <c r="CZ39" s="681">
        <v>0.6</v>
      </c>
      <c r="DA39" s="699"/>
      <c r="DB39" s="699"/>
      <c r="DC39" s="700"/>
      <c r="DD39" s="684">
        <v>108181</v>
      </c>
      <c r="DE39" s="697"/>
      <c r="DF39" s="697"/>
      <c r="DG39" s="697"/>
      <c r="DH39" s="697"/>
      <c r="DI39" s="697"/>
      <c r="DJ39" s="697"/>
      <c r="DK39" s="698"/>
      <c r="DL39" s="684" t="s">
        <v>240</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240</v>
      </c>
      <c r="AA40" s="715"/>
      <c r="AB40" s="715"/>
      <c r="AC40" s="715"/>
      <c r="AD40" s="716" t="s">
        <v>126</v>
      </c>
      <c r="AE40" s="716"/>
      <c r="AF40" s="716"/>
      <c r="AG40" s="716"/>
      <c r="AH40" s="716"/>
      <c r="AI40" s="716"/>
      <c r="AJ40" s="716"/>
      <c r="AK40" s="716"/>
      <c r="AL40" s="681" t="s">
        <v>240</v>
      </c>
      <c r="AM40" s="682"/>
      <c r="AN40" s="682"/>
      <c r="AO40" s="717"/>
      <c r="AQ40" s="718" t="s">
        <v>343</v>
      </c>
      <c r="AR40" s="719"/>
      <c r="AS40" s="719"/>
      <c r="AT40" s="719"/>
      <c r="AU40" s="719"/>
      <c r="AV40" s="719"/>
      <c r="AW40" s="719"/>
      <c r="AX40" s="719"/>
      <c r="AY40" s="720"/>
      <c r="AZ40" s="678">
        <v>96</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93</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306050</v>
      </c>
      <c r="CS40" s="679"/>
      <c r="CT40" s="679"/>
      <c r="CU40" s="679"/>
      <c r="CV40" s="679"/>
      <c r="CW40" s="679"/>
      <c r="CX40" s="679"/>
      <c r="CY40" s="680"/>
      <c r="CZ40" s="681">
        <v>1.3</v>
      </c>
      <c r="DA40" s="699"/>
      <c r="DB40" s="699"/>
      <c r="DC40" s="700"/>
      <c r="DD40" s="684" t="s">
        <v>145</v>
      </c>
      <c r="DE40" s="679"/>
      <c r="DF40" s="679"/>
      <c r="DG40" s="679"/>
      <c r="DH40" s="679"/>
      <c r="DI40" s="679"/>
      <c r="DJ40" s="679"/>
      <c r="DK40" s="680"/>
      <c r="DL40" s="684" t="s">
        <v>240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608600</v>
      </c>
      <c r="S41" s="679"/>
      <c r="T41" s="679"/>
      <c r="U41" s="679"/>
      <c r="V41" s="679"/>
      <c r="W41" s="679"/>
      <c r="X41" s="679"/>
      <c r="Y41" s="680"/>
      <c r="Z41" s="715">
        <v>2.5</v>
      </c>
      <c r="AA41" s="715"/>
      <c r="AB41" s="715"/>
      <c r="AC41" s="715"/>
      <c r="AD41" s="716" t="s">
        <v>240</v>
      </c>
      <c r="AE41" s="716"/>
      <c r="AF41" s="716"/>
      <c r="AG41" s="716"/>
      <c r="AH41" s="716"/>
      <c r="AI41" s="716"/>
      <c r="AJ41" s="716"/>
      <c r="AK41" s="716"/>
      <c r="AL41" s="681" t="s">
        <v>126</v>
      </c>
      <c r="AM41" s="682"/>
      <c r="AN41" s="682"/>
      <c r="AO41" s="717"/>
      <c r="AQ41" s="718" t="s">
        <v>348</v>
      </c>
      <c r="AR41" s="719"/>
      <c r="AS41" s="719"/>
      <c r="AT41" s="719"/>
      <c r="AU41" s="719"/>
      <c r="AV41" s="719"/>
      <c r="AW41" s="719"/>
      <c r="AX41" s="719"/>
      <c r="AY41" s="720"/>
      <c r="AZ41" s="678">
        <v>397755</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145</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24198291</v>
      </c>
      <c r="S42" s="701"/>
      <c r="T42" s="701"/>
      <c r="U42" s="701"/>
      <c r="V42" s="701"/>
      <c r="W42" s="701"/>
      <c r="X42" s="701"/>
      <c r="Y42" s="703"/>
      <c r="Z42" s="704">
        <v>100</v>
      </c>
      <c r="AA42" s="704"/>
      <c r="AB42" s="704"/>
      <c r="AC42" s="704"/>
      <c r="AD42" s="705">
        <v>11753623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1327248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309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5323292</v>
      </c>
      <c r="CS42" s="679"/>
      <c r="CT42" s="679"/>
      <c r="CU42" s="679"/>
      <c r="CV42" s="679"/>
      <c r="CW42" s="679"/>
      <c r="CX42" s="679"/>
      <c r="CY42" s="680"/>
      <c r="CZ42" s="681">
        <v>23.4</v>
      </c>
      <c r="DA42" s="682"/>
      <c r="DB42" s="682"/>
      <c r="DC42" s="683"/>
      <c r="DD42" s="684">
        <v>1194215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170243</v>
      </c>
      <c r="CS43" s="697"/>
      <c r="CT43" s="697"/>
      <c r="CU43" s="697"/>
      <c r="CV43" s="697"/>
      <c r="CW43" s="697"/>
      <c r="CX43" s="697"/>
      <c r="CY43" s="698"/>
      <c r="CZ43" s="681">
        <v>0.7</v>
      </c>
      <c r="DA43" s="699"/>
      <c r="DB43" s="699"/>
      <c r="DC43" s="700"/>
      <c r="DD43" s="684">
        <v>170243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5235198</v>
      </c>
      <c r="CS44" s="679"/>
      <c r="CT44" s="679"/>
      <c r="CU44" s="679"/>
      <c r="CV44" s="679"/>
      <c r="CW44" s="679"/>
      <c r="CX44" s="679"/>
      <c r="CY44" s="680"/>
      <c r="CZ44" s="681">
        <v>23</v>
      </c>
      <c r="DA44" s="682"/>
      <c r="DB44" s="682"/>
      <c r="DC44" s="683"/>
      <c r="DD44" s="684">
        <v>1126427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2648299</v>
      </c>
      <c r="CS45" s="697"/>
      <c r="CT45" s="697"/>
      <c r="CU45" s="697"/>
      <c r="CV45" s="697"/>
      <c r="CW45" s="697"/>
      <c r="CX45" s="697"/>
      <c r="CY45" s="698"/>
      <c r="CZ45" s="681">
        <v>11.6</v>
      </c>
      <c r="DA45" s="699"/>
      <c r="DB45" s="699"/>
      <c r="DC45" s="700"/>
      <c r="DD45" s="684">
        <v>115245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2574529</v>
      </c>
      <c r="CS46" s="679"/>
      <c r="CT46" s="679"/>
      <c r="CU46" s="679"/>
      <c r="CV46" s="679"/>
      <c r="CW46" s="679"/>
      <c r="CX46" s="679"/>
      <c r="CY46" s="680"/>
      <c r="CZ46" s="681">
        <v>11.3</v>
      </c>
      <c r="DA46" s="682"/>
      <c r="DB46" s="682"/>
      <c r="DC46" s="683"/>
      <c r="DD46" s="684">
        <v>998812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88094</v>
      </c>
      <c r="CS47" s="697"/>
      <c r="CT47" s="697"/>
      <c r="CU47" s="697"/>
      <c r="CV47" s="697"/>
      <c r="CW47" s="697"/>
      <c r="CX47" s="697"/>
      <c r="CY47" s="698"/>
      <c r="CZ47" s="681">
        <v>0.4</v>
      </c>
      <c r="DA47" s="699"/>
      <c r="DB47" s="699"/>
      <c r="DC47" s="700"/>
      <c r="DD47" s="684">
        <v>67788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243</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22782932</v>
      </c>
      <c r="CS49" s="663"/>
      <c r="CT49" s="663"/>
      <c r="CU49" s="663"/>
      <c r="CV49" s="663"/>
      <c r="CW49" s="663"/>
      <c r="CX49" s="663"/>
      <c r="CY49" s="664"/>
      <c r="CZ49" s="665">
        <v>100</v>
      </c>
      <c r="DA49" s="666"/>
      <c r="DB49" s="666"/>
      <c r="DC49" s="667"/>
      <c r="DD49" s="668">
        <v>13723270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SdKvwanKCeEL4zZ8STrWt1IYg+A0CIxJdXRYLHkszDQFCf2cA2GRA8Tm9JSnmQUb1DjAlU0R3ZnQnAvtsQCRw==" saltValue="I+iNr4/XSzi+sLhJzrkm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10" t="s">
        <v>366</v>
      </c>
      <c r="DK2" s="1211"/>
      <c r="DL2" s="1211"/>
      <c r="DM2" s="1211"/>
      <c r="DN2" s="1211"/>
      <c r="DO2" s="1212"/>
      <c r="DP2" s="250"/>
      <c r="DQ2" s="1210" t="s">
        <v>367</v>
      </c>
      <c r="DR2" s="1211"/>
      <c r="DS2" s="1211"/>
      <c r="DT2" s="1211"/>
      <c r="DU2" s="1211"/>
      <c r="DV2" s="1211"/>
      <c r="DW2" s="1211"/>
      <c r="DX2" s="1211"/>
      <c r="DY2" s="1211"/>
      <c r="DZ2" s="121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1" t="s">
        <v>368</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4" t="s">
        <v>370</v>
      </c>
      <c r="B5" s="1095"/>
      <c r="C5" s="1095"/>
      <c r="D5" s="1095"/>
      <c r="E5" s="1095"/>
      <c r="F5" s="1095"/>
      <c r="G5" s="1095"/>
      <c r="H5" s="1095"/>
      <c r="I5" s="1095"/>
      <c r="J5" s="1095"/>
      <c r="K5" s="1095"/>
      <c r="L5" s="1095"/>
      <c r="M5" s="1095"/>
      <c r="N5" s="1095"/>
      <c r="O5" s="1095"/>
      <c r="P5" s="1096"/>
      <c r="Q5" s="1100" t="s">
        <v>371</v>
      </c>
      <c r="R5" s="1101"/>
      <c r="S5" s="1101"/>
      <c r="T5" s="1101"/>
      <c r="U5" s="1102"/>
      <c r="V5" s="1100" t="s">
        <v>372</v>
      </c>
      <c r="W5" s="1101"/>
      <c r="X5" s="1101"/>
      <c r="Y5" s="1101"/>
      <c r="Z5" s="1102"/>
      <c r="AA5" s="1100" t="s">
        <v>373</v>
      </c>
      <c r="AB5" s="1101"/>
      <c r="AC5" s="1101"/>
      <c r="AD5" s="1101"/>
      <c r="AE5" s="1101"/>
      <c r="AF5" s="1213" t="s">
        <v>374</v>
      </c>
      <c r="AG5" s="1101"/>
      <c r="AH5" s="1101"/>
      <c r="AI5" s="1101"/>
      <c r="AJ5" s="1116"/>
      <c r="AK5" s="1101" t="s">
        <v>375</v>
      </c>
      <c r="AL5" s="1101"/>
      <c r="AM5" s="1101"/>
      <c r="AN5" s="1101"/>
      <c r="AO5" s="1102"/>
      <c r="AP5" s="1100" t="s">
        <v>376</v>
      </c>
      <c r="AQ5" s="1101"/>
      <c r="AR5" s="1101"/>
      <c r="AS5" s="1101"/>
      <c r="AT5" s="1102"/>
      <c r="AU5" s="1100" t="s">
        <v>377</v>
      </c>
      <c r="AV5" s="1101"/>
      <c r="AW5" s="1101"/>
      <c r="AX5" s="1101"/>
      <c r="AY5" s="1116"/>
      <c r="AZ5" s="257"/>
      <c r="BA5" s="257"/>
      <c r="BB5" s="257"/>
      <c r="BC5" s="257"/>
      <c r="BD5" s="257"/>
      <c r="BE5" s="258"/>
      <c r="BF5" s="258"/>
      <c r="BG5" s="258"/>
      <c r="BH5" s="258"/>
      <c r="BI5" s="258"/>
      <c r="BJ5" s="258"/>
      <c r="BK5" s="258"/>
      <c r="BL5" s="258"/>
      <c r="BM5" s="258"/>
      <c r="BN5" s="258"/>
      <c r="BO5" s="258"/>
      <c r="BP5" s="258"/>
      <c r="BQ5" s="1094" t="s">
        <v>378</v>
      </c>
      <c r="BR5" s="1095"/>
      <c r="BS5" s="1095"/>
      <c r="BT5" s="1095"/>
      <c r="BU5" s="1095"/>
      <c r="BV5" s="1095"/>
      <c r="BW5" s="1095"/>
      <c r="BX5" s="1095"/>
      <c r="BY5" s="1095"/>
      <c r="BZ5" s="1095"/>
      <c r="CA5" s="1095"/>
      <c r="CB5" s="1095"/>
      <c r="CC5" s="1095"/>
      <c r="CD5" s="1095"/>
      <c r="CE5" s="1095"/>
      <c r="CF5" s="1095"/>
      <c r="CG5" s="1096"/>
      <c r="CH5" s="1100" t="s">
        <v>379</v>
      </c>
      <c r="CI5" s="1101"/>
      <c r="CJ5" s="1101"/>
      <c r="CK5" s="1101"/>
      <c r="CL5" s="1102"/>
      <c r="CM5" s="1100" t="s">
        <v>380</v>
      </c>
      <c r="CN5" s="1101"/>
      <c r="CO5" s="1101"/>
      <c r="CP5" s="1101"/>
      <c r="CQ5" s="1102"/>
      <c r="CR5" s="1100" t="s">
        <v>381</v>
      </c>
      <c r="CS5" s="1101"/>
      <c r="CT5" s="1101"/>
      <c r="CU5" s="1101"/>
      <c r="CV5" s="1102"/>
      <c r="CW5" s="1100" t="s">
        <v>382</v>
      </c>
      <c r="CX5" s="1101"/>
      <c r="CY5" s="1101"/>
      <c r="CZ5" s="1101"/>
      <c r="DA5" s="1102"/>
      <c r="DB5" s="1100" t="s">
        <v>383</v>
      </c>
      <c r="DC5" s="1101"/>
      <c r="DD5" s="1101"/>
      <c r="DE5" s="1101"/>
      <c r="DF5" s="1102"/>
      <c r="DG5" s="1196" t="s">
        <v>384</v>
      </c>
      <c r="DH5" s="1197"/>
      <c r="DI5" s="1197"/>
      <c r="DJ5" s="1197"/>
      <c r="DK5" s="1198"/>
      <c r="DL5" s="1196" t="s">
        <v>385</v>
      </c>
      <c r="DM5" s="1197"/>
      <c r="DN5" s="1197"/>
      <c r="DO5" s="1197"/>
      <c r="DP5" s="1198"/>
      <c r="DQ5" s="1100" t="s">
        <v>386</v>
      </c>
      <c r="DR5" s="1101"/>
      <c r="DS5" s="1101"/>
      <c r="DT5" s="1101"/>
      <c r="DU5" s="1102"/>
      <c r="DV5" s="1100" t="s">
        <v>377</v>
      </c>
      <c r="DW5" s="1101"/>
      <c r="DX5" s="1101"/>
      <c r="DY5" s="1101"/>
      <c r="DZ5" s="1116"/>
      <c r="EA5" s="255"/>
    </row>
    <row r="6" spans="1:131" s="256"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4"/>
      <c r="AG6" s="1104"/>
      <c r="AH6" s="1104"/>
      <c r="AI6" s="1104"/>
      <c r="AJ6" s="1117"/>
      <c r="AK6" s="1104"/>
      <c r="AL6" s="1104"/>
      <c r="AM6" s="1104"/>
      <c r="AN6" s="1104"/>
      <c r="AO6" s="1105"/>
      <c r="AP6" s="1103"/>
      <c r="AQ6" s="1104"/>
      <c r="AR6" s="1104"/>
      <c r="AS6" s="1104"/>
      <c r="AT6" s="1105"/>
      <c r="AU6" s="1103"/>
      <c r="AV6" s="1104"/>
      <c r="AW6" s="1104"/>
      <c r="AX6" s="1104"/>
      <c r="AY6" s="1117"/>
      <c r="AZ6" s="253"/>
      <c r="BA6" s="253"/>
      <c r="BB6" s="253"/>
      <c r="BC6" s="253"/>
      <c r="BD6" s="253"/>
      <c r="BE6" s="254"/>
      <c r="BF6" s="254"/>
      <c r="BG6" s="254"/>
      <c r="BH6" s="254"/>
      <c r="BI6" s="254"/>
      <c r="BJ6" s="254"/>
      <c r="BK6" s="254"/>
      <c r="BL6" s="254"/>
      <c r="BM6" s="254"/>
      <c r="BN6" s="254"/>
      <c r="BO6" s="254"/>
      <c r="BP6" s="254"/>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199"/>
      <c r="DH6" s="1200"/>
      <c r="DI6" s="1200"/>
      <c r="DJ6" s="1200"/>
      <c r="DK6" s="1201"/>
      <c r="DL6" s="1199"/>
      <c r="DM6" s="1200"/>
      <c r="DN6" s="1200"/>
      <c r="DO6" s="1200"/>
      <c r="DP6" s="1201"/>
      <c r="DQ6" s="1103"/>
      <c r="DR6" s="1104"/>
      <c r="DS6" s="1104"/>
      <c r="DT6" s="1104"/>
      <c r="DU6" s="1105"/>
      <c r="DV6" s="1103"/>
      <c r="DW6" s="1104"/>
      <c r="DX6" s="1104"/>
      <c r="DY6" s="1104"/>
      <c r="DZ6" s="1117"/>
      <c r="EA6" s="255"/>
    </row>
    <row r="7" spans="1:131" s="256" customFormat="1" ht="26.25" customHeight="1" thickTop="1" x14ac:dyDescent="0.15">
      <c r="A7" s="259">
        <v>1</v>
      </c>
      <c r="B7" s="1147" t="s">
        <v>387</v>
      </c>
      <c r="C7" s="1148"/>
      <c r="D7" s="1148"/>
      <c r="E7" s="1148"/>
      <c r="F7" s="1148"/>
      <c r="G7" s="1148"/>
      <c r="H7" s="1148"/>
      <c r="I7" s="1148"/>
      <c r="J7" s="1148"/>
      <c r="K7" s="1148"/>
      <c r="L7" s="1148"/>
      <c r="M7" s="1148"/>
      <c r="N7" s="1148"/>
      <c r="O7" s="1148"/>
      <c r="P7" s="1149"/>
      <c r="Q7" s="1202">
        <v>24236</v>
      </c>
      <c r="R7" s="1203"/>
      <c r="S7" s="1203"/>
      <c r="T7" s="1203"/>
      <c r="U7" s="1203"/>
      <c r="V7" s="1203">
        <v>22821</v>
      </c>
      <c r="W7" s="1203"/>
      <c r="X7" s="1203"/>
      <c r="Y7" s="1203"/>
      <c r="Z7" s="1203"/>
      <c r="AA7" s="1204">
        <v>1415</v>
      </c>
      <c r="AB7" s="1205"/>
      <c r="AC7" s="1205"/>
      <c r="AD7" s="1205"/>
      <c r="AE7" s="1206"/>
      <c r="AF7" s="1207">
        <v>821</v>
      </c>
      <c r="AG7" s="1208"/>
      <c r="AH7" s="1208"/>
      <c r="AI7" s="1208"/>
      <c r="AJ7" s="1209"/>
      <c r="AK7" s="1189">
        <v>1293</v>
      </c>
      <c r="AL7" s="1190"/>
      <c r="AM7" s="1190"/>
      <c r="AN7" s="1190"/>
      <c r="AO7" s="1190"/>
      <c r="AP7" s="1190">
        <v>16403</v>
      </c>
      <c r="AQ7" s="1190"/>
      <c r="AR7" s="1190"/>
      <c r="AS7" s="1190"/>
      <c r="AT7" s="1190"/>
      <c r="AU7" s="1191"/>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t="s">
        <v>577</v>
      </c>
      <c r="BS7" s="1193" t="s">
        <v>578</v>
      </c>
      <c r="BT7" s="1194"/>
      <c r="BU7" s="1194"/>
      <c r="BV7" s="1194"/>
      <c r="BW7" s="1194"/>
      <c r="BX7" s="1194"/>
      <c r="BY7" s="1194"/>
      <c r="BZ7" s="1194"/>
      <c r="CA7" s="1194"/>
      <c r="CB7" s="1194"/>
      <c r="CC7" s="1194"/>
      <c r="CD7" s="1194"/>
      <c r="CE7" s="1194"/>
      <c r="CF7" s="1194"/>
      <c r="CG7" s="1195"/>
      <c r="CH7" s="1186">
        <v>3</v>
      </c>
      <c r="CI7" s="1187"/>
      <c r="CJ7" s="1187"/>
      <c r="CK7" s="1187"/>
      <c r="CL7" s="1188"/>
      <c r="CM7" s="1186">
        <v>363</v>
      </c>
      <c r="CN7" s="1187"/>
      <c r="CO7" s="1187"/>
      <c r="CP7" s="1187"/>
      <c r="CQ7" s="1188"/>
      <c r="CR7" s="1186">
        <v>5</v>
      </c>
      <c r="CS7" s="1187"/>
      <c r="CT7" s="1187"/>
      <c r="CU7" s="1187"/>
      <c r="CV7" s="1188"/>
      <c r="CW7" s="1186" t="s">
        <v>506</v>
      </c>
      <c r="CX7" s="1187"/>
      <c r="CY7" s="1187"/>
      <c r="CZ7" s="1187"/>
      <c r="DA7" s="1188"/>
      <c r="DB7" s="1186" t="s">
        <v>506</v>
      </c>
      <c r="DC7" s="1187"/>
      <c r="DD7" s="1187"/>
      <c r="DE7" s="1187"/>
      <c r="DF7" s="1188"/>
      <c r="DG7" s="1186" t="s">
        <v>506</v>
      </c>
      <c r="DH7" s="1187"/>
      <c r="DI7" s="1187"/>
      <c r="DJ7" s="1187"/>
      <c r="DK7" s="1188"/>
      <c r="DL7" s="1186" t="s">
        <v>506</v>
      </c>
      <c r="DM7" s="1187"/>
      <c r="DN7" s="1187"/>
      <c r="DO7" s="1187"/>
      <c r="DP7" s="1188"/>
      <c r="DQ7" s="1186" t="s">
        <v>506</v>
      </c>
      <c r="DR7" s="1187"/>
      <c r="DS7" s="1187"/>
      <c r="DT7" s="1187"/>
      <c r="DU7" s="1188"/>
      <c r="DV7" s="1215"/>
      <c r="DW7" s="1216"/>
      <c r="DX7" s="1216"/>
      <c r="DY7" s="1216"/>
      <c r="DZ7" s="1217"/>
      <c r="EA7" s="255"/>
    </row>
    <row r="8" spans="1:131" s="256" customFormat="1" ht="26.25" customHeight="1" x14ac:dyDescent="0.15">
      <c r="A8" s="262">
        <v>2</v>
      </c>
      <c r="B8" s="1136"/>
      <c r="C8" s="1137"/>
      <c r="D8" s="1137"/>
      <c r="E8" s="1137"/>
      <c r="F8" s="1137"/>
      <c r="G8" s="1137"/>
      <c r="H8" s="1137"/>
      <c r="I8" s="1137"/>
      <c r="J8" s="1137"/>
      <c r="K8" s="1137"/>
      <c r="L8" s="1137"/>
      <c r="M8" s="1137"/>
      <c r="N8" s="1137"/>
      <c r="O8" s="1137"/>
      <c r="P8" s="1138"/>
      <c r="Q8" s="1142"/>
      <c r="R8" s="1143"/>
      <c r="S8" s="1143"/>
      <c r="T8" s="1143"/>
      <c r="U8" s="1143"/>
      <c r="V8" s="1143"/>
      <c r="W8" s="1143"/>
      <c r="X8" s="1143"/>
      <c r="Y8" s="1143"/>
      <c r="Z8" s="1143"/>
      <c r="AA8" s="1143"/>
      <c r="AB8" s="1143"/>
      <c r="AC8" s="1143"/>
      <c r="AD8" s="1143"/>
      <c r="AE8" s="1144"/>
      <c r="AF8" s="1118"/>
      <c r="AG8" s="1119"/>
      <c r="AH8" s="1119"/>
      <c r="AI8" s="1119"/>
      <c r="AJ8" s="1120"/>
      <c r="AK8" s="1184"/>
      <c r="AL8" s="1185"/>
      <c r="AM8" s="1185"/>
      <c r="AN8" s="1185"/>
      <c r="AO8" s="1185"/>
      <c r="AP8" s="1185"/>
      <c r="AQ8" s="1185"/>
      <c r="AR8" s="1185"/>
      <c r="AS8" s="1185"/>
      <c r="AT8" s="1185"/>
      <c r="AU8" s="1182"/>
      <c r="AV8" s="1182"/>
      <c r="AW8" s="1182"/>
      <c r="AX8" s="1182"/>
      <c r="AY8" s="1183"/>
      <c r="AZ8" s="253"/>
      <c r="BA8" s="253"/>
      <c r="BB8" s="253"/>
      <c r="BC8" s="253"/>
      <c r="BD8" s="253"/>
      <c r="BE8" s="254"/>
      <c r="BF8" s="254"/>
      <c r="BG8" s="254"/>
      <c r="BH8" s="254"/>
      <c r="BI8" s="254"/>
      <c r="BJ8" s="254"/>
      <c r="BK8" s="254"/>
      <c r="BL8" s="254"/>
      <c r="BM8" s="254"/>
      <c r="BN8" s="254"/>
      <c r="BO8" s="254"/>
      <c r="BP8" s="254"/>
      <c r="BQ8" s="263">
        <v>2</v>
      </c>
      <c r="BR8" s="264"/>
      <c r="BS8" s="1113" t="s">
        <v>579</v>
      </c>
      <c r="BT8" s="1114"/>
      <c r="BU8" s="1114"/>
      <c r="BV8" s="1114"/>
      <c r="BW8" s="1114"/>
      <c r="BX8" s="1114"/>
      <c r="BY8" s="1114"/>
      <c r="BZ8" s="1114"/>
      <c r="CA8" s="1114"/>
      <c r="CB8" s="1114"/>
      <c r="CC8" s="1114"/>
      <c r="CD8" s="1114"/>
      <c r="CE8" s="1114"/>
      <c r="CF8" s="1114"/>
      <c r="CG8" s="1115"/>
      <c r="CH8" s="1088">
        <v>13</v>
      </c>
      <c r="CI8" s="1089"/>
      <c r="CJ8" s="1089"/>
      <c r="CK8" s="1089"/>
      <c r="CL8" s="1090"/>
      <c r="CM8" s="1088">
        <v>58</v>
      </c>
      <c r="CN8" s="1089"/>
      <c r="CO8" s="1089"/>
      <c r="CP8" s="1089"/>
      <c r="CQ8" s="1090"/>
      <c r="CR8" s="1088">
        <v>9</v>
      </c>
      <c r="CS8" s="1089"/>
      <c r="CT8" s="1089"/>
      <c r="CU8" s="1089"/>
      <c r="CV8" s="1090"/>
      <c r="CW8" s="1088" t="s">
        <v>506</v>
      </c>
      <c r="CX8" s="1089"/>
      <c r="CY8" s="1089"/>
      <c r="CZ8" s="1089"/>
      <c r="DA8" s="1090"/>
      <c r="DB8" s="1088" t="s">
        <v>506</v>
      </c>
      <c r="DC8" s="1089"/>
      <c r="DD8" s="1089"/>
      <c r="DE8" s="1089"/>
      <c r="DF8" s="1090"/>
      <c r="DG8" s="1088" t="s">
        <v>506</v>
      </c>
      <c r="DH8" s="1089"/>
      <c r="DI8" s="1089"/>
      <c r="DJ8" s="1089"/>
      <c r="DK8" s="1090"/>
      <c r="DL8" s="1088" t="s">
        <v>506</v>
      </c>
      <c r="DM8" s="1089"/>
      <c r="DN8" s="1089"/>
      <c r="DO8" s="1089"/>
      <c r="DP8" s="1090"/>
      <c r="DQ8" s="1088" t="s">
        <v>506</v>
      </c>
      <c r="DR8" s="1089"/>
      <c r="DS8" s="1089"/>
      <c r="DT8" s="1089"/>
      <c r="DU8" s="1090"/>
      <c r="DV8" s="1091"/>
      <c r="DW8" s="1092"/>
      <c r="DX8" s="1092"/>
      <c r="DY8" s="1092"/>
      <c r="DZ8" s="1093"/>
      <c r="EA8" s="255"/>
    </row>
    <row r="9" spans="1:131" s="256" customFormat="1" ht="26.25" customHeight="1" x14ac:dyDescent="0.15">
      <c r="A9" s="262">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4"/>
      <c r="AL9" s="1185"/>
      <c r="AM9" s="1185"/>
      <c r="AN9" s="1185"/>
      <c r="AO9" s="1185"/>
      <c r="AP9" s="1185"/>
      <c r="AQ9" s="1185"/>
      <c r="AR9" s="1185"/>
      <c r="AS9" s="1185"/>
      <c r="AT9" s="1185"/>
      <c r="AU9" s="1182"/>
      <c r="AV9" s="1182"/>
      <c r="AW9" s="1182"/>
      <c r="AX9" s="1182"/>
      <c r="AY9" s="1183"/>
      <c r="AZ9" s="253"/>
      <c r="BA9" s="253"/>
      <c r="BB9" s="253"/>
      <c r="BC9" s="253"/>
      <c r="BD9" s="253"/>
      <c r="BE9" s="254"/>
      <c r="BF9" s="254"/>
      <c r="BG9" s="254"/>
      <c r="BH9" s="254"/>
      <c r="BI9" s="254"/>
      <c r="BJ9" s="254"/>
      <c r="BK9" s="254"/>
      <c r="BL9" s="254"/>
      <c r="BM9" s="254"/>
      <c r="BN9" s="254"/>
      <c r="BO9" s="254"/>
      <c r="BP9" s="254"/>
      <c r="BQ9" s="263">
        <v>3</v>
      </c>
      <c r="BR9" s="264"/>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5"/>
    </row>
    <row r="10" spans="1:131" s="256" customFormat="1" ht="26.25" customHeight="1" x14ac:dyDescent="0.15">
      <c r="A10" s="262">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4"/>
      <c r="AL10" s="1185"/>
      <c r="AM10" s="1185"/>
      <c r="AN10" s="1185"/>
      <c r="AO10" s="1185"/>
      <c r="AP10" s="1185"/>
      <c r="AQ10" s="1185"/>
      <c r="AR10" s="1185"/>
      <c r="AS10" s="1185"/>
      <c r="AT10" s="1185"/>
      <c r="AU10" s="1182"/>
      <c r="AV10" s="1182"/>
      <c r="AW10" s="1182"/>
      <c r="AX10" s="1182"/>
      <c r="AY10" s="1183"/>
      <c r="AZ10" s="253"/>
      <c r="BA10" s="253"/>
      <c r="BB10" s="253"/>
      <c r="BC10" s="253"/>
      <c r="BD10" s="253"/>
      <c r="BE10" s="254"/>
      <c r="BF10" s="254"/>
      <c r="BG10" s="254"/>
      <c r="BH10" s="254"/>
      <c r="BI10" s="254"/>
      <c r="BJ10" s="254"/>
      <c r="BK10" s="254"/>
      <c r="BL10" s="254"/>
      <c r="BM10" s="254"/>
      <c r="BN10" s="254"/>
      <c r="BO10" s="254"/>
      <c r="BP10" s="254"/>
      <c r="BQ10" s="263">
        <v>4</v>
      </c>
      <c r="BR10" s="264"/>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5"/>
    </row>
    <row r="11" spans="1:131" s="256" customFormat="1" ht="26.25" customHeight="1" x14ac:dyDescent="0.15">
      <c r="A11" s="262">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4"/>
      <c r="AL11" s="1185"/>
      <c r="AM11" s="1185"/>
      <c r="AN11" s="1185"/>
      <c r="AO11" s="1185"/>
      <c r="AP11" s="1185"/>
      <c r="AQ11" s="1185"/>
      <c r="AR11" s="1185"/>
      <c r="AS11" s="1185"/>
      <c r="AT11" s="1185"/>
      <c r="AU11" s="1182"/>
      <c r="AV11" s="1182"/>
      <c r="AW11" s="1182"/>
      <c r="AX11" s="1182"/>
      <c r="AY11" s="1183"/>
      <c r="AZ11" s="253"/>
      <c r="BA11" s="253"/>
      <c r="BB11" s="253"/>
      <c r="BC11" s="253"/>
      <c r="BD11" s="253"/>
      <c r="BE11" s="254"/>
      <c r="BF11" s="254"/>
      <c r="BG11" s="254"/>
      <c r="BH11" s="254"/>
      <c r="BI11" s="254"/>
      <c r="BJ11" s="254"/>
      <c r="BK11" s="254"/>
      <c r="BL11" s="254"/>
      <c r="BM11" s="254"/>
      <c r="BN11" s="254"/>
      <c r="BO11" s="254"/>
      <c r="BP11" s="254"/>
      <c r="BQ11" s="263">
        <v>5</v>
      </c>
      <c r="BR11" s="264"/>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5"/>
    </row>
    <row r="12" spans="1:131" s="256" customFormat="1" ht="26.25" customHeight="1" x14ac:dyDescent="0.15">
      <c r="A12" s="262">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4"/>
      <c r="AL12" s="1185"/>
      <c r="AM12" s="1185"/>
      <c r="AN12" s="1185"/>
      <c r="AO12" s="1185"/>
      <c r="AP12" s="1185"/>
      <c r="AQ12" s="1185"/>
      <c r="AR12" s="1185"/>
      <c r="AS12" s="1185"/>
      <c r="AT12" s="1185"/>
      <c r="AU12" s="1182"/>
      <c r="AV12" s="1182"/>
      <c r="AW12" s="1182"/>
      <c r="AX12" s="1182"/>
      <c r="AY12" s="1183"/>
      <c r="AZ12" s="253"/>
      <c r="BA12" s="253"/>
      <c r="BB12" s="253"/>
      <c r="BC12" s="253"/>
      <c r="BD12" s="253"/>
      <c r="BE12" s="254"/>
      <c r="BF12" s="254"/>
      <c r="BG12" s="254"/>
      <c r="BH12" s="254"/>
      <c r="BI12" s="254"/>
      <c r="BJ12" s="254"/>
      <c r="BK12" s="254"/>
      <c r="BL12" s="254"/>
      <c r="BM12" s="254"/>
      <c r="BN12" s="254"/>
      <c r="BO12" s="254"/>
      <c r="BP12" s="254"/>
      <c r="BQ12" s="263">
        <v>6</v>
      </c>
      <c r="BR12" s="264"/>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5"/>
    </row>
    <row r="13" spans="1:131" s="256" customFormat="1" ht="26.25" customHeight="1" x14ac:dyDescent="0.15">
      <c r="A13" s="262">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4"/>
      <c r="AL13" s="1185"/>
      <c r="AM13" s="1185"/>
      <c r="AN13" s="1185"/>
      <c r="AO13" s="1185"/>
      <c r="AP13" s="1185"/>
      <c r="AQ13" s="1185"/>
      <c r="AR13" s="1185"/>
      <c r="AS13" s="1185"/>
      <c r="AT13" s="1185"/>
      <c r="AU13" s="1182"/>
      <c r="AV13" s="1182"/>
      <c r="AW13" s="1182"/>
      <c r="AX13" s="1182"/>
      <c r="AY13" s="1183"/>
      <c r="AZ13" s="253"/>
      <c r="BA13" s="253"/>
      <c r="BB13" s="253"/>
      <c r="BC13" s="253"/>
      <c r="BD13" s="253"/>
      <c r="BE13" s="254"/>
      <c r="BF13" s="254"/>
      <c r="BG13" s="254"/>
      <c r="BH13" s="254"/>
      <c r="BI13" s="254"/>
      <c r="BJ13" s="254"/>
      <c r="BK13" s="254"/>
      <c r="BL13" s="254"/>
      <c r="BM13" s="254"/>
      <c r="BN13" s="254"/>
      <c r="BO13" s="254"/>
      <c r="BP13" s="254"/>
      <c r="BQ13" s="263">
        <v>7</v>
      </c>
      <c r="BR13" s="264"/>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5"/>
    </row>
    <row r="14" spans="1:131" s="256" customFormat="1" ht="26.25" customHeight="1" x14ac:dyDescent="0.15">
      <c r="A14" s="262">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4"/>
      <c r="AL14" s="1185"/>
      <c r="AM14" s="1185"/>
      <c r="AN14" s="1185"/>
      <c r="AO14" s="1185"/>
      <c r="AP14" s="1185"/>
      <c r="AQ14" s="1185"/>
      <c r="AR14" s="1185"/>
      <c r="AS14" s="1185"/>
      <c r="AT14" s="1185"/>
      <c r="AU14" s="1182"/>
      <c r="AV14" s="1182"/>
      <c r="AW14" s="1182"/>
      <c r="AX14" s="1182"/>
      <c r="AY14" s="1183"/>
      <c r="AZ14" s="253"/>
      <c r="BA14" s="253"/>
      <c r="BB14" s="253"/>
      <c r="BC14" s="253"/>
      <c r="BD14" s="253"/>
      <c r="BE14" s="254"/>
      <c r="BF14" s="254"/>
      <c r="BG14" s="254"/>
      <c r="BH14" s="254"/>
      <c r="BI14" s="254"/>
      <c r="BJ14" s="254"/>
      <c r="BK14" s="254"/>
      <c r="BL14" s="254"/>
      <c r="BM14" s="254"/>
      <c r="BN14" s="254"/>
      <c r="BO14" s="254"/>
      <c r="BP14" s="254"/>
      <c r="BQ14" s="263">
        <v>8</v>
      </c>
      <c r="BR14" s="264"/>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5"/>
    </row>
    <row r="15" spans="1:131" s="256" customFormat="1" ht="26.25" customHeight="1" x14ac:dyDescent="0.15">
      <c r="A15" s="262">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4"/>
      <c r="AL15" s="1185"/>
      <c r="AM15" s="1185"/>
      <c r="AN15" s="1185"/>
      <c r="AO15" s="1185"/>
      <c r="AP15" s="1185"/>
      <c r="AQ15" s="1185"/>
      <c r="AR15" s="1185"/>
      <c r="AS15" s="1185"/>
      <c r="AT15" s="1185"/>
      <c r="AU15" s="1182"/>
      <c r="AV15" s="1182"/>
      <c r="AW15" s="1182"/>
      <c r="AX15" s="1182"/>
      <c r="AY15" s="1183"/>
      <c r="AZ15" s="253"/>
      <c r="BA15" s="253"/>
      <c r="BB15" s="253"/>
      <c r="BC15" s="253"/>
      <c r="BD15" s="253"/>
      <c r="BE15" s="254"/>
      <c r="BF15" s="254"/>
      <c r="BG15" s="254"/>
      <c r="BH15" s="254"/>
      <c r="BI15" s="254"/>
      <c r="BJ15" s="254"/>
      <c r="BK15" s="254"/>
      <c r="BL15" s="254"/>
      <c r="BM15" s="254"/>
      <c r="BN15" s="254"/>
      <c r="BO15" s="254"/>
      <c r="BP15" s="254"/>
      <c r="BQ15" s="263">
        <v>9</v>
      </c>
      <c r="BR15" s="264"/>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5"/>
    </row>
    <row r="16" spans="1:131" s="256" customFormat="1" ht="26.25" customHeight="1" x14ac:dyDescent="0.15">
      <c r="A16" s="262">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4"/>
      <c r="AL16" s="1185"/>
      <c r="AM16" s="1185"/>
      <c r="AN16" s="1185"/>
      <c r="AO16" s="1185"/>
      <c r="AP16" s="1185"/>
      <c r="AQ16" s="1185"/>
      <c r="AR16" s="1185"/>
      <c r="AS16" s="1185"/>
      <c r="AT16" s="1185"/>
      <c r="AU16" s="1182"/>
      <c r="AV16" s="1182"/>
      <c r="AW16" s="1182"/>
      <c r="AX16" s="1182"/>
      <c r="AY16" s="1183"/>
      <c r="AZ16" s="253"/>
      <c r="BA16" s="253"/>
      <c r="BB16" s="253"/>
      <c r="BC16" s="253"/>
      <c r="BD16" s="253"/>
      <c r="BE16" s="254"/>
      <c r="BF16" s="254"/>
      <c r="BG16" s="254"/>
      <c r="BH16" s="254"/>
      <c r="BI16" s="254"/>
      <c r="BJ16" s="254"/>
      <c r="BK16" s="254"/>
      <c r="BL16" s="254"/>
      <c r="BM16" s="254"/>
      <c r="BN16" s="254"/>
      <c r="BO16" s="254"/>
      <c r="BP16" s="254"/>
      <c r="BQ16" s="263">
        <v>10</v>
      </c>
      <c r="BR16" s="264"/>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5"/>
    </row>
    <row r="17" spans="1:131" s="256" customFormat="1" ht="26.25" customHeight="1" x14ac:dyDescent="0.15">
      <c r="A17" s="262">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4"/>
      <c r="AL17" s="1185"/>
      <c r="AM17" s="1185"/>
      <c r="AN17" s="1185"/>
      <c r="AO17" s="1185"/>
      <c r="AP17" s="1185"/>
      <c r="AQ17" s="1185"/>
      <c r="AR17" s="1185"/>
      <c r="AS17" s="1185"/>
      <c r="AT17" s="1185"/>
      <c r="AU17" s="1182"/>
      <c r="AV17" s="1182"/>
      <c r="AW17" s="1182"/>
      <c r="AX17" s="1182"/>
      <c r="AY17" s="1183"/>
      <c r="AZ17" s="253"/>
      <c r="BA17" s="253"/>
      <c r="BB17" s="253"/>
      <c r="BC17" s="253"/>
      <c r="BD17" s="253"/>
      <c r="BE17" s="254"/>
      <c r="BF17" s="254"/>
      <c r="BG17" s="254"/>
      <c r="BH17" s="254"/>
      <c r="BI17" s="254"/>
      <c r="BJ17" s="254"/>
      <c r="BK17" s="254"/>
      <c r="BL17" s="254"/>
      <c r="BM17" s="254"/>
      <c r="BN17" s="254"/>
      <c r="BO17" s="254"/>
      <c r="BP17" s="254"/>
      <c r="BQ17" s="263">
        <v>11</v>
      </c>
      <c r="BR17" s="264"/>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5"/>
    </row>
    <row r="18" spans="1:131" s="256" customFormat="1" ht="26.25" customHeight="1" x14ac:dyDescent="0.15">
      <c r="A18" s="262">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4"/>
      <c r="AL18" s="1185"/>
      <c r="AM18" s="1185"/>
      <c r="AN18" s="1185"/>
      <c r="AO18" s="1185"/>
      <c r="AP18" s="1185"/>
      <c r="AQ18" s="1185"/>
      <c r="AR18" s="1185"/>
      <c r="AS18" s="1185"/>
      <c r="AT18" s="1185"/>
      <c r="AU18" s="1182"/>
      <c r="AV18" s="1182"/>
      <c r="AW18" s="1182"/>
      <c r="AX18" s="1182"/>
      <c r="AY18" s="1183"/>
      <c r="AZ18" s="253"/>
      <c r="BA18" s="253"/>
      <c r="BB18" s="253"/>
      <c r="BC18" s="253"/>
      <c r="BD18" s="253"/>
      <c r="BE18" s="254"/>
      <c r="BF18" s="254"/>
      <c r="BG18" s="254"/>
      <c r="BH18" s="254"/>
      <c r="BI18" s="254"/>
      <c r="BJ18" s="254"/>
      <c r="BK18" s="254"/>
      <c r="BL18" s="254"/>
      <c r="BM18" s="254"/>
      <c r="BN18" s="254"/>
      <c r="BO18" s="254"/>
      <c r="BP18" s="254"/>
      <c r="BQ18" s="263">
        <v>12</v>
      </c>
      <c r="BR18" s="264"/>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5"/>
    </row>
    <row r="19" spans="1:131" s="256" customFormat="1" ht="26.25" customHeight="1" x14ac:dyDescent="0.15">
      <c r="A19" s="262">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4"/>
      <c r="AL19" s="1185"/>
      <c r="AM19" s="1185"/>
      <c r="AN19" s="1185"/>
      <c r="AO19" s="1185"/>
      <c r="AP19" s="1185"/>
      <c r="AQ19" s="1185"/>
      <c r="AR19" s="1185"/>
      <c r="AS19" s="1185"/>
      <c r="AT19" s="1185"/>
      <c r="AU19" s="1182"/>
      <c r="AV19" s="1182"/>
      <c r="AW19" s="1182"/>
      <c r="AX19" s="1182"/>
      <c r="AY19" s="1183"/>
      <c r="AZ19" s="253"/>
      <c r="BA19" s="253"/>
      <c r="BB19" s="253"/>
      <c r="BC19" s="253"/>
      <c r="BD19" s="253"/>
      <c r="BE19" s="254"/>
      <c r="BF19" s="254"/>
      <c r="BG19" s="254"/>
      <c r="BH19" s="254"/>
      <c r="BI19" s="254"/>
      <c r="BJ19" s="254"/>
      <c r="BK19" s="254"/>
      <c r="BL19" s="254"/>
      <c r="BM19" s="254"/>
      <c r="BN19" s="254"/>
      <c r="BO19" s="254"/>
      <c r="BP19" s="254"/>
      <c r="BQ19" s="263">
        <v>13</v>
      </c>
      <c r="BR19" s="264"/>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5"/>
    </row>
    <row r="20" spans="1:131" s="256" customFormat="1" ht="26.25" customHeight="1" x14ac:dyDescent="0.15">
      <c r="A20" s="262">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4"/>
      <c r="AL20" s="1185"/>
      <c r="AM20" s="1185"/>
      <c r="AN20" s="1185"/>
      <c r="AO20" s="1185"/>
      <c r="AP20" s="1185"/>
      <c r="AQ20" s="1185"/>
      <c r="AR20" s="1185"/>
      <c r="AS20" s="1185"/>
      <c r="AT20" s="1185"/>
      <c r="AU20" s="1182"/>
      <c r="AV20" s="1182"/>
      <c r="AW20" s="1182"/>
      <c r="AX20" s="1182"/>
      <c r="AY20" s="1183"/>
      <c r="AZ20" s="253"/>
      <c r="BA20" s="253"/>
      <c r="BB20" s="253"/>
      <c r="BC20" s="253"/>
      <c r="BD20" s="253"/>
      <c r="BE20" s="254"/>
      <c r="BF20" s="254"/>
      <c r="BG20" s="254"/>
      <c r="BH20" s="254"/>
      <c r="BI20" s="254"/>
      <c r="BJ20" s="254"/>
      <c r="BK20" s="254"/>
      <c r="BL20" s="254"/>
      <c r="BM20" s="254"/>
      <c r="BN20" s="254"/>
      <c r="BO20" s="254"/>
      <c r="BP20" s="254"/>
      <c r="BQ20" s="263">
        <v>14</v>
      </c>
      <c r="BR20" s="264"/>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5"/>
    </row>
    <row r="21" spans="1:131" s="256" customFormat="1" ht="26.25" customHeight="1" thickBot="1" x14ac:dyDescent="0.2">
      <c r="A21" s="262">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4"/>
      <c r="AL21" s="1185"/>
      <c r="AM21" s="1185"/>
      <c r="AN21" s="1185"/>
      <c r="AO21" s="1185"/>
      <c r="AP21" s="1185"/>
      <c r="AQ21" s="1185"/>
      <c r="AR21" s="1185"/>
      <c r="AS21" s="1185"/>
      <c r="AT21" s="1185"/>
      <c r="AU21" s="1182"/>
      <c r="AV21" s="1182"/>
      <c r="AW21" s="1182"/>
      <c r="AX21" s="1182"/>
      <c r="AY21" s="1183"/>
      <c r="AZ21" s="253"/>
      <c r="BA21" s="253"/>
      <c r="BB21" s="253"/>
      <c r="BC21" s="253"/>
      <c r="BD21" s="253"/>
      <c r="BE21" s="254"/>
      <c r="BF21" s="254"/>
      <c r="BG21" s="254"/>
      <c r="BH21" s="254"/>
      <c r="BI21" s="254"/>
      <c r="BJ21" s="254"/>
      <c r="BK21" s="254"/>
      <c r="BL21" s="254"/>
      <c r="BM21" s="254"/>
      <c r="BN21" s="254"/>
      <c r="BO21" s="254"/>
      <c r="BP21" s="254"/>
      <c r="BQ21" s="263">
        <v>15</v>
      </c>
      <c r="BR21" s="264"/>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5"/>
    </row>
    <row r="22" spans="1:131" s="256" customFormat="1" ht="26.25" customHeight="1" x14ac:dyDescent="0.15">
      <c r="A22" s="262">
        <v>16</v>
      </c>
      <c r="B22" s="1136"/>
      <c r="C22" s="1137"/>
      <c r="D22" s="1137"/>
      <c r="E22" s="1137"/>
      <c r="F22" s="1137"/>
      <c r="G22" s="1137"/>
      <c r="H22" s="1137"/>
      <c r="I22" s="1137"/>
      <c r="J22" s="1137"/>
      <c r="K22" s="1137"/>
      <c r="L22" s="1137"/>
      <c r="M22" s="1137"/>
      <c r="N22" s="1137"/>
      <c r="O22" s="1137"/>
      <c r="P22" s="1138"/>
      <c r="Q22" s="1179"/>
      <c r="R22" s="1180"/>
      <c r="S22" s="1180"/>
      <c r="T22" s="1180"/>
      <c r="U22" s="1180"/>
      <c r="V22" s="1180"/>
      <c r="W22" s="1180"/>
      <c r="X22" s="1180"/>
      <c r="Y22" s="1180"/>
      <c r="Z22" s="1180"/>
      <c r="AA22" s="1180"/>
      <c r="AB22" s="1180"/>
      <c r="AC22" s="1180"/>
      <c r="AD22" s="1180"/>
      <c r="AE22" s="1181"/>
      <c r="AF22" s="1118"/>
      <c r="AG22" s="1119"/>
      <c r="AH22" s="1119"/>
      <c r="AI22" s="1119"/>
      <c r="AJ22" s="1120"/>
      <c r="AK22" s="1175"/>
      <c r="AL22" s="1176"/>
      <c r="AM22" s="1176"/>
      <c r="AN22" s="1176"/>
      <c r="AO22" s="1176"/>
      <c r="AP22" s="1176"/>
      <c r="AQ22" s="1176"/>
      <c r="AR22" s="1176"/>
      <c r="AS22" s="1176"/>
      <c r="AT22" s="1176"/>
      <c r="AU22" s="1177"/>
      <c r="AV22" s="1177"/>
      <c r="AW22" s="1177"/>
      <c r="AX22" s="1177"/>
      <c r="AY22" s="1178"/>
      <c r="AZ22" s="1134" t="s">
        <v>388</v>
      </c>
      <c r="BA22" s="1134"/>
      <c r="BB22" s="1134"/>
      <c r="BC22" s="1134"/>
      <c r="BD22" s="1135"/>
      <c r="BE22" s="254"/>
      <c r="BF22" s="254"/>
      <c r="BG22" s="254"/>
      <c r="BH22" s="254"/>
      <c r="BI22" s="254"/>
      <c r="BJ22" s="254"/>
      <c r="BK22" s="254"/>
      <c r="BL22" s="254"/>
      <c r="BM22" s="254"/>
      <c r="BN22" s="254"/>
      <c r="BO22" s="254"/>
      <c r="BP22" s="254"/>
      <c r="BQ22" s="263">
        <v>16</v>
      </c>
      <c r="BR22" s="264"/>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6">
        <v>24198</v>
      </c>
      <c r="R23" s="1167"/>
      <c r="S23" s="1167"/>
      <c r="T23" s="1167"/>
      <c r="U23" s="1167"/>
      <c r="V23" s="1167">
        <v>22783</v>
      </c>
      <c r="W23" s="1167"/>
      <c r="X23" s="1167"/>
      <c r="Y23" s="1167"/>
      <c r="Z23" s="1167"/>
      <c r="AA23" s="1167">
        <v>1415</v>
      </c>
      <c r="AB23" s="1167"/>
      <c r="AC23" s="1167"/>
      <c r="AD23" s="1167"/>
      <c r="AE23" s="1168"/>
      <c r="AF23" s="1169">
        <v>821</v>
      </c>
      <c r="AG23" s="1167"/>
      <c r="AH23" s="1167"/>
      <c r="AI23" s="1167"/>
      <c r="AJ23" s="1170"/>
      <c r="AK23" s="1171"/>
      <c r="AL23" s="1172"/>
      <c r="AM23" s="1172"/>
      <c r="AN23" s="1172"/>
      <c r="AO23" s="1172"/>
      <c r="AP23" s="1167">
        <v>16403</v>
      </c>
      <c r="AQ23" s="1167"/>
      <c r="AR23" s="1167"/>
      <c r="AS23" s="1167"/>
      <c r="AT23" s="1167"/>
      <c r="AU23" s="1173"/>
      <c r="AV23" s="1173"/>
      <c r="AW23" s="1173"/>
      <c r="AX23" s="1173"/>
      <c r="AY23" s="1174"/>
      <c r="AZ23" s="1163" t="s">
        <v>126</v>
      </c>
      <c r="BA23" s="1164"/>
      <c r="BB23" s="1164"/>
      <c r="BC23" s="1164"/>
      <c r="BD23" s="1165"/>
      <c r="BE23" s="254"/>
      <c r="BF23" s="254"/>
      <c r="BG23" s="254"/>
      <c r="BH23" s="254"/>
      <c r="BI23" s="254"/>
      <c r="BJ23" s="254"/>
      <c r="BK23" s="254"/>
      <c r="BL23" s="254"/>
      <c r="BM23" s="254"/>
      <c r="BN23" s="254"/>
      <c r="BO23" s="254"/>
      <c r="BP23" s="254"/>
      <c r="BQ23" s="263">
        <v>17</v>
      </c>
      <c r="BR23" s="264"/>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5"/>
    </row>
    <row r="24" spans="1:131" s="256" customFormat="1" ht="26.25" customHeight="1" x14ac:dyDescent="0.15">
      <c r="A24" s="1162" t="s">
        <v>391</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3"/>
      <c r="BA24" s="253"/>
      <c r="BB24" s="253"/>
      <c r="BC24" s="253"/>
      <c r="BD24" s="253"/>
      <c r="BE24" s="254"/>
      <c r="BF24" s="254"/>
      <c r="BG24" s="254"/>
      <c r="BH24" s="254"/>
      <c r="BI24" s="254"/>
      <c r="BJ24" s="254"/>
      <c r="BK24" s="254"/>
      <c r="BL24" s="254"/>
      <c r="BM24" s="254"/>
      <c r="BN24" s="254"/>
      <c r="BO24" s="254"/>
      <c r="BP24" s="254"/>
      <c r="BQ24" s="263">
        <v>18</v>
      </c>
      <c r="BR24" s="264"/>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5"/>
    </row>
    <row r="25" spans="1:131" s="248" customFormat="1" ht="26.25" customHeight="1" thickBot="1" x14ac:dyDescent="0.2">
      <c r="A25" s="1161" t="s">
        <v>392</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3"/>
      <c r="BK25" s="253"/>
      <c r="BL25" s="253"/>
      <c r="BM25" s="253"/>
      <c r="BN25" s="253"/>
      <c r="BO25" s="266"/>
      <c r="BP25" s="266"/>
      <c r="BQ25" s="263">
        <v>19</v>
      </c>
      <c r="BR25" s="264"/>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7"/>
    </row>
    <row r="26" spans="1:131" s="248" customFormat="1" ht="26.25" customHeight="1" x14ac:dyDescent="0.15">
      <c r="A26" s="1094" t="s">
        <v>370</v>
      </c>
      <c r="B26" s="1095"/>
      <c r="C26" s="1095"/>
      <c r="D26" s="1095"/>
      <c r="E26" s="1095"/>
      <c r="F26" s="1095"/>
      <c r="G26" s="1095"/>
      <c r="H26" s="1095"/>
      <c r="I26" s="1095"/>
      <c r="J26" s="1095"/>
      <c r="K26" s="1095"/>
      <c r="L26" s="1095"/>
      <c r="M26" s="1095"/>
      <c r="N26" s="1095"/>
      <c r="O26" s="1095"/>
      <c r="P26" s="1096"/>
      <c r="Q26" s="1100" t="s">
        <v>393</v>
      </c>
      <c r="R26" s="1101"/>
      <c r="S26" s="1101"/>
      <c r="T26" s="1101"/>
      <c r="U26" s="1102"/>
      <c r="V26" s="1100" t="s">
        <v>394</v>
      </c>
      <c r="W26" s="1101"/>
      <c r="X26" s="1101"/>
      <c r="Y26" s="1101"/>
      <c r="Z26" s="1102"/>
      <c r="AA26" s="1100" t="s">
        <v>395</v>
      </c>
      <c r="AB26" s="1101"/>
      <c r="AC26" s="1101"/>
      <c r="AD26" s="1101"/>
      <c r="AE26" s="1101"/>
      <c r="AF26" s="1157" t="s">
        <v>396</v>
      </c>
      <c r="AG26" s="1107"/>
      <c r="AH26" s="1107"/>
      <c r="AI26" s="1107"/>
      <c r="AJ26" s="1158"/>
      <c r="AK26" s="1101" t="s">
        <v>397</v>
      </c>
      <c r="AL26" s="1101"/>
      <c r="AM26" s="1101"/>
      <c r="AN26" s="1101"/>
      <c r="AO26" s="1102"/>
      <c r="AP26" s="1100" t="s">
        <v>398</v>
      </c>
      <c r="AQ26" s="1101"/>
      <c r="AR26" s="1101"/>
      <c r="AS26" s="1101"/>
      <c r="AT26" s="1102"/>
      <c r="AU26" s="1100" t="s">
        <v>399</v>
      </c>
      <c r="AV26" s="1101"/>
      <c r="AW26" s="1101"/>
      <c r="AX26" s="1101"/>
      <c r="AY26" s="1102"/>
      <c r="AZ26" s="1100" t="s">
        <v>400</v>
      </c>
      <c r="BA26" s="1101"/>
      <c r="BB26" s="1101"/>
      <c r="BC26" s="1101"/>
      <c r="BD26" s="1102"/>
      <c r="BE26" s="1100" t="s">
        <v>377</v>
      </c>
      <c r="BF26" s="1101"/>
      <c r="BG26" s="1101"/>
      <c r="BH26" s="1101"/>
      <c r="BI26" s="1116"/>
      <c r="BJ26" s="253"/>
      <c r="BK26" s="253"/>
      <c r="BL26" s="253"/>
      <c r="BM26" s="253"/>
      <c r="BN26" s="253"/>
      <c r="BO26" s="266"/>
      <c r="BP26" s="266"/>
      <c r="BQ26" s="263">
        <v>20</v>
      </c>
      <c r="BR26" s="264"/>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7"/>
    </row>
    <row r="27" spans="1:131" s="248"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59"/>
      <c r="AG27" s="1110"/>
      <c r="AH27" s="1110"/>
      <c r="AI27" s="1110"/>
      <c r="AJ27" s="1160"/>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3"/>
      <c r="BK27" s="253"/>
      <c r="BL27" s="253"/>
      <c r="BM27" s="253"/>
      <c r="BN27" s="253"/>
      <c r="BO27" s="266"/>
      <c r="BP27" s="266"/>
      <c r="BQ27" s="263">
        <v>21</v>
      </c>
      <c r="BR27" s="264"/>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7"/>
    </row>
    <row r="28" spans="1:131" s="248" customFormat="1" ht="26.25" customHeight="1" thickTop="1" x14ac:dyDescent="0.15">
      <c r="A28" s="267">
        <v>1</v>
      </c>
      <c r="B28" s="1147" t="s">
        <v>401</v>
      </c>
      <c r="C28" s="1148"/>
      <c r="D28" s="1148"/>
      <c r="E28" s="1148"/>
      <c r="F28" s="1148"/>
      <c r="G28" s="1148"/>
      <c r="H28" s="1148"/>
      <c r="I28" s="1148"/>
      <c r="J28" s="1148"/>
      <c r="K28" s="1148"/>
      <c r="L28" s="1148"/>
      <c r="M28" s="1148"/>
      <c r="N28" s="1148"/>
      <c r="O28" s="1148"/>
      <c r="P28" s="1149"/>
      <c r="Q28" s="1150">
        <v>5276</v>
      </c>
      <c r="R28" s="1151"/>
      <c r="S28" s="1151"/>
      <c r="T28" s="1151"/>
      <c r="U28" s="1151"/>
      <c r="V28" s="1151">
        <v>5173</v>
      </c>
      <c r="W28" s="1151"/>
      <c r="X28" s="1151"/>
      <c r="Y28" s="1151"/>
      <c r="Z28" s="1151"/>
      <c r="AA28" s="1151">
        <v>104</v>
      </c>
      <c r="AB28" s="1151"/>
      <c r="AC28" s="1151"/>
      <c r="AD28" s="1151"/>
      <c r="AE28" s="1152"/>
      <c r="AF28" s="1153">
        <v>104</v>
      </c>
      <c r="AG28" s="1151"/>
      <c r="AH28" s="1151"/>
      <c r="AI28" s="1151"/>
      <c r="AJ28" s="1154"/>
      <c r="AK28" s="1155">
        <f>348+172</f>
        <v>520</v>
      </c>
      <c r="AL28" s="1156"/>
      <c r="AM28" s="1156"/>
      <c r="AN28" s="1156"/>
      <c r="AO28" s="1156"/>
      <c r="AP28" s="1075" t="s">
        <v>506</v>
      </c>
      <c r="AQ28" s="1076"/>
      <c r="AR28" s="1076"/>
      <c r="AS28" s="1076"/>
      <c r="AT28" s="1077"/>
      <c r="AU28" s="1075" t="s">
        <v>506</v>
      </c>
      <c r="AV28" s="1076"/>
      <c r="AW28" s="1076"/>
      <c r="AX28" s="1076"/>
      <c r="AY28" s="1077"/>
      <c r="AZ28" s="1085" t="s">
        <v>506</v>
      </c>
      <c r="BA28" s="1086"/>
      <c r="BB28" s="1086"/>
      <c r="BC28" s="1086"/>
      <c r="BD28" s="1087"/>
      <c r="BE28" s="1145"/>
      <c r="BF28" s="1145"/>
      <c r="BG28" s="1145"/>
      <c r="BH28" s="1145"/>
      <c r="BI28" s="1146"/>
      <c r="BJ28" s="253"/>
      <c r="BK28" s="253"/>
      <c r="BL28" s="253"/>
      <c r="BM28" s="253"/>
      <c r="BN28" s="253"/>
      <c r="BO28" s="266"/>
      <c r="BP28" s="266"/>
      <c r="BQ28" s="263">
        <v>22</v>
      </c>
      <c r="BR28" s="264"/>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7"/>
    </row>
    <row r="29" spans="1:131" s="248" customFormat="1" ht="26.25" customHeight="1" x14ac:dyDescent="0.15">
      <c r="A29" s="267">
        <v>2</v>
      </c>
      <c r="B29" s="1136" t="s">
        <v>402</v>
      </c>
      <c r="C29" s="1137"/>
      <c r="D29" s="1137"/>
      <c r="E29" s="1137"/>
      <c r="F29" s="1137"/>
      <c r="G29" s="1137"/>
      <c r="H29" s="1137"/>
      <c r="I29" s="1137"/>
      <c r="J29" s="1137"/>
      <c r="K29" s="1137"/>
      <c r="L29" s="1137"/>
      <c r="M29" s="1137"/>
      <c r="N29" s="1137"/>
      <c r="O29" s="1137"/>
      <c r="P29" s="1138"/>
      <c r="Q29" s="1142">
        <v>4665</v>
      </c>
      <c r="R29" s="1143"/>
      <c r="S29" s="1143"/>
      <c r="T29" s="1143"/>
      <c r="U29" s="1143"/>
      <c r="V29" s="1143">
        <v>4560</v>
      </c>
      <c r="W29" s="1143"/>
      <c r="X29" s="1143"/>
      <c r="Y29" s="1143"/>
      <c r="Z29" s="1143"/>
      <c r="AA29" s="1143">
        <v>105</v>
      </c>
      <c r="AB29" s="1143"/>
      <c r="AC29" s="1143"/>
      <c r="AD29" s="1143"/>
      <c r="AE29" s="1144"/>
      <c r="AF29" s="1118">
        <v>105</v>
      </c>
      <c r="AG29" s="1119"/>
      <c r="AH29" s="1119"/>
      <c r="AI29" s="1119"/>
      <c r="AJ29" s="1120"/>
      <c r="AK29" s="1073">
        <v>698</v>
      </c>
      <c r="AL29" s="1064"/>
      <c r="AM29" s="1064"/>
      <c r="AN29" s="1064"/>
      <c r="AO29" s="1064"/>
      <c r="AP29" s="1075" t="s">
        <v>506</v>
      </c>
      <c r="AQ29" s="1076"/>
      <c r="AR29" s="1076"/>
      <c r="AS29" s="1076"/>
      <c r="AT29" s="1077"/>
      <c r="AU29" s="1075" t="s">
        <v>506</v>
      </c>
      <c r="AV29" s="1076"/>
      <c r="AW29" s="1076"/>
      <c r="AX29" s="1076"/>
      <c r="AY29" s="1077"/>
      <c r="AZ29" s="1075" t="s">
        <v>506</v>
      </c>
      <c r="BA29" s="1076"/>
      <c r="BB29" s="1076"/>
      <c r="BC29" s="1076"/>
      <c r="BD29" s="1077"/>
      <c r="BE29" s="1131"/>
      <c r="BF29" s="1131"/>
      <c r="BG29" s="1131"/>
      <c r="BH29" s="1131"/>
      <c r="BI29" s="1132"/>
      <c r="BJ29" s="253"/>
      <c r="BK29" s="253"/>
      <c r="BL29" s="253"/>
      <c r="BM29" s="253"/>
      <c r="BN29" s="253"/>
      <c r="BO29" s="266"/>
      <c r="BP29" s="266"/>
      <c r="BQ29" s="263">
        <v>23</v>
      </c>
      <c r="BR29" s="264"/>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7"/>
    </row>
    <row r="30" spans="1:131" s="248" customFormat="1" ht="26.25" customHeight="1" x14ac:dyDescent="0.15">
      <c r="A30" s="267">
        <v>3</v>
      </c>
      <c r="B30" s="1136" t="s">
        <v>403</v>
      </c>
      <c r="C30" s="1137"/>
      <c r="D30" s="1137"/>
      <c r="E30" s="1137"/>
      <c r="F30" s="1137"/>
      <c r="G30" s="1137"/>
      <c r="H30" s="1137"/>
      <c r="I30" s="1137"/>
      <c r="J30" s="1137"/>
      <c r="K30" s="1137"/>
      <c r="L30" s="1137"/>
      <c r="M30" s="1137"/>
      <c r="N30" s="1137"/>
      <c r="O30" s="1137"/>
      <c r="P30" s="1138"/>
      <c r="Q30" s="1142">
        <v>647</v>
      </c>
      <c r="R30" s="1143"/>
      <c r="S30" s="1143"/>
      <c r="T30" s="1143"/>
      <c r="U30" s="1143"/>
      <c r="V30" s="1143">
        <v>640</v>
      </c>
      <c r="W30" s="1143"/>
      <c r="X30" s="1143"/>
      <c r="Y30" s="1143"/>
      <c r="Z30" s="1143"/>
      <c r="AA30" s="1143">
        <v>7</v>
      </c>
      <c r="AB30" s="1143"/>
      <c r="AC30" s="1143"/>
      <c r="AD30" s="1143"/>
      <c r="AE30" s="1144"/>
      <c r="AF30" s="1118">
        <v>7</v>
      </c>
      <c r="AG30" s="1119"/>
      <c r="AH30" s="1119"/>
      <c r="AI30" s="1119"/>
      <c r="AJ30" s="1120"/>
      <c r="AK30" s="1073">
        <v>167</v>
      </c>
      <c r="AL30" s="1064"/>
      <c r="AM30" s="1064"/>
      <c r="AN30" s="1064"/>
      <c r="AO30" s="1064"/>
      <c r="AP30" s="1075" t="s">
        <v>506</v>
      </c>
      <c r="AQ30" s="1076"/>
      <c r="AR30" s="1076"/>
      <c r="AS30" s="1076"/>
      <c r="AT30" s="1077"/>
      <c r="AU30" s="1075" t="s">
        <v>506</v>
      </c>
      <c r="AV30" s="1076"/>
      <c r="AW30" s="1076"/>
      <c r="AX30" s="1076"/>
      <c r="AY30" s="1077"/>
      <c r="AZ30" s="1075" t="s">
        <v>506</v>
      </c>
      <c r="BA30" s="1076"/>
      <c r="BB30" s="1076"/>
      <c r="BC30" s="1076"/>
      <c r="BD30" s="1077"/>
      <c r="BE30" s="1131"/>
      <c r="BF30" s="1131"/>
      <c r="BG30" s="1131"/>
      <c r="BH30" s="1131"/>
      <c r="BI30" s="1132"/>
      <c r="BJ30" s="253"/>
      <c r="BK30" s="253"/>
      <c r="BL30" s="253"/>
      <c r="BM30" s="253"/>
      <c r="BN30" s="253"/>
      <c r="BO30" s="266"/>
      <c r="BP30" s="266"/>
      <c r="BQ30" s="263">
        <v>24</v>
      </c>
      <c r="BR30" s="264"/>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7"/>
    </row>
    <row r="31" spans="1:131" s="248" customFormat="1" ht="26.25" customHeight="1" x14ac:dyDescent="0.15">
      <c r="A31" s="267">
        <v>4</v>
      </c>
      <c r="B31" s="1136" t="s">
        <v>404</v>
      </c>
      <c r="C31" s="1137"/>
      <c r="D31" s="1137"/>
      <c r="E31" s="1137"/>
      <c r="F31" s="1137"/>
      <c r="G31" s="1137"/>
      <c r="H31" s="1137"/>
      <c r="I31" s="1137"/>
      <c r="J31" s="1137"/>
      <c r="K31" s="1137"/>
      <c r="L31" s="1137"/>
      <c r="M31" s="1137"/>
      <c r="N31" s="1137"/>
      <c r="O31" s="1137"/>
      <c r="P31" s="1138"/>
      <c r="Q31" s="1142">
        <v>1301</v>
      </c>
      <c r="R31" s="1143"/>
      <c r="S31" s="1143"/>
      <c r="T31" s="1143"/>
      <c r="U31" s="1143"/>
      <c r="V31" s="1143">
        <v>1047</v>
      </c>
      <c r="W31" s="1143"/>
      <c r="X31" s="1143"/>
      <c r="Y31" s="1143"/>
      <c r="Z31" s="1143"/>
      <c r="AA31" s="1143">
        <v>254</v>
      </c>
      <c r="AB31" s="1143"/>
      <c r="AC31" s="1143"/>
      <c r="AD31" s="1143"/>
      <c r="AE31" s="1144"/>
      <c r="AF31" s="1118">
        <v>1569</v>
      </c>
      <c r="AG31" s="1119"/>
      <c r="AH31" s="1119"/>
      <c r="AI31" s="1119"/>
      <c r="AJ31" s="1120"/>
      <c r="AK31" s="1073">
        <v>69</v>
      </c>
      <c r="AL31" s="1064"/>
      <c r="AM31" s="1064"/>
      <c r="AN31" s="1064"/>
      <c r="AO31" s="1064"/>
      <c r="AP31" s="1064">
        <v>3257</v>
      </c>
      <c r="AQ31" s="1064"/>
      <c r="AR31" s="1064"/>
      <c r="AS31" s="1064"/>
      <c r="AT31" s="1064"/>
      <c r="AU31" s="1064">
        <v>571</v>
      </c>
      <c r="AV31" s="1064"/>
      <c r="AW31" s="1064"/>
      <c r="AX31" s="1064"/>
      <c r="AY31" s="1064"/>
      <c r="AZ31" s="1075" t="s">
        <v>506</v>
      </c>
      <c r="BA31" s="1076"/>
      <c r="BB31" s="1076"/>
      <c r="BC31" s="1076"/>
      <c r="BD31" s="1077"/>
      <c r="BE31" s="1131" t="s">
        <v>405</v>
      </c>
      <c r="BF31" s="1131"/>
      <c r="BG31" s="1131"/>
      <c r="BH31" s="1131"/>
      <c r="BI31" s="1132"/>
      <c r="BJ31" s="253"/>
      <c r="BK31" s="253"/>
      <c r="BL31" s="253"/>
      <c r="BM31" s="253"/>
      <c r="BN31" s="253"/>
      <c r="BO31" s="266"/>
      <c r="BP31" s="266"/>
      <c r="BQ31" s="263">
        <v>25</v>
      </c>
      <c r="BR31" s="264"/>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7"/>
    </row>
    <row r="32" spans="1:131" s="248" customFormat="1" ht="26.25" customHeight="1" x14ac:dyDescent="0.15">
      <c r="A32" s="267">
        <v>5</v>
      </c>
      <c r="B32" s="1136" t="s">
        <v>406</v>
      </c>
      <c r="C32" s="1137"/>
      <c r="D32" s="1137"/>
      <c r="E32" s="1137"/>
      <c r="F32" s="1137"/>
      <c r="G32" s="1137"/>
      <c r="H32" s="1137"/>
      <c r="I32" s="1137"/>
      <c r="J32" s="1137"/>
      <c r="K32" s="1137"/>
      <c r="L32" s="1137"/>
      <c r="M32" s="1137"/>
      <c r="N32" s="1137"/>
      <c r="O32" s="1137"/>
      <c r="P32" s="1138"/>
      <c r="Q32" s="1142">
        <f>457+140+151</f>
        <v>748</v>
      </c>
      <c r="R32" s="1143"/>
      <c r="S32" s="1143"/>
      <c r="T32" s="1143"/>
      <c r="U32" s="1143"/>
      <c r="V32" s="1143">
        <f>366+117+139</f>
        <v>622</v>
      </c>
      <c r="W32" s="1143"/>
      <c r="X32" s="1143"/>
      <c r="Y32" s="1143"/>
      <c r="Z32" s="1143"/>
      <c r="AA32" s="1143">
        <f>91+23+12</f>
        <v>126</v>
      </c>
      <c r="AB32" s="1143"/>
      <c r="AC32" s="1143"/>
      <c r="AD32" s="1143"/>
      <c r="AE32" s="1144"/>
      <c r="AF32" s="1118">
        <v>42</v>
      </c>
      <c r="AG32" s="1119"/>
      <c r="AH32" s="1119"/>
      <c r="AI32" s="1119"/>
      <c r="AJ32" s="1120"/>
      <c r="AK32" s="1073">
        <f>318+78+51</f>
        <v>447</v>
      </c>
      <c r="AL32" s="1064"/>
      <c r="AM32" s="1064"/>
      <c r="AN32" s="1064"/>
      <c r="AO32" s="1064"/>
      <c r="AP32" s="1064">
        <v>3054</v>
      </c>
      <c r="AQ32" s="1064"/>
      <c r="AR32" s="1064"/>
      <c r="AS32" s="1064"/>
      <c r="AT32" s="1064"/>
      <c r="AU32" s="1064">
        <v>2749</v>
      </c>
      <c r="AV32" s="1064"/>
      <c r="AW32" s="1064"/>
      <c r="AX32" s="1064"/>
      <c r="AY32" s="1064"/>
      <c r="AZ32" s="1075" t="s">
        <v>506</v>
      </c>
      <c r="BA32" s="1076"/>
      <c r="BB32" s="1076"/>
      <c r="BC32" s="1076"/>
      <c r="BD32" s="1077"/>
      <c r="BE32" s="1131" t="s">
        <v>405</v>
      </c>
      <c r="BF32" s="1131"/>
      <c r="BG32" s="1131"/>
      <c r="BH32" s="1131"/>
      <c r="BI32" s="1132"/>
      <c r="BJ32" s="253"/>
      <c r="BK32" s="253"/>
      <c r="BL32" s="253"/>
      <c r="BM32" s="253"/>
      <c r="BN32" s="253"/>
      <c r="BO32" s="266"/>
      <c r="BP32" s="266"/>
      <c r="BQ32" s="263">
        <v>26</v>
      </c>
      <c r="BR32" s="264"/>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7"/>
    </row>
    <row r="33" spans="1:131" s="248" customFormat="1" ht="26.25" customHeight="1" x14ac:dyDescent="0.15">
      <c r="A33" s="267">
        <v>6</v>
      </c>
      <c r="B33" s="1136" t="s">
        <v>407</v>
      </c>
      <c r="C33" s="1137"/>
      <c r="D33" s="1137"/>
      <c r="E33" s="1137"/>
      <c r="F33" s="1137"/>
      <c r="G33" s="1137"/>
      <c r="H33" s="1137"/>
      <c r="I33" s="1137"/>
      <c r="J33" s="1137"/>
      <c r="K33" s="1137"/>
      <c r="L33" s="1137"/>
      <c r="M33" s="1137"/>
      <c r="N33" s="1137"/>
      <c r="O33" s="1137"/>
      <c r="P33" s="1138"/>
      <c r="Q33" s="1142">
        <v>36</v>
      </c>
      <c r="R33" s="1143"/>
      <c r="S33" s="1143"/>
      <c r="T33" s="1143"/>
      <c r="U33" s="1143"/>
      <c r="V33" s="1143">
        <v>36</v>
      </c>
      <c r="W33" s="1143"/>
      <c r="X33" s="1143"/>
      <c r="Y33" s="1143"/>
      <c r="Z33" s="1143"/>
      <c r="AA33" s="1144" t="s">
        <v>587</v>
      </c>
      <c r="AB33" s="1119"/>
      <c r="AC33" s="1119"/>
      <c r="AD33" s="1119"/>
      <c r="AE33" s="1120"/>
      <c r="AF33" s="1118" t="s">
        <v>126</v>
      </c>
      <c r="AG33" s="1119"/>
      <c r="AH33" s="1119"/>
      <c r="AI33" s="1119"/>
      <c r="AJ33" s="1120"/>
      <c r="AK33" s="1073">
        <v>0</v>
      </c>
      <c r="AL33" s="1064"/>
      <c r="AM33" s="1064"/>
      <c r="AN33" s="1064"/>
      <c r="AO33" s="1064"/>
      <c r="AP33" s="1064">
        <v>32</v>
      </c>
      <c r="AQ33" s="1064"/>
      <c r="AR33" s="1064"/>
      <c r="AS33" s="1064"/>
      <c r="AT33" s="1064"/>
      <c r="AU33" s="1075" t="s">
        <v>506</v>
      </c>
      <c r="AV33" s="1076"/>
      <c r="AW33" s="1076"/>
      <c r="AX33" s="1076"/>
      <c r="AY33" s="1077"/>
      <c r="AZ33" s="1075" t="s">
        <v>506</v>
      </c>
      <c r="BA33" s="1076"/>
      <c r="BB33" s="1076"/>
      <c r="BC33" s="1076"/>
      <c r="BD33" s="1077"/>
      <c r="BE33" s="1131" t="s">
        <v>408</v>
      </c>
      <c r="BF33" s="1131"/>
      <c r="BG33" s="1131"/>
      <c r="BH33" s="1131"/>
      <c r="BI33" s="1132"/>
      <c r="BJ33" s="253"/>
      <c r="BK33" s="253"/>
      <c r="BL33" s="253"/>
      <c r="BM33" s="253"/>
      <c r="BN33" s="253"/>
      <c r="BO33" s="266"/>
      <c r="BP33" s="266"/>
      <c r="BQ33" s="263">
        <v>27</v>
      </c>
      <c r="BR33" s="264"/>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7"/>
    </row>
    <row r="34" spans="1:131" s="248" customFormat="1" ht="26.25" customHeight="1" x14ac:dyDescent="0.15">
      <c r="A34" s="267">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3"/>
      <c r="AL34" s="1064"/>
      <c r="AM34" s="1064"/>
      <c r="AN34" s="1064"/>
      <c r="AO34" s="1064"/>
      <c r="AP34" s="1064"/>
      <c r="AQ34" s="1064"/>
      <c r="AR34" s="1064"/>
      <c r="AS34" s="1064"/>
      <c r="AT34" s="1064"/>
      <c r="AU34" s="1064"/>
      <c r="AV34" s="1064"/>
      <c r="AW34" s="1064"/>
      <c r="AX34" s="1064"/>
      <c r="AY34" s="1064"/>
      <c r="AZ34" s="1141"/>
      <c r="BA34" s="1141"/>
      <c r="BB34" s="1141"/>
      <c r="BC34" s="1141"/>
      <c r="BD34" s="1141"/>
      <c r="BE34" s="1131"/>
      <c r="BF34" s="1131"/>
      <c r="BG34" s="1131"/>
      <c r="BH34" s="1131"/>
      <c r="BI34" s="1132"/>
      <c r="BJ34" s="253"/>
      <c r="BK34" s="253"/>
      <c r="BL34" s="253"/>
      <c r="BM34" s="253"/>
      <c r="BN34" s="253"/>
      <c r="BO34" s="266"/>
      <c r="BP34" s="266"/>
      <c r="BQ34" s="263">
        <v>28</v>
      </c>
      <c r="BR34" s="264"/>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7"/>
    </row>
    <row r="35" spans="1:131" s="248" customFormat="1" ht="26.25" customHeight="1" x14ac:dyDescent="0.15">
      <c r="A35" s="267">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3"/>
      <c r="AL35" s="1064"/>
      <c r="AM35" s="1064"/>
      <c r="AN35" s="1064"/>
      <c r="AO35" s="1064"/>
      <c r="AP35" s="1064"/>
      <c r="AQ35" s="1064"/>
      <c r="AR35" s="1064"/>
      <c r="AS35" s="1064"/>
      <c r="AT35" s="1064"/>
      <c r="AU35" s="1064"/>
      <c r="AV35" s="1064"/>
      <c r="AW35" s="1064"/>
      <c r="AX35" s="1064"/>
      <c r="AY35" s="1064"/>
      <c r="AZ35" s="1141"/>
      <c r="BA35" s="1141"/>
      <c r="BB35" s="1141"/>
      <c r="BC35" s="1141"/>
      <c r="BD35" s="1141"/>
      <c r="BE35" s="1131"/>
      <c r="BF35" s="1131"/>
      <c r="BG35" s="1131"/>
      <c r="BH35" s="1131"/>
      <c r="BI35" s="1132"/>
      <c r="BJ35" s="253"/>
      <c r="BK35" s="253"/>
      <c r="BL35" s="253"/>
      <c r="BM35" s="253"/>
      <c r="BN35" s="253"/>
      <c r="BO35" s="266"/>
      <c r="BP35" s="266"/>
      <c r="BQ35" s="263">
        <v>29</v>
      </c>
      <c r="BR35" s="264"/>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7"/>
    </row>
    <row r="36" spans="1:131" s="248" customFormat="1" ht="26.25" customHeight="1" x14ac:dyDescent="0.15">
      <c r="A36" s="267">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3"/>
      <c r="AL36" s="1064"/>
      <c r="AM36" s="1064"/>
      <c r="AN36" s="1064"/>
      <c r="AO36" s="1064"/>
      <c r="AP36" s="1064"/>
      <c r="AQ36" s="1064"/>
      <c r="AR36" s="1064"/>
      <c r="AS36" s="1064"/>
      <c r="AT36" s="1064"/>
      <c r="AU36" s="1064"/>
      <c r="AV36" s="1064"/>
      <c r="AW36" s="1064"/>
      <c r="AX36" s="1064"/>
      <c r="AY36" s="1064"/>
      <c r="AZ36" s="1141"/>
      <c r="BA36" s="1141"/>
      <c r="BB36" s="1141"/>
      <c r="BC36" s="1141"/>
      <c r="BD36" s="1141"/>
      <c r="BE36" s="1131"/>
      <c r="BF36" s="1131"/>
      <c r="BG36" s="1131"/>
      <c r="BH36" s="1131"/>
      <c r="BI36" s="1132"/>
      <c r="BJ36" s="253"/>
      <c r="BK36" s="253"/>
      <c r="BL36" s="253"/>
      <c r="BM36" s="253"/>
      <c r="BN36" s="253"/>
      <c r="BO36" s="266"/>
      <c r="BP36" s="266"/>
      <c r="BQ36" s="263">
        <v>30</v>
      </c>
      <c r="BR36" s="264"/>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7"/>
    </row>
    <row r="37" spans="1:131" s="248" customFormat="1" ht="26.25" customHeight="1" x14ac:dyDescent="0.15">
      <c r="A37" s="267">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3"/>
      <c r="AL37" s="1064"/>
      <c r="AM37" s="1064"/>
      <c r="AN37" s="1064"/>
      <c r="AO37" s="1064"/>
      <c r="AP37" s="1064"/>
      <c r="AQ37" s="1064"/>
      <c r="AR37" s="1064"/>
      <c r="AS37" s="1064"/>
      <c r="AT37" s="1064"/>
      <c r="AU37" s="1064"/>
      <c r="AV37" s="1064"/>
      <c r="AW37" s="1064"/>
      <c r="AX37" s="1064"/>
      <c r="AY37" s="1064"/>
      <c r="AZ37" s="1141"/>
      <c r="BA37" s="1141"/>
      <c r="BB37" s="1141"/>
      <c r="BC37" s="1141"/>
      <c r="BD37" s="1141"/>
      <c r="BE37" s="1131"/>
      <c r="BF37" s="1131"/>
      <c r="BG37" s="1131"/>
      <c r="BH37" s="1131"/>
      <c r="BI37" s="1132"/>
      <c r="BJ37" s="253"/>
      <c r="BK37" s="253"/>
      <c r="BL37" s="253"/>
      <c r="BM37" s="253"/>
      <c r="BN37" s="253"/>
      <c r="BO37" s="266"/>
      <c r="BP37" s="266"/>
      <c r="BQ37" s="263">
        <v>31</v>
      </c>
      <c r="BR37" s="264"/>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7"/>
    </row>
    <row r="38" spans="1:131" s="248" customFormat="1" ht="26.25" customHeight="1" x14ac:dyDescent="0.15">
      <c r="A38" s="267">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3"/>
      <c r="AL38" s="1064"/>
      <c r="AM38" s="1064"/>
      <c r="AN38" s="1064"/>
      <c r="AO38" s="1064"/>
      <c r="AP38" s="1064"/>
      <c r="AQ38" s="1064"/>
      <c r="AR38" s="1064"/>
      <c r="AS38" s="1064"/>
      <c r="AT38" s="1064"/>
      <c r="AU38" s="1064"/>
      <c r="AV38" s="1064"/>
      <c r="AW38" s="1064"/>
      <c r="AX38" s="1064"/>
      <c r="AY38" s="1064"/>
      <c r="AZ38" s="1141"/>
      <c r="BA38" s="1141"/>
      <c r="BB38" s="1141"/>
      <c r="BC38" s="1141"/>
      <c r="BD38" s="1141"/>
      <c r="BE38" s="1131"/>
      <c r="BF38" s="1131"/>
      <c r="BG38" s="1131"/>
      <c r="BH38" s="1131"/>
      <c r="BI38" s="1132"/>
      <c r="BJ38" s="253"/>
      <c r="BK38" s="253"/>
      <c r="BL38" s="253"/>
      <c r="BM38" s="253"/>
      <c r="BN38" s="253"/>
      <c r="BO38" s="266"/>
      <c r="BP38" s="266"/>
      <c r="BQ38" s="263">
        <v>32</v>
      </c>
      <c r="BR38" s="264"/>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7"/>
    </row>
    <row r="39" spans="1:131" s="248" customFormat="1" ht="26.25" customHeight="1" x14ac:dyDescent="0.15">
      <c r="A39" s="267">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3"/>
      <c r="AL39" s="1064"/>
      <c r="AM39" s="1064"/>
      <c r="AN39" s="1064"/>
      <c r="AO39" s="1064"/>
      <c r="AP39" s="1064"/>
      <c r="AQ39" s="1064"/>
      <c r="AR39" s="1064"/>
      <c r="AS39" s="1064"/>
      <c r="AT39" s="1064"/>
      <c r="AU39" s="1064"/>
      <c r="AV39" s="1064"/>
      <c r="AW39" s="1064"/>
      <c r="AX39" s="1064"/>
      <c r="AY39" s="1064"/>
      <c r="AZ39" s="1141"/>
      <c r="BA39" s="1141"/>
      <c r="BB39" s="1141"/>
      <c r="BC39" s="1141"/>
      <c r="BD39" s="1141"/>
      <c r="BE39" s="1131"/>
      <c r="BF39" s="1131"/>
      <c r="BG39" s="1131"/>
      <c r="BH39" s="1131"/>
      <c r="BI39" s="1132"/>
      <c r="BJ39" s="253"/>
      <c r="BK39" s="253"/>
      <c r="BL39" s="253"/>
      <c r="BM39" s="253"/>
      <c r="BN39" s="253"/>
      <c r="BO39" s="266"/>
      <c r="BP39" s="266"/>
      <c r="BQ39" s="263">
        <v>33</v>
      </c>
      <c r="BR39" s="264"/>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7"/>
    </row>
    <row r="40" spans="1:131" s="248" customFormat="1" ht="26.25" customHeight="1" x14ac:dyDescent="0.15">
      <c r="A40" s="262">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3"/>
      <c r="AL40" s="1064"/>
      <c r="AM40" s="1064"/>
      <c r="AN40" s="1064"/>
      <c r="AO40" s="1064"/>
      <c r="AP40" s="1064"/>
      <c r="AQ40" s="1064"/>
      <c r="AR40" s="1064"/>
      <c r="AS40" s="1064"/>
      <c r="AT40" s="1064"/>
      <c r="AU40" s="1064"/>
      <c r="AV40" s="1064"/>
      <c r="AW40" s="1064"/>
      <c r="AX40" s="1064"/>
      <c r="AY40" s="1064"/>
      <c r="AZ40" s="1141"/>
      <c r="BA40" s="1141"/>
      <c r="BB40" s="1141"/>
      <c r="BC40" s="1141"/>
      <c r="BD40" s="1141"/>
      <c r="BE40" s="1131"/>
      <c r="BF40" s="1131"/>
      <c r="BG40" s="1131"/>
      <c r="BH40" s="1131"/>
      <c r="BI40" s="1132"/>
      <c r="BJ40" s="253"/>
      <c r="BK40" s="253"/>
      <c r="BL40" s="253"/>
      <c r="BM40" s="253"/>
      <c r="BN40" s="253"/>
      <c r="BO40" s="266"/>
      <c r="BP40" s="266"/>
      <c r="BQ40" s="263">
        <v>34</v>
      </c>
      <c r="BR40" s="264"/>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7"/>
    </row>
    <row r="41" spans="1:131" s="248" customFormat="1" ht="26.25" customHeight="1" x14ac:dyDescent="0.15">
      <c r="A41" s="262">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3"/>
      <c r="AL41" s="1064"/>
      <c r="AM41" s="1064"/>
      <c r="AN41" s="1064"/>
      <c r="AO41" s="1064"/>
      <c r="AP41" s="1064"/>
      <c r="AQ41" s="1064"/>
      <c r="AR41" s="1064"/>
      <c r="AS41" s="1064"/>
      <c r="AT41" s="1064"/>
      <c r="AU41" s="1064"/>
      <c r="AV41" s="1064"/>
      <c r="AW41" s="1064"/>
      <c r="AX41" s="1064"/>
      <c r="AY41" s="1064"/>
      <c r="AZ41" s="1141"/>
      <c r="BA41" s="1141"/>
      <c r="BB41" s="1141"/>
      <c r="BC41" s="1141"/>
      <c r="BD41" s="1141"/>
      <c r="BE41" s="1131"/>
      <c r="BF41" s="1131"/>
      <c r="BG41" s="1131"/>
      <c r="BH41" s="1131"/>
      <c r="BI41" s="1132"/>
      <c r="BJ41" s="253"/>
      <c r="BK41" s="253"/>
      <c r="BL41" s="253"/>
      <c r="BM41" s="253"/>
      <c r="BN41" s="253"/>
      <c r="BO41" s="266"/>
      <c r="BP41" s="266"/>
      <c r="BQ41" s="263">
        <v>35</v>
      </c>
      <c r="BR41" s="264"/>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7"/>
    </row>
    <row r="42" spans="1:131" s="248" customFormat="1" ht="26.25" customHeight="1" x14ac:dyDescent="0.15">
      <c r="A42" s="262">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3"/>
      <c r="AL42" s="1064"/>
      <c r="AM42" s="1064"/>
      <c r="AN42" s="1064"/>
      <c r="AO42" s="1064"/>
      <c r="AP42" s="1064"/>
      <c r="AQ42" s="1064"/>
      <c r="AR42" s="1064"/>
      <c r="AS42" s="1064"/>
      <c r="AT42" s="1064"/>
      <c r="AU42" s="1064"/>
      <c r="AV42" s="1064"/>
      <c r="AW42" s="1064"/>
      <c r="AX42" s="1064"/>
      <c r="AY42" s="1064"/>
      <c r="AZ42" s="1141"/>
      <c r="BA42" s="1141"/>
      <c r="BB42" s="1141"/>
      <c r="BC42" s="1141"/>
      <c r="BD42" s="1141"/>
      <c r="BE42" s="1131"/>
      <c r="BF42" s="1131"/>
      <c r="BG42" s="1131"/>
      <c r="BH42" s="1131"/>
      <c r="BI42" s="1132"/>
      <c r="BJ42" s="253"/>
      <c r="BK42" s="253"/>
      <c r="BL42" s="253"/>
      <c r="BM42" s="253"/>
      <c r="BN42" s="253"/>
      <c r="BO42" s="266"/>
      <c r="BP42" s="266"/>
      <c r="BQ42" s="263">
        <v>36</v>
      </c>
      <c r="BR42" s="264"/>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7"/>
    </row>
    <row r="43" spans="1:131" s="248" customFormat="1" ht="26.25" customHeight="1" x14ac:dyDescent="0.15">
      <c r="A43" s="262">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3"/>
      <c r="AL43" s="1064"/>
      <c r="AM43" s="1064"/>
      <c r="AN43" s="1064"/>
      <c r="AO43" s="1064"/>
      <c r="AP43" s="1064"/>
      <c r="AQ43" s="1064"/>
      <c r="AR43" s="1064"/>
      <c r="AS43" s="1064"/>
      <c r="AT43" s="1064"/>
      <c r="AU43" s="1064"/>
      <c r="AV43" s="1064"/>
      <c r="AW43" s="1064"/>
      <c r="AX43" s="1064"/>
      <c r="AY43" s="1064"/>
      <c r="AZ43" s="1141"/>
      <c r="BA43" s="1141"/>
      <c r="BB43" s="1141"/>
      <c r="BC43" s="1141"/>
      <c r="BD43" s="1141"/>
      <c r="BE43" s="1131"/>
      <c r="BF43" s="1131"/>
      <c r="BG43" s="1131"/>
      <c r="BH43" s="1131"/>
      <c r="BI43" s="1132"/>
      <c r="BJ43" s="253"/>
      <c r="BK43" s="253"/>
      <c r="BL43" s="253"/>
      <c r="BM43" s="253"/>
      <c r="BN43" s="253"/>
      <c r="BO43" s="266"/>
      <c r="BP43" s="266"/>
      <c r="BQ43" s="263">
        <v>37</v>
      </c>
      <c r="BR43" s="264"/>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7"/>
    </row>
    <row r="44" spans="1:131" s="248" customFormat="1" ht="26.25" customHeight="1" x14ac:dyDescent="0.15">
      <c r="A44" s="262">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3"/>
      <c r="AL44" s="1064"/>
      <c r="AM44" s="1064"/>
      <c r="AN44" s="1064"/>
      <c r="AO44" s="1064"/>
      <c r="AP44" s="1064"/>
      <c r="AQ44" s="1064"/>
      <c r="AR44" s="1064"/>
      <c r="AS44" s="1064"/>
      <c r="AT44" s="1064"/>
      <c r="AU44" s="1064"/>
      <c r="AV44" s="1064"/>
      <c r="AW44" s="1064"/>
      <c r="AX44" s="1064"/>
      <c r="AY44" s="1064"/>
      <c r="AZ44" s="1141"/>
      <c r="BA44" s="1141"/>
      <c r="BB44" s="1141"/>
      <c r="BC44" s="1141"/>
      <c r="BD44" s="1141"/>
      <c r="BE44" s="1131"/>
      <c r="BF44" s="1131"/>
      <c r="BG44" s="1131"/>
      <c r="BH44" s="1131"/>
      <c r="BI44" s="1132"/>
      <c r="BJ44" s="253"/>
      <c r="BK44" s="253"/>
      <c r="BL44" s="253"/>
      <c r="BM44" s="253"/>
      <c r="BN44" s="253"/>
      <c r="BO44" s="266"/>
      <c r="BP44" s="266"/>
      <c r="BQ44" s="263">
        <v>38</v>
      </c>
      <c r="BR44" s="264"/>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7"/>
    </row>
    <row r="45" spans="1:131" s="248" customFormat="1" ht="26.25" customHeight="1" x14ac:dyDescent="0.15">
      <c r="A45" s="262">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3"/>
      <c r="AL45" s="1064"/>
      <c r="AM45" s="1064"/>
      <c r="AN45" s="1064"/>
      <c r="AO45" s="1064"/>
      <c r="AP45" s="1064"/>
      <c r="AQ45" s="1064"/>
      <c r="AR45" s="1064"/>
      <c r="AS45" s="1064"/>
      <c r="AT45" s="1064"/>
      <c r="AU45" s="1064"/>
      <c r="AV45" s="1064"/>
      <c r="AW45" s="1064"/>
      <c r="AX45" s="1064"/>
      <c r="AY45" s="1064"/>
      <c r="AZ45" s="1141"/>
      <c r="BA45" s="1141"/>
      <c r="BB45" s="1141"/>
      <c r="BC45" s="1141"/>
      <c r="BD45" s="1141"/>
      <c r="BE45" s="1131"/>
      <c r="BF45" s="1131"/>
      <c r="BG45" s="1131"/>
      <c r="BH45" s="1131"/>
      <c r="BI45" s="1132"/>
      <c r="BJ45" s="253"/>
      <c r="BK45" s="253"/>
      <c r="BL45" s="253"/>
      <c r="BM45" s="253"/>
      <c r="BN45" s="253"/>
      <c r="BO45" s="266"/>
      <c r="BP45" s="266"/>
      <c r="BQ45" s="263">
        <v>39</v>
      </c>
      <c r="BR45" s="264"/>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7"/>
    </row>
    <row r="46" spans="1:131" s="248" customFormat="1" ht="26.25" customHeight="1" x14ac:dyDescent="0.15">
      <c r="A46" s="262">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3"/>
      <c r="AL46" s="1064"/>
      <c r="AM46" s="1064"/>
      <c r="AN46" s="1064"/>
      <c r="AO46" s="1064"/>
      <c r="AP46" s="1064"/>
      <c r="AQ46" s="1064"/>
      <c r="AR46" s="1064"/>
      <c r="AS46" s="1064"/>
      <c r="AT46" s="1064"/>
      <c r="AU46" s="1064"/>
      <c r="AV46" s="1064"/>
      <c r="AW46" s="1064"/>
      <c r="AX46" s="1064"/>
      <c r="AY46" s="1064"/>
      <c r="AZ46" s="1141"/>
      <c r="BA46" s="1141"/>
      <c r="BB46" s="1141"/>
      <c r="BC46" s="1141"/>
      <c r="BD46" s="1141"/>
      <c r="BE46" s="1131"/>
      <c r="BF46" s="1131"/>
      <c r="BG46" s="1131"/>
      <c r="BH46" s="1131"/>
      <c r="BI46" s="1132"/>
      <c r="BJ46" s="253"/>
      <c r="BK46" s="253"/>
      <c r="BL46" s="253"/>
      <c r="BM46" s="253"/>
      <c r="BN46" s="253"/>
      <c r="BO46" s="266"/>
      <c r="BP46" s="266"/>
      <c r="BQ46" s="263">
        <v>40</v>
      </c>
      <c r="BR46" s="264"/>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7"/>
    </row>
    <row r="47" spans="1:131" s="248" customFormat="1" ht="26.25" customHeight="1" x14ac:dyDescent="0.15">
      <c r="A47" s="262">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3"/>
      <c r="AL47" s="1064"/>
      <c r="AM47" s="1064"/>
      <c r="AN47" s="1064"/>
      <c r="AO47" s="1064"/>
      <c r="AP47" s="1064"/>
      <c r="AQ47" s="1064"/>
      <c r="AR47" s="1064"/>
      <c r="AS47" s="1064"/>
      <c r="AT47" s="1064"/>
      <c r="AU47" s="1064"/>
      <c r="AV47" s="1064"/>
      <c r="AW47" s="1064"/>
      <c r="AX47" s="1064"/>
      <c r="AY47" s="1064"/>
      <c r="AZ47" s="1141"/>
      <c r="BA47" s="1141"/>
      <c r="BB47" s="1141"/>
      <c r="BC47" s="1141"/>
      <c r="BD47" s="1141"/>
      <c r="BE47" s="1131"/>
      <c r="BF47" s="1131"/>
      <c r="BG47" s="1131"/>
      <c r="BH47" s="1131"/>
      <c r="BI47" s="1132"/>
      <c r="BJ47" s="253"/>
      <c r="BK47" s="253"/>
      <c r="BL47" s="253"/>
      <c r="BM47" s="253"/>
      <c r="BN47" s="253"/>
      <c r="BO47" s="266"/>
      <c r="BP47" s="266"/>
      <c r="BQ47" s="263">
        <v>41</v>
      </c>
      <c r="BR47" s="264"/>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7"/>
    </row>
    <row r="48" spans="1:131" s="248" customFormat="1" ht="26.25" customHeight="1" x14ac:dyDescent="0.15">
      <c r="A48" s="262">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3"/>
      <c r="AL48" s="1064"/>
      <c r="AM48" s="1064"/>
      <c r="AN48" s="1064"/>
      <c r="AO48" s="1064"/>
      <c r="AP48" s="1064"/>
      <c r="AQ48" s="1064"/>
      <c r="AR48" s="1064"/>
      <c r="AS48" s="1064"/>
      <c r="AT48" s="1064"/>
      <c r="AU48" s="1064"/>
      <c r="AV48" s="1064"/>
      <c r="AW48" s="1064"/>
      <c r="AX48" s="1064"/>
      <c r="AY48" s="1064"/>
      <c r="AZ48" s="1141"/>
      <c r="BA48" s="1141"/>
      <c r="BB48" s="1141"/>
      <c r="BC48" s="1141"/>
      <c r="BD48" s="1141"/>
      <c r="BE48" s="1131"/>
      <c r="BF48" s="1131"/>
      <c r="BG48" s="1131"/>
      <c r="BH48" s="1131"/>
      <c r="BI48" s="1132"/>
      <c r="BJ48" s="253"/>
      <c r="BK48" s="253"/>
      <c r="BL48" s="253"/>
      <c r="BM48" s="253"/>
      <c r="BN48" s="253"/>
      <c r="BO48" s="266"/>
      <c r="BP48" s="266"/>
      <c r="BQ48" s="263">
        <v>42</v>
      </c>
      <c r="BR48" s="264"/>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7"/>
    </row>
    <row r="49" spans="1:131" s="248" customFormat="1" ht="26.25" customHeight="1" x14ac:dyDescent="0.15">
      <c r="A49" s="262">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3"/>
      <c r="AL49" s="1064"/>
      <c r="AM49" s="1064"/>
      <c r="AN49" s="1064"/>
      <c r="AO49" s="1064"/>
      <c r="AP49" s="1064"/>
      <c r="AQ49" s="1064"/>
      <c r="AR49" s="1064"/>
      <c r="AS49" s="1064"/>
      <c r="AT49" s="1064"/>
      <c r="AU49" s="1064"/>
      <c r="AV49" s="1064"/>
      <c r="AW49" s="1064"/>
      <c r="AX49" s="1064"/>
      <c r="AY49" s="1064"/>
      <c r="AZ49" s="1141"/>
      <c r="BA49" s="1141"/>
      <c r="BB49" s="1141"/>
      <c r="BC49" s="1141"/>
      <c r="BD49" s="1141"/>
      <c r="BE49" s="1131"/>
      <c r="BF49" s="1131"/>
      <c r="BG49" s="1131"/>
      <c r="BH49" s="1131"/>
      <c r="BI49" s="1132"/>
      <c r="BJ49" s="253"/>
      <c r="BK49" s="253"/>
      <c r="BL49" s="253"/>
      <c r="BM49" s="253"/>
      <c r="BN49" s="253"/>
      <c r="BO49" s="266"/>
      <c r="BP49" s="266"/>
      <c r="BQ49" s="263">
        <v>43</v>
      </c>
      <c r="BR49" s="264"/>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7"/>
    </row>
    <row r="50" spans="1:131" s="248" customFormat="1" ht="26.25" customHeight="1" x14ac:dyDescent="0.15">
      <c r="A50" s="262">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3"/>
      <c r="BK50" s="253"/>
      <c r="BL50" s="253"/>
      <c r="BM50" s="253"/>
      <c r="BN50" s="253"/>
      <c r="BO50" s="266"/>
      <c r="BP50" s="266"/>
      <c r="BQ50" s="263">
        <v>44</v>
      </c>
      <c r="BR50" s="264"/>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7"/>
    </row>
    <row r="51" spans="1:131" s="248" customFormat="1" ht="26.25" customHeight="1" x14ac:dyDescent="0.15">
      <c r="A51" s="262">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3"/>
      <c r="BK51" s="253"/>
      <c r="BL51" s="253"/>
      <c r="BM51" s="253"/>
      <c r="BN51" s="253"/>
      <c r="BO51" s="266"/>
      <c r="BP51" s="266"/>
      <c r="BQ51" s="263">
        <v>45</v>
      </c>
      <c r="BR51" s="264"/>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7"/>
    </row>
    <row r="52" spans="1:131" s="248" customFormat="1" ht="26.25" customHeight="1" x14ac:dyDescent="0.15">
      <c r="A52" s="262">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3"/>
      <c r="BK52" s="253"/>
      <c r="BL52" s="253"/>
      <c r="BM52" s="253"/>
      <c r="BN52" s="253"/>
      <c r="BO52" s="266"/>
      <c r="BP52" s="266"/>
      <c r="BQ52" s="263">
        <v>46</v>
      </c>
      <c r="BR52" s="264"/>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7"/>
    </row>
    <row r="53" spans="1:131" s="248" customFormat="1" ht="26.25" customHeight="1" x14ac:dyDescent="0.15">
      <c r="A53" s="262">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3"/>
      <c r="BK53" s="253"/>
      <c r="BL53" s="253"/>
      <c r="BM53" s="253"/>
      <c r="BN53" s="253"/>
      <c r="BO53" s="266"/>
      <c r="BP53" s="266"/>
      <c r="BQ53" s="263">
        <v>47</v>
      </c>
      <c r="BR53" s="264"/>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7"/>
    </row>
    <row r="54" spans="1:131" s="248" customFormat="1" ht="26.25" customHeight="1" x14ac:dyDescent="0.15">
      <c r="A54" s="262">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3"/>
      <c r="BK54" s="253"/>
      <c r="BL54" s="253"/>
      <c r="BM54" s="253"/>
      <c r="BN54" s="253"/>
      <c r="BO54" s="266"/>
      <c r="BP54" s="266"/>
      <c r="BQ54" s="263">
        <v>48</v>
      </c>
      <c r="BR54" s="264"/>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7"/>
    </row>
    <row r="55" spans="1:131" s="248" customFormat="1" ht="26.25" customHeight="1" x14ac:dyDescent="0.15">
      <c r="A55" s="262">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3"/>
      <c r="BK55" s="253"/>
      <c r="BL55" s="253"/>
      <c r="BM55" s="253"/>
      <c r="BN55" s="253"/>
      <c r="BO55" s="266"/>
      <c r="BP55" s="266"/>
      <c r="BQ55" s="263">
        <v>49</v>
      </c>
      <c r="BR55" s="264"/>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7"/>
    </row>
    <row r="56" spans="1:131" s="248" customFormat="1" ht="26.25" customHeight="1" x14ac:dyDescent="0.15">
      <c r="A56" s="262">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3"/>
      <c r="BK56" s="253"/>
      <c r="BL56" s="253"/>
      <c r="BM56" s="253"/>
      <c r="BN56" s="253"/>
      <c r="BO56" s="266"/>
      <c r="BP56" s="266"/>
      <c r="BQ56" s="263">
        <v>50</v>
      </c>
      <c r="BR56" s="264"/>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7"/>
    </row>
    <row r="57" spans="1:131" s="248" customFormat="1" ht="26.25" customHeight="1" x14ac:dyDescent="0.15">
      <c r="A57" s="262">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3"/>
      <c r="BK57" s="253"/>
      <c r="BL57" s="253"/>
      <c r="BM57" s="253"/>
      <c r="BN57" s="253"/>
      <c r="BO57" s="266"/>
      <c r="BP57" s="266"/>
      <c r="BQ57" s="263">
        <v>51</v>
      </c>
      <c r="BR57" s="264"/>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7"/>
    </row>
    <row r="58" spans="1:131" s="248" customFormat="1" ht="26.25" customHeight="1" x14ac:dyDescent="0.15">
      <c r="A58" s="262">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3"/>
      <c r="BK58" s="253"/>
      <c r="BL58" s="253"/>
      <c r="BM58" s="253"/>
      <c r="BN58" s="253"/>
      <c r="BO58" s="266"/>
      <c r="BP58" s="266"/>
      <c r="BQ58" s="263">
        <v>52</v>
      </c>
      <c r="BR58" s="264"/>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7"/>
    </row>
    <row r="59" spans="1:131" s="248" customFormat="1" ht="26.25" customHeight="1" x14ac:dyDescent="0.15">
      <c r="A59" s="262">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3"/>
      <c r="BK59" s="253"/>
      <c r="BL59" s="253"/>
      <c r="BM59" s="253"/>
      <c r="BN59" s="253"/>
      <c r="BO59" s="266"/>
      <c r="BP59" s="266"/>
      <c r="BQ59" s="263">
        <v>53</v>
      </c>
      <c r="BR59" s="264"/>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7"/>
    </row>
    <row r="60" spans="1:131" s="248" customFormat="1" ht="26.25" customHeight="1" x14ac:dyDescent="0.15">
      <c r="A60" s="262">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3"/>
      <c r="BK60" s="253"/>
      <c r="BL60" s="253"/>
      <c r="BM60" s="253"/>
      <c r="BN60" s="253"/>
      <c r="BO60" s="266"/>
      <c r="BP60" s="266"/>
      <c r="BQ60" s="263">
        <v>54</v>
      </c>
      <c r="BR60" s="264"/>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7"/>
    </row>
    <row r="61" spans="1:131" s="248" customFormat="1" ht="26.25" customHeight="1" thickBot="1" x14ac:dyDescent="0.2">
      <c r="A61" s="262">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3"/>
      <c r="BK61" s="253"/>
      <c r="BL61" s="253"/>
      <c r="BM61" s="253"/>
      <c r="BN61" s="253"/>
      <c r="BO61" s="266"/>
      <c r="BP61" s="266"/>
      <c r="BQ61" s="263">
        <v>55</v>
      </c>
      <c r="BR61" s="264"/>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7"/>
    </row>
    <row r="62" spans="1:131" s="248" customFormat="1" ht="26.25" customHeight="1" x14ac:dyDescent="0.15">
      <c r="A62" s="262">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409</v>
      </c>
      <c r="BK62" s="1134"/>
      <c r="BL62" s="1134"/>
      <c r="BM62" s="1134"/>
      <c r="BN62" s="1135"/>
      <c r="BO62" s="266"/>
      <c r="BP62" s="266"/>
      <c r="BQ62" s="263">
        <v>56</v>
      </c>
      <c r="BR62" s="264"/>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7"/>
      <c r="AF63" s="1128">
        <v>1827</v>
      </c>
      <c r="AG63" s="1052"/>
      <c r="AH63" s="1052"/>
      <c r="AI63" s="1052"/>
      <c r="AJ63" s="1129"/>
      <c r="AK63" s="1130"/>
      <c r="AL63" s="1056"/>
      <c r="AM63" s="1056"/>
      <c r="AN63" s="1056"/>
      <c r="AO63" s="1056"/>
      <c r="AP63" s="1052">
        <f>+AP31+AP32+AP33</f>
        <v>6343</v>
      </c>
      <c r="AQ63" s="1052"/>
      <c r="AR63" s="1052"/>
      <c r="AS63" s="1052"/>
      <c r="AT63" s="1052"/>
      <c r="AU63" s="1052">
        <v>3320</v>
      </c>
      <c r="AV63" s="1052"/>
      <c r="AW63" s="1052"/>
      <c r="AX63" s="1052"/>
      <c r="AY63" s="1052"/>
      <c r="AZ63" s="1124"/>
      <c r="BA63" s="1124"/>
      <c r="BB63" s="1124"/>
      <c r="BC63" s="1124"/>
      <c r="BD63" s="1124"/>
      <c r="BE63" s="1053"/>
      <c r="BF63" s="1053"/>
      <c r="BG63" s="1053"/>
      <c r="BH63" s="1053"/>
      <c r="BI63" s="1054"/>
      <c r="BJ63" s="1125" t="s">
        <v>126</v>
      </c>
      <c r="BK63" s="1044"/>
      <c r="BL63" s="1044"/>
      <c r="BM63" s="1044"/>
      <c r="BN63" s="1126"/>
      <c r="BO63" s="266"/>
      <c r="BP63" s="266"/>
      <c r="BQ63" s="263">
        <v>57</v>
      </c>
      <c r="BR63" s="264"/>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7"/>
    </row>
    <row r="66" spans="1:131" s="248" customFormat="1" ht="26.25" customHeight="1" x14ac:dyDescent="0.15">
      <c r="A66" s="1094" t="s">
        <v>412</v>
      </c>
      <c r="B66" s="1095"/>
      <c r="C66" s="1095"/>
      <c r="D66" s="1095"/>
      <c r="E66" s="1095"/>
      <c r="F66" s="1095"/>
      <c r="G66" s="1095"/>
      <c r="H66" s="1095"/>
      <c r="I66" s="1095"/>
      <c r="J66" s="1095"/>
      <c r="K66" s="1095"/>
      <c r="L66" s="1095"/>
      <c r="M66" s="1095"/>
      <c r="N66" s="1095"/>
      <c r="O66" s="1095"/>
      <c r="P66" s="1096"/>
      <c r="Q66" s="1100" t="s">
        <v>393</v>
      </c>
      <c r="R66" s="1101"/>
      <c r="S66" s="1101"/>
      <c r="T66" s="1101"/>
      <c r="U66" s="1102"/>
      <c r="V66" s="1100" t="s">
        <v>394</v>
      </c>
      <c r="W66" s="1101"/>
      <c r="X66" s="1101"/>
      <c r="Y66" s="1101"/>
      <c r="Z66" s="1102"/>
      <c r="AA66" s="1100" t="s">
        <v>395</v>
      </c>
      <c r="AB66" s="1101"/>
      <c r="AC66" s="1101"/>
      <c r="AD66" s="1101"/>
      <c r="AE66" s="1102"/>
      <c r="AF66" s="1106" t="s">
        <v>396</v>
      </c>
      <c r="AG66" s="1107"/>
      <c r="AH66" s="1107"/>
      <c r="AI66" s="1107"/>
      <c r="AJ66" s="1108"/>
      <c r="AK66" s="1100" t="s">
        <v>397</v>
      </c>
      <c r="AL66" s="1095"/>
      <c r="AM66" s="1095"/>
      <c r="AN66" s="1095"/>
      <c r="AO66" s="1096"/>
      <c r="AP66" s="1100" t="s">
        <v>398</v>
      </c>
      <c r="AQ66" s="1101"/>
      <c r="AR66" s="1101"/>
      <c r="AS66" s="1101"/>
      <c r="AT66" s="1102"/>
      <c r="AU66" s="1100" t="s">
        <v>413</v>
      </c>
      <c r="AV66" s="1101"/>
      <c r="AW66" s="1101"/>
      <c r="AX66" s="1101"/>
      <c r="AY66" s="1102"/>
      <c r="AZ66" s="1100" t="s">
        <v>377</v>
      </c>
      <c r="BA66" s="1101"/>
      <c r="BB66" s="1101"/>
      <c r="BC66" s="1101"/>
      <c r="BD66" s="1116"/>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580</v>
      </c>
      <c r="C68" s="1082"/>
      <c r="D68" s="1082"/>
      <c r="E68" s="1082"/>
      <c r="F68" s="1082"/>
      <c r="G68" s="1082"/>
      <c r="H68" s="1082"/>
      <c r="I68" s="1082"/>
      <c r="J68" s="1082"/>
      <c r="K68" s="1082"/>
      <c r="L68" s="1082"/>
      <c r="M68" s="1082"/>
      <c r="N68" s="1082"/>
      <c r="O68" s="1082"/>
      <c r="P68" s="1083"/>
      <c r="Q68" s="1084">
        <v>1898</v>
      </c>
      <c r="R68" s="1078"/>
      <c r="S68" s="1078"/>
      <c r="T68" s="1078"/>
      <c r="U68" s="1078"/>
      <c r="V68" s="1078">
        <v>1770</v>
      </c>
      <c r="W68" s="1078"/>
      <c r="X68" s="1078"/>
      <c r="Y68" s="1078"/>
      <c r="Z68" s="1078"/>
      <c r="AA68" s="1078">
        <v>127</v>
      </c>
      <c r="AB68" s="1078"/>
      <c r="AC68" s="1078"/>
      <c r="AD68" s="1078"/>
      <c r="AE68" s="1078"/>
      <c r="AF68" s="1078">
        <v>3912</v>
      </c>
      <c r="AG68" s="1078"/>
      <c r="AH68" s="1078"/>
      <c r="AI68" s="1078"/>
      <c r="AJ68" s="1078"/>
      <c r="AK68" s="1085" t="s">
        <v>506</v>
      </c>
      <c r="AL68" s="1086"/>
      <c r="AM68" s="1086"/>
      <c r="AN68" s="1086"/>
      <c r="AO68" s="1087"/>
      <c r="AP68" s="1078">
        <v>4361</v>
      </c>
      <c r="AQ68" s="1078"/>
      <c r="AR68" s="1078"/>
      <c r="AS68" s="1078"/>
      <c r="AT68" s="1078"/>
      <c r="AU68" s="1078">
        <v>2312</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1801</v>
      </c>
      <c r="R69" s="1064"/>
      <c r="S69" s="1064"/>
      <c r="T69" s="1064"/>
      <c r="U69" s="1064"/>
      <c r="V69" s="1064">
        <v>1787</v>
      </c>
      <c r="W69" s="1064"/>
      <c r="X69" s="1064"/>
      <c r="Y69" s="1064"/>
      <c r="Z69" s="1064"/>
      <c r="AA69" s="1064">
        <v>13</v>
      </c>
      <c r="AB69" s="1064"/>
      <c r="AC69" s="1064"/>
      <c r="AD69" s="1064"/>
      <c r="AE69" s="1064"/>
      <c r="AF69" s="1064">
        <v>13</v>
      </c>
      <c r="AG69" s="1064"/>
      <c r="AH69" s="1064"/>
      <c r="AI69" s="1064"/>
      <c r="AJ69" s="1064"/>
      <c r="AK69" s="1074" t="s">
        <v>506</v>
      </c>
      <c r="AL69" s="1072"/>
      <c r="AM69" s="1072"/>
      <c r="AN69" s="1072"/>
      <c r="AO69" s="1073"/>
      <c r="AP69" s="1064">
        <v>720</v>
      </c>
      <c r="AQ69" s="1064"/>
      <c r="AR69" s="1064"/>
      <c r="AS69" s="1064"/>
      <c r="AT69" s="1064"/>
      <c r="AU69" s="1064">
        <v>460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213</v>
      </c>
      <c r="R70" s="1064"/>
      <c r="S70" s="1064"/>
      <c r="T70" s="1064"/>
      <c r="U70" s="1064"/>
      <c r="V70" s="1064">
        <v>197</v>
      </c>
      <c r="W70" s="1064"/>
      <c r="X70" s="1064"/>
      <c r="Y70" s="1064"/>
      <c r="Z70" s="1064"/>
      <c r="AA70" s="1064">
        <v>16</v>
      </c>
      <c r="AB70" s="1064"/>
      <c r="AC70" s="1064"/>
      <c r="AD70" s="1064"/>
      <c r="AE70" s="1064"/>
      <c r="AF70" s="1064">
        <v>16</v>
      </c>
      <c r="AG70" s="1064"/>
      <c r="AH70" s="1064"/>
      <c r="AI70" s="1064"/>
      <c r="AJ70" s="1064"/>
      <c r="AK70" s="1064">
        <v>30</v>
      </c>
      <c r="AL70" s="1064"/>
      <c r="AM70" s="1064"/>
      <c r="AN70" s="1064"/>
      <c r="AO70" s="1064"/>
      <c r="AP70" s="1075" t="s">
        <v>506</v>
      </c>
      <c r="AQ70" s="1076"/>
      <c r="AR70" s="1076"/>
      <c r="AS70" s="1076"/>
      <c r="AT70" s="1077"/>
      <c r="AU70" s="1075" t="s">
        <v>506</v>
      </c>
      <c r="AV70" s="1076"/>
      <c r="AW70" s="1076"/>
      <c r="AX70" s="1076"/>
      <c r="AY70" s="1077"/>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5521</v>
      </c>
      <c r="R71" s="1064"/>
      <c r="S71" s="1064"/>
      <c r="T71" s="1064"/>
      <c r="U71" s="1064"/>
      <c r="V71" s="1064">
        <v>4998</v>
      </c>
      <c r="W71" s="1064"/>
      <c r="X71" s="1064"/>
      <c r="Y71" s="1064"/>
      <c r="Z71" s="1064"/>
      <c r="AA71" s="1064">
        <v>523</v>
      </c>
      <c r="AB71" s="1064"/>
      <c r="AC71" s="1064"/>
      <c r="AD71" s="1064"/>
      <c r="AE71" s="1064"/>
      <c r="AF71" s="1064">
        <v>523</v>
      </c>
      <c r="AG71" s="1064"/>
      <c r="AH71" s="1064"/>
      <c r="AI71" s="1064"/>
      <c r="AJ71" s="1064"/>
      <c r="AK71" s="1064">
        <v>750</v>
      </c>
      <c r="AL71" s="1064"/>
      <c r="AM71" s="1064"/>
      <c r="AN71" s="1064"/>
      <c r="AO71" s="1064"/>
      <c r="AP71" s="1075" t="s">
        <v>506</v>
      </c>
      <c r="AQ71" s="1076"/>
      <c r="AR71" s="1076"/>
      <c r="AS71" s="1076"/>
      <c r="AT71" s="1077"/>
      <c r="AU71" s="1075" t="s">
        <v>506</v>
      </c>
      <c r="AV71" s="1076"/>
      <c r="AW71" s="1076"/>
      <c r="AX71" s="1076"/>
      <c r="AY71" s="1077"/>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95</v>
      </c>
      <c r="R72" s="1064"/>
      <c r="S72" s="1064"/>
      <c r="T72" s="1064"/>
      <c r="U72" s="1064"/>
      <c r="V72" s="1064">
        <v>85</v>
      </c>
      <c r="W72" s="1064"/>
      <c r="X72" s="1064"/>
      <c r="Y72" s="1064"/>
      <c r="Z72" s="1064"/>
      <c r="AA72" s="1064">
        <v>10</v>
      </c>
      <c r="AB72" s="1064"/>
      <c r="AC72" s="1064"/>
      <c r="AD72" s="1064"/>
      <c r="AE72" s="1064"/>
      <c r="AF72" s="1064">
        <v>10</v>
      </c>
      <c r="AG72" s="1064"/>
      <c r="AH72" s="1064"/>
      <c r="AI72" s="1064"/>
      <c r="AJ72" s="1064"/>
      <c r="AK72" s="1075" t="s">
        <v>506</v>
      </c>
      <c r="AL72" s="1076"/>
      <c r="AM72" s="1076"/>
      <c r="AN72" s="1076"/>
      <c r="AO72" s="1077"/>
      <c r="AP72" s="1075" t="s">
        <v>506</v>
      </c>
      <c r="AQ72" s="1076"/>
      <c r="AR72" s="1076"/>
      <c r="AS72" s="1076"/>
      <c r="AT72" s="1077"/>
      <c r="AU72" s="1075" t="s">
        <v>506</v>
      </c>
      <c r="AV72" s="1076"/>
      <c r="AW72" s="1076"/>
      <c r="AX72" s="1076"/>
      <c r="AY72" s="1077"/>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244880</v>
      </c>
      <c r="R73" s="1064"/>
      <c r="S73" s="1064"/>
      <c r="T73" s="1064"/>
      <c r="U73" s="1064"/>
      <c r="V73" s="1064">
        <v>239644</v>
      </c>
      <c r="W73" s="1064"/>
      <c r="X73" s="1064"/>
      <c r="Y73" s="1064"/>
      <c r="Z73" s="1064"/>
      <c r="AA73" s="1064">
        <v>5236</v>
      </c>
      <c r="AB73" s="1064"/>
      <c r="AC73" s="1064"/>
      <c r="AD73" s="1064"/>
      <c r="AE73" s="1064"/>
      <c r="AF73" s="1064">
        <v>5236</v>
      </c>
      <c r="AG73" s="1064"/>
      <c r="AH73" s="1064"/>
      <c r="AI73" s="1064"/>
      <c r="AJ73" s="1064"/>
      <c r="AK73" s="1064">
        <v>1477</v>
      </c>
      <c r="AL73" s="1064"/>
      <c r="AM73" s="1064"/>
      <c r="AN73" s="1064"/>
      <c r="AO73" s="1064"/>
      <c r="AP73" s="1075" t="s">
        <v>506</v>
      </c>
      <c r="AQ73" s="1076"/>
      <c r="AR73" s="1076"/>
      <c r="AS73" s="1076"/>
      <c r="AT73" s="1077"/>
      <c r="AU73" s="1075" t="s">
        <v>506</v>
      </c>
      <c r="AV73" s="1076"/>
      <c r="AW73" s="1076"/>
      <c r="AX73" s="1076"/>
      <c r="AY73" s="1077"/>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188</v>
      </c>
      <c r="R74" s="1064"/>
      <c r="S74" s="1064"/>
      <c r="T74" s="1064"/>
      <c r="U74" s="1064"/>
      <c r="V74" s="1064">
        <v>154</v>
      </c>
      <c r="W74" s="1064"/>
      <c r="X74" s="1064"/>
      <c r="Y74" s="1064"/>
      <c r="Z74" s="1064"/>
      <c r="AA74" s="1064">
        <v>34</v>
      </c>
      <c r="AB74" s="1064"/>
      <c r="AC74" s="1064"/>
      <c r="AD74" s="1064"/>
      <c r="AE74" s="1064"/>
      <c r="AF74" s="1064">
        <v>34</v>
      </c>
      <c r="AG74" s="1064"/>
      <c r="AH74" s="1064"/>
      <c r="AI74" s="1064"/>
      <c r="AJ74" s="1064"/>
      <c r="AK74" s="1064">
        <v>40</v>
      </c>
      <c r="AL74" s="1064"/>
      <c r="AM74" s="1064"/>
      <c r="AN74" s="1064"/>
      <c r="AO74" s="1064"/>
      <c r="AP74" s="1075" t="s">
        <v>506</v>
      </c>
      <c r="AQ74" s="1076"/>
      <c r="AR74" s="1076"/>
      <c r="AS74" s="1076"/>
      <c r="AT74" s="1077"/>
      <c r="AU74" s="1075" t="s">
        <v>506</v>
      </c>
      <c r="AV74" s="1076"/>
      <c r="AW74" s="1076"/>
      <c r="AX74" s="1076"/>
      <c r="AY74" s="1077"/>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9744</v>
      </c>
      <c r="AG88" s="1052"/>
      <c r="AH88" s="1052"/>
      <c r="AI88" s="1052"/>
      <c r="AJ88" s="1052"/>
      <c r="AK88" s="1056"/>
      <c r="AL88" s="1056"/>
      <c r="AM88" s="1056"/>
      <c r="AN88" s="1056"/>
      <c r="AO88" s="1056"/>
      <c r="AP88" s="1052">
        <v>5081</v>
      </c>
      <c r="AQ88" s="1052"/>
      <c r="AR88" s="1052"/>
      <c r="AS88" s="1052"/>
      <c r="AT88" s="1052"/>
      <c r="AU88" s="1052">
        <v>2772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14</v>
      </c>
      <c r="CS102" s="1044"/>
      <c r="CT102" s="1044"/>
      <c r="CU102" s="1044"/>
      <c r="CV102" s="1045"/>
      <c r="CW102" s="1043" t="s">
        <v>588</v>
      </c>
      <c r="CX102" s="1044"/>
      <c r="CY102" s="1044"/>
      <c r="CZ102" s="1044"/>
      <c r="DA102" s="1045"/>
      <c r="DB102" s="1043" t="s">
        <v>588</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307</v>
      </c>
      <c r="AG109" s="987"/>
      <c r="AH109" s="987"/>
      <c r="AI109" s="987"/>
      <c r="AJ109" s="988"/>
      <c r="AK109" s="989" t="s">
        <v>306</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307</v>
      </c>
      <c r="BW109" s="987"/>
      <c r="BX109" s="987"/>
      <c r="BY109" s="987"/>
      <c r="BZ109" s="988"/>
      <c r="CA109" s="989" t="s">
        <v>306</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307</v>
      </c>
      <c r="DM109" s="987"/>
      <c r="DN109" s="987"/>
      <c r="DO109" s="987"/>
      <c r="DP109" s="988"/>
      <c r="DQ109" s="989" t="s">
        <v>306</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1522267</v>
      </c>
      <c r="AB110" s="980"/>
      <c r="AC110" s="980"/>
      <c r="AD110" s="980"/>
      <c r="AE110" s="981"/>
      <c r="AF110" s="982">
        <v>1564843</v>
      </c>
      <c r="AG110" s="980"/>
      <c r="AH110" s="980"/>
      <c r="AI110" s="980"/>
      <c r="AJ110" s="981"/>
      <c r="AK110" s="982">
        <v>1788345</v>
      </c>
      <c r="AL110" s="980"/>
      <c r="AM110" s="980"/>
      <c r="AN110" s="980"/>
      <c r="AO110" s="981"/>
      <c r="AP110" s="983">
        <v>17.2</v>
      </c>
      <c r="AQ110" s="984"/>
      <c r="AR110" s="984"/>
      <c r="AS110" s="984"/>
      <c r="AT110" s="985"/>
      <c r="AU110" s="1019" t="s">
        <v>72</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14769571</v>
      </c>
      <c r="BR110" s="927"/>
      <c r="BS110" s="927"/>
      <c r="BT110" s="927"/>
      <c r="BU110" s="927"/>
      <c r="BV110" s="927">
        <v>15941140</v>
      </c>
      <c r="BW110" s="927"/>
      <c r="BX110" s="927"/>
      <c r="BY110" s="927"/>
      <c r="BZ110" s="927"/>
      <c r="CA110" s="927">
        <v>16403160</v>
      </c>
      <c r="CB110" s="927"/>
      <c r="CC110" s="927"/>
      <c r="CD110" s="927"/>
      <c r="CE110" s="927"/>
      <c r="CF110" s="951">
        <v>158.19999999999999</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126</v>
      </c>
      <c r="DM110" s="927"/>
      <c r="DN110" s="927"/>
      <c r="DO110" s="927"/>
      <c r="DP110" s="927"/>
      <c r="DQ110" s="927" t="s">
        <v>126</v>
      </c>
      <c r="DR110" s="927"/>
      <c r="DS110" s="927"/>
      <c r="DT110" s="927"/>
      <c r="DU110" s="927"/>
      <c r="DV110" s="928" t="s">
        <v>126</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432</v>
      </c>
      <c r="AG111" s="1008"/>
      <c r="AH111" s="1008"/>
      <c r="AI111" s="1008"/>
      <c r="AJ111" s="1009"/>
      <c r="AK111" s="1010" t="s">
        <v>430</v>
      </c>
      <c r="AL111" s="1008"/>
      <c r="AM111" s="1008"/>
      <c r="AN111" s="1008"/>
      <c r="AO111" s="1009"/>
      <c r="AP111" s="1011" t="s">
        <v>126</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430</v>
      </c>
      <c r="BR111" s="899"/>
      <c r="BS111" s="899"/>
      <c r="BT111" s="899"/>
      <c r="BU111" s="899"/>
      <c r="BV111" s="899" t="s">
        <v>126</v>
      </c>
      <c r="BW111" s="899"/>
      <c r="BX111" s="899"/>
      <c r="BY111" s="899"/>
      <c r="BZ111" s="899"/>
      <c r="CA111" s="899" t="s">
        <v>430</v>
      </c>
      <c r="CB111" s="899"/>
      <c r="CC111" s="899"/>
      <c r="CD111" s="899"/>
      <c r="CE111" s="899"/>
      <c r="CF111" s="960" t="s">
        <v>430</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126</v>
      </c>
      <c r="DM111" s="899"/>
      <c r="DN111" s="899"/>
      <c r="DO111" s="899"/>
      <c r="DP111" s="899"/>
      <c r="DQ111" s="899" t="s">
        <v>126</v>
      </c>
      <c r="DR111" s="899"/>
      <c r="DS111" s="899"/>
      <c r="DT111" s="899"/>
      <c r="DU111" s="899"/>
      <c r="DV111" s="876" t="s">
        <v>126</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126</v>
      </c>
      <c r="AG112" s="862"/>
      <c r="AH112" s="862"/>
      <c r="AI112" s="862"/>
      <c r="AJ112" s="863"/>
      <c r="AK112" s="864" t="s">
        <v>437</v>
      </c>
      <c r="AL112" s="862"/>
      <c r="AM112" s="862"/>
      <c r="AN112" s="862"/>
      <c r="AO112" s="863"/>
      <c r="AP112" s="909" t="s">
        <v>126</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3638215</v>
      </c>
      <c r="BR112" s="899"/>
      <c r="BS112" s="899"/>
      <c r="BT112" s="899"/>
      <c r="BU112" s="899"/>
      <c r="BV112" s="899">
        <v>3463708</v>
      </c>
      <c r="BW112" s="899"/>
      <c r="BX112" s="899"/>
      <c r="BY112" s="899"/>
      <c r="BZ112" s="899"/>
      <c r="CA112" s="899">
        <v>3319839</v>
      </c>
      <c r="CB112" s="899"/>
      <c r="CC112" s="899"/>
      <c r="CD112" s="899"/>
      <c r="CE112" s="899"/>
      <c r="CF112" s="960">
        <v>32</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430</v>
      </c>
      <c r="DM112" s="899"/>
      <c r="DN112" s="899"/>
      <c r="DO112" s="899"/>
      <c r="DP112" s="899"/>
      <c r="DQ112" s="899" t="s">
        <v>432</v>
      </c>
      <c r="DR112" s="899"/>
      <c r="DS112" s="899"/>
      <c r="DT112" s="899"/>
      <c r="DU112" s="899"/>
      <c r="DV112" s="876" t="s">
        <v>126</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403491</v>
      </c>
      <c r="AB113" s="1008"/>
      <c r="AC113" s="1008"/>
      <c r="AD113" s="1008"/>
      <c r="AE113" s="1009"/>
      <c r="AF113" s="1010">
        <v>374457</v>
      </c>
      <c r="AG113" s="1008"/>
      <c r="AH113" s="1008"/>
      <c r="AI113" s="1008"/>
      <c r="AJ113" s="1009"/>
      <c r="AK113" s="1010">
        <v>387633</v>
      </c>
      <c r="AL113" s="1008"/>
      <c r="AM113" s="1008"/>
      <c r="AN113" s="1008"/>
      <c r="AO113" s="1009"/>
      <c r="AP113" s="1011">
        <v>3.7</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3153268</v>
      </c>
      <c r="BR113" s="899"/>
      <c r="BS113" s="899"/>
      <c r="BT113" s="899"/>
      <c r="BU113" s="899"/>
      <c r="BV113" s="899">
        <v>2792204</v>
      </c>
      <c r="BW113" s="899"/>
      <c r="BX113" s="899"/>
      <c r="BY113" s="899"/>
      <c r="BZ113" s="899"/>
      <c r="CA113" s="899">
        <v>2772090</v>
      </c>
      <c r="CB113" s="899"/>
      <c r="CC113" s="899"/>
      <c r="CD113" s="899"/>
      <c r="CE113" s="899"/>
      <c r="CF113" s="960">
        <v>26.7</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430</v>
      </c>
      <c r="DH113" s="862"/>
      <c r="DI113" s="862"/>
      <c r="DJ113" s="862"/>
      <c r="DK113" s="863"/>
      <c r="DL113" s="864" t="s">
        <v>126</v>
      </c>
      <c r="DM113" s="862"/>
      <c r="DN113" s="862"/>
      <c r="DO113" s="862"/>
      <c r="DP113" s="863"/>
      <c r="DQ113" s="864" t="s">
        <v>430</v>
      </c>
      <c r="DR113" s="862"/>
      <c r="DS113" s="862"/>
      <c r="DT113" s="862"/>
      <c r="DU113" s="863"/>
      <c r="DV113" s="909" t="s">
        <v>126</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502375</v>
      </c>
      <c r="AB114" s="862"/>
      <c r="AC114" s="862"/>
      <c r="AD114" s="862"/>
      <c r="AE114" s="863"/>
      <c r="AF114" s="864">
        <v>473214</v>
      </c>
      <c r="AG114" s="862"/>
      <c r="AH114" s="862"/>
      <c r="AI114" s="862"/>
      <c r="AJ114" s="863"/>
      <c r="AK114" s="864">
        <v>344423</v>
      </c>
      <c r="AL114" s="862"/>
      <c r="AM114" s="862"/>
      <c r="AN114" s="862"/>
      <c r="AO114" s="863"/>
      <c r="AP114" s="909">
        <v>3.3</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2683306</v>
      </c>
      <c r="BR114" s="899"/>
      <c r="BS114" s="899"/>
      <c r="BT114" s="899"/>
      <c r="BU114" s="899"/>
      <c r="BV114" s="899">
        <v>2561295</v>
      </c>
      <c r="BW114" s="899"/>
      <c r="BX114" s="899"/>
      <c r="BY114" s="899"/>
      <c r="BZ114" s="899"/>
      <c r="CA114" s="899">
        <v>2540264</v>
      </c>
      <c r="CB114" s="899"/>
      <c r="CC114" s="899"/>
      <c r="CD114" s="899"/>
      <c r="CE114" s="899"/>
      <c r="CF114" s="960">
        <v>24.5</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126</v>
      </c>
      <c r="DM114" s="862"/>
      <c r="DN114" s="862"/>
      <c r="DO114" s="862"/>
      <c r="DP114" s="863"/>
      <c r="DQ114" s="864" t="s">
        <v>126</v>
      </c>
      <c r="DR114" s="862"/>
      <c r="DS114" s="862"/>
      <c r="DT114" s="862"/>
      <c r="DU114" s="863"/>
      <c r="DV114" s="909" t="s">
        <v>126</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432</v>
      </c>
      <c r="AB115" s="1008"/>
      <c r="AC115" s="1008"/>
      <c r="AD115" s="1008"/>
      <c r="AE115" s="1009"/>
      <c r="AF115" s="1010" t="s">
        <v>430</v>
      </c>
      <c r="AG115" s="1008"/>
      <c r="AH115" s="1008"/>
      <c r="AI115" s="1008"/>
      <c r="AJ115" s="1009"/>
      <c r="AK115" s="1010" t="s">
        <v>430</v>
      </c>
      <c r="AL115" s="1008"/>
      <c r="AM115" s="1008"/>
      <c r="AN115" s="1008"/>
      <c r="AO115" s="1009"/>
      <c r="AP115" s="1011" t="s">
        <v>126</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v>30497</v>
      </c>
      <c r="BR115" s="899"/>
      <c r="BS115" s="899"/>
      <c r="BT115" s="899"/>
      <c r="BU115" s="899"/>
      <c r="BV115" s="899">
        <v>17852</v>
      </c>
      <c r="BW115" s="899"/>
      <c r="BX115" s="899"/>
      <c r="BY115" s="899"/>
      <c r="BZ115" s="899"/>
      <c r="CA115" s="899" t="s">
        <v>430</v>
      </c>
      <c r="CB115" s="899"/>
      <c r="CC115" s="899"/>
      <c r="CD115" s="899"/>
      <c r="CE115" s="899"/>
      <c r="CF115" s="960" t="s">
        <v>437</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430</v>
      </c>
      <c r="DH115" s="862"/>
      <c r="DI115" s="862"/>
      <c r="DJ115" s="862"/>
      <c r="DK115" s="863"/>
      <c r="DL115" s="864" t="s">
        <v>430</v>
      </c>
      <c r="DM115" s="862"/>
      <c r="DN115" s="862"/>
      <c r="DO115" s="862"/>
      <c r="DP115" s="863"/>
      <c r="DQ115" s="864" t="s">
        <v>430</v>
      </c>
      <c r="DR115" s="862"/>
      <c r="DS115" s="862"/>
      <c r="DT115" s="862"/>
      <c r="DU115" s="863"/>
      <c r="DV115" s="909" t="s">
        <v>126</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t="s">
        <v>430</v>
      </c>
      <c r="AL116" s="862"/>
      <c r="AM116" s="862"/>
      <c r="AN116" s="862"/>
      <c r="AO116" s="863"/>
      <c r="AP116" s="909" t="s">
        <v>126</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126</v>
      </c>
      <c r="BW116" s="899"/>
      <c r="BX116" s="899"/>
      <c r="BY116" s="899"/>
      <c r="BZ116" s="899"/>
      <c r="CA116" s="899" t="s">
        <v>430</v>
      </c>
      <c r="CB116" s="899"/>
      <c r="CC116" s="899"/>
      <c r="CD116" s="899"/>
      <c r="CE116" s="899"/>
      <c r="CF116" s="960" t="s">
        <v>430</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430</v>
      </c>
      <c r="DH116" s="862"/>
      <c r="DI116" s="862"/>
      <c r="DJ116" s="862"/>
      <c r="DK116" s="863"/>
      <c r="DL116" s="864" t="s">
        <v>126</v>
      </c>
      <c r="DM116" s="862"/>
      <c r="DN116" s="862"/>
      <c r="DO116" s="862"/>
      <c r="DP116" s="863"/>
      <c r="DQ116" s="864" t="s">
        <v>126</v>
      </c>
      <c r="DR116" s="862"/>
      <c r="DS116" s="862"/>
      <c r="DT116" s="862"/>
      <c r="DU116" s="863"/>
      <c r="DV116" s="909" t="s">
        <v>126</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2428133</v>
      </c>
      <c r="AB117" s="994"/>
      <c r="AC117" s="994"/>
      <c r="AD117" s="994"/>
      <c r="AE117" s="995"/>
      <c r="AF117" s="996">
        <v>2412514</v>
      </c>
      <c r="AG117" s="994"/>
      <c r="AH117" s="994"/>
      <c r="AI117" s="994"/>
      <c r="AJ117" s="995"/>
      <c r="AK117" s="996">
        <v>2520401</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430</v>
      </c>
      <c r="BR117" s="899"/>
      <c r="BS117" s="899"/>
      <c r="BT117" s="899"/>
      <c r="BU117" s="899"/>
      <c r="BV117" s="899" t="s">
        <v>126</v>
      </c>
      <c r="BW117" s="899"/>
      <c r="BX117" s="899"/>
      <c r="BY117" s="899"/>
      <c r="BZ117" s="899"/>
      <c r="CA117" s="899" t="s">
        <v>126</v>
      </c>
      <c r="CB117" s="899"/>
      <c r="CC117" s="899"/>
      <c r="CD117" s="899"/>
      <c r="CE117" s="899"/>
      <c r="CF117" s="960" t="s">
        <v>126</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432</v>
      </c>
      <c r="DH117" s="862"/>
      <c r="DI117" s="862"/>
      <c r="DJ117" s="862"/>
      <c r="DK117" s="863"/>
      <c r="DL117" s="864" t="s">
        <v>430</v>
      </c>
      <c r="DM117" s="862"/>
      <c r="DN117" s="862"/>
      <c r="DO117" s="862"/>
      <c r="DP117" s="863"/>
      <c r="DQ117" s="864" t="s">
        <v>430</v>
      </c>
      <c r="DR117" s="862"/>
      <c r="DS117" s="862"/>
      <c r="DT117" s="862"/>
      <c r="DU117" s="863"/>
      <c r="DV117" s="909" t="s">
        <v>126</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307</v>
      </c>
      <c r="AG118" s="987"/>
      <c r="AH118" s="987"/>
      <c r="AI118" s="987"/>
      <c r="AJ118" s="988"/>
      <c r="AK118" s="989" t="s">
        <v>306</v>
      </c>
      <c r="AL118" s="987"/>
      <c r="AM118" s="987"/>
      <c r="AN118" s="987"/>
      <c r="AO118" s="988"/>
      <c r="AP118" s="990" t="s">
        <v>424</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430</v>
      </c>
      <c r="BW118" s="930"/>
      <c r="BX118" s="930"/>
      <c r="BY118" s="930"/>
      <c r="BZ118" s="930"/>
      <c r="CA118" s="930" t="s">
        <v>430</v>
      </c>
      <c r="CB118" s="930"/>
      <c r="CC118" s="930"/>
      <c r="CD118" s="930"/>
      <c r="CE118" s="930"/>
      <c r="CF118" s="960" t="s">
        <v>430</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432</v>
      </c>
      <c r="DM118" s="862"/>
      <c r="DN118" s="862"/>
      <c r="DO118" s="862"/>
      <c r="DP118" s="863"/>
      <c r="DQ118" s="864" t="s">
        <v>126</v>
      </c>
      <c r="DR118" s="862"/>
      <c r="DS118" s="862"/>
      <c r="DT118" s="862"/>
      <c r="DU118" s="863"/>
      <c r="DV118" s="909" t="s">
        <v>430</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457</v>
      </c>
      <c r="BP119" s="963"/>
      <c r="BQ119" s="967">
        <v>24274857</v>
      </c>
      <c r="BR119" s="930"/>
      <c r="BS119" s="930"/>
      <c r="BT119" s="930"/>
      <c r="BU119" s="930"/>
      <c r="BV119" s="930">
        <v>24776199</v>
      </c>
      <c r="BW119" s="930"/>
      <c r="BX119" s="930"/>
      <c r="BY119" s="930"/>
      <c r="BZ119" s="930"/>
      <c r="CA119" s="930">
        <v>25035353</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432</v>
      </c>
      <c r="DR119" s="845"/>
      <c r="DS119" s="845"/>
      <c r="DT119" s="845"/>
      <c r="DU119" s="846"/>
      <c r="DV119" s="933" t="s">
        <v>430</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432</v>
      </c>
      <c r="AB120" s="862"/>
      <c r="AC120" s="862"/>
      <c r="AD120" s="862"/>
      <c r="AE120" s="863"/>
      <c r="AF120" s="864" t="s">
        <v>126</v>
      </c>
      <c r="AG120" s="862"/>
      <c r="AH120" s="862"/>
      <c r="AI120" s="862"/>
      <c r="AJ120" s="863"/>
      <c r="AK120" s="864" t="s">
        <v>430</v>
      </c>
      <c r="AL120" s="862"/>
      <c r="AM120" s="862"/>
      <c r="AN120" s="862"/>
      <c r="AO120" s="863"/>
      <c r="AP120" s="909" t="s">
        <v>430</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9832798</v>
      </c>
      <c r="BR120" s="927"/>
      <c r="BS120" s="927"/>
      <c r="BT120" s="927"/>
      <c r="BU120" s="927"/>
      <c r="BV120" s="927">
        <v>9383619</v>
      </c>
      <c r="BW120" s="927"/>
      <c r="BX120" s="927"/>
      <c r="BY120" s="927"/>
      <c r="BZ120" s="927"/>
      <c r="CA120" s="927">
        <v>8500766</v>
      </c>
      <c r="CB120" s="927"/>
      <c r="CC120" s="927"/>
      <c r="CD120" s="927"/>
      <c r="CE120" s="927"/>
      <c r="CF120" s="951">
        <v>82</v>
      </c>
      <c r="CG120" s="952"/>
      <c r="CH120" s="952"/>
      <c r="CI120" s="952"/>
      <c r="CJ120" s="952"/>
      <c r="CK120" s="953" t="s">
        <v>461</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t="s">
        <v>430</v>
      </c>
      <c r="DH120" s="927"/>
      <c r="DI120" s="927"/>
      <c r="DJ120" s="927"/>
      <c r="DK120" s="927"/>
      <c r="DL120" s="927" t="s">
        <v>430</v>
      </c>
      <c r="DM120" s="927"/>
      <c r="DN120" s="927"/>
      <c r="DO120" s="927"/>
      <c r="DP120" s="927"/>
      <c r="DQ120" s="927">
        <v>2748954</v>
      </c>
      <c r="DR120" s="927"/>
      <c r="DS120" s="927"/>
      <c r="DT120" s="927"/>
      <c r="DU120" s="927"/>
      <c r="DV120" s="928">
        <v>26.5</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432</v>
      </c>
      <c r="AB121" s="862"/>
      <c r="AC121" s="862"/>
      <c r="AD121" s="862"/>
      <c r="AE121" s="863"/>
      <c r="AF121" s="864" t="s">
        <v>126</v>
      </c>
      <c r="AG121" s="862"/>
      <c r="AH121" s="862"/>
      <c r="AI121" s="862"/>
      <c r="AJ121" s="863"/>
      <c r="AK121" s="864" t="s">
        <v>430</v>
      </c>
      <c r="AL121" s="862"/>
      <c r="AM121" s="862"/>
      <c r="AN121" s="862"/>
      <c r="AO121" s="863"/>
      <c r="AP121" s="909" t="s">
        <v>432</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896836</v>
      </c>
      <c r="BR121" s="899"/>
      <c r="BS121" s="899"/>
      <c r="BT121" s="899"/>
      <c r="BU121" s="899"/>
      <c r="BV121" s="899">
        <v>904530</v>
      </c>
      <c r="BW121" s="899"/>
      <c r="BX121" s="899"/>
      <c r="BY121" s="899"/>
      <c r="BZ121" s="899"/>
      <c r="CA121" s="899">
        <v>765331</v>
      </c>
      <c r="CB121" s="899"/>
      <c r="CC121" s="899"/>
      <c r="CD121" s="899"/>
      <c r="CE121" s="899"/>
      <c r="CF121" s="960">
        <v>7.4</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v>397275</v>
      </c>
      <c r="DH121" s="899"/>
      <c r="DI121" s="899"/>
      <c r="DJ121" s="899"/>
      <c r="DK121" s="899"/>
      <c r="DL121" s="899">
        <v>394857</v>
      </c>
      <c r="DM121" s="899"/>
      <c r="DN121" s="899"/>
      <c r="DO121" s="899"/>
      <c r="DP121" s="899"/>
      <c r="DQ121" s="899">
        <v>570885</v>
      </c>
      <c r="DR121" s="899"/>
      <c r="DS121" s="899"/>
      <c r="DT121" s="899"/>
      <c r="DU121" s="899"/>
      <c r="DV121" s="876">
        <v>5.5</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126</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16922466</v>
      </c>
      <c r="BR122" s="930"/>
      <c r="BS122" s="930"/>
      <c r="BT122" s="930"/>
      <c r="BU122" s="930"/>
      <c r="BV122" s="930">
        <v>18232208</v>
      </c>
      <c r="BW122" s="930"/>
      <c r="BX122" s="930"/>
      <c r="BY122" s="930"/>
      <c r="BZ122" s="930"/>
      <c r="CA122" s="930">
        <v>18207497</v>
      </c>
      <c r="CB122" s="930"/>
      <c r="CC122" s="930"/>
      <c r="CD122" s="930"/>
      <c r="CE122" s="930"/>
      <c r="CF122" s="931">
        <v>175.6</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430</v>
      </c>
      <c r="DH122" s="899"/>
      <c r="DI122" s="899"/>
      <c r="DJ122" s="899"/>
      <c r="DK122" s="899"/>
      <c r="DL122" s="899" t="s">
        <v>432</v>
      </c>
      <c r="DM122" s="899"/>
      <c r="DN122" s="899"/>
      <c r="DO122" s="899"/>
      <c r="DP122" s="899"/>
      <c r="DQ122" s="899" t="s">
        <v>126</v>
      </c>
      <c r="DR122" s="899"/>
      <c r="DS122" s="899"/>
      <c r="DT122" s="899"/>
      <c r="DU122" s="899"/>
      <c r="DV122" s="876" t="s">
        <v>430</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430</v>
      </c>
      <c r="AB123" s="862"/>
      <c r="AC123" s="862"/>
      <c r="AD123" s="862"/>
      <c r="AE123" s="863"/>
      <c r="AF123" s="864" t="s">
        <v>126</v>
      </c>
      <c r="AG123" s="862"/>
      <c r="AH123" s="862"/>
      <c r="AI123" s="862"/>
      <c r="AJ123" s="863"/>
      <c r="AK123" s="864" t="s">
        <v>432</v>
      </c>
      <c r="AL123" s="862"/>
      <c r="AM123" s="862"/>
      <c r="AN123" s="862"/>
      <c r="AO123" s="863"/>
      <c r="AP123" s="909" t="s">
        <v>432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466</v>
      </c>
      <c r="BP123" s="963"/>
      <c r="BQ123" s="917">
        <v>27652100</v>
      </c>
      <c r="BR123" s="918"/>
      <c r="BS123" s="918"/>
      <c r="BT123" s="918"/>
      <c r="BU123" s="918"/>
      <c r="BV123" s="918">
        <v>28520357</v>
      </c>
      <c r="BW123" s="918"/>
      <c r="BX123" s="918"/>
      <c r="BY123" s="918"/>
      <c r="BZ123" s="918"/>
      <c r="CA123" s="918">
        <v>27473594</v>
      </c>
      <c r="CB123" s="918"/>
      <c r="CC123" s="918"/>
      <c r="CD123" s="918"/>
      <c r="CE123" s="918"/>
      <c r="CF123" s="828"/>
      <c r="CG123" s="829"/>
      <c r="CH123" s="829"/>
      <c r="CI123" s="829"/>
      <c r="CJ123" s="919"/>
      <c r="CK123" s="954"/>
      <c r="CL123" s="940"/>
      <c r="CM123" s="940"/>
      <c r="CN123" s="940"/>
      <c r="CO123" s="941"/>
      <c r="CP123" s="920" t="s">
        <v>467</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126</v>
      </c>
      <c r="DM123" s="862"/>
      <c r="DN123" s="862"/>
      <c r="DO123" s="862"/>
      <c r="DP123" s="863"/>
      <c r="DQ123" s="864" t="s">
        <v>430</v>
      </c>
      <c r="DR123" s="862"/>
      <c r="DS123" s="862"/>
      <c r="DT123" s="862"/>
      <c r="DU123" s="863"/>
      <c r="DV123" s="909" t="s">
        <v>126</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430</v>
      </c>
      <c r="AG124" s="862"/>
      <c r="AH124" s="862"/>
      <c r="AI124" s="862"/>
      <c r="AJ124" s="863"/>
      <c r="AK124" s="864" t="s">
        <v>126</v>
      </c>
      <c r="AL124" s="862"/>
      <c r="AM124" s="862"/>
      <c r="AN124" s="862"/>
      <c r="AO124" s="863"/>
      <c r="AP124" s="909" t="s">
        <v>126</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430</v>
      </c>
      <c r="BR124" s="916"/>
      <c r="BS124" s="916"/>
      <c r="BT124" s="916"/>
      <c r="BU124" s="916"/>
      <c r="BV124" s="916" t="s">
        <v>126</v>
      </c>
      <c r="BW124" s="916"/>
      <c r="BX124" s="916"/>
      <c r="BY124" s="916"/>
      <c r="BZ124" s="916"/>
      <c r="CA124" s="916" t="s">
        <v>430</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v>3240940</v>
      </c>
      <c r="DH124" s="845"/>
      <c r="DI124" s="845"/>
      <c r="DJ124" s="845"/>
      <c r="DK124" s="846"/>
      <c r="DL124" s="847">
        <v>3068851</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430</v>
      </c>
      <c r="AL125" s="862"/>
      <c r="AM125" s="862"/>
      <c r="AN125" s="862"/>
      <c r="AO125" s="863"/>
      <c r="AP125" s="909" t="s">
        <v>430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430</v>
      </c>
      <c r="DM125" s="927"/>
      <c r="DN125" s="927"/>
      <c r="DO125" s="927"/>
      <c r="DP125" s="927"/>
      <c r="DQ125" s="927" t="s">
        <v>430</v>
      </c>
      <c r="DR125" s="927"/>
      <c r="DS125" s="927"/>
      <c r="DT125" s="927"/>
      <c r="DU125" s="927"/>
      <c r="DV125" s="928" t="s">
        <v>126</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430</v>
      </c>
      <c r="DH126" s="899"/>
      <c r="DI126" s="899"/>
      <c r="DJ126" s="899"/>
      <c r="DK126" s="899"/>
      <c r="DL126" s="899" t="s">
        <v>126</v>
      </c>
      <c r="DM126" s="899"/>
      <c r="DN126" s="899"/>
      <c r="DO126" s="899"/>
      <c r="DP126" s="899"/>
      <c r="DQ126" s="899" t="s">
        <v>126</v>
      </c>
      <c r="DR126" s="899"/>
      <c r="DS126" s="899"/>
      <c r="DT126" s="899"/>
      <c r="DU126" s="899"/>
      <c r="DV126" s="876" t="s">
        <v>430</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126</v>
      </c>
      <c r="AG127" s="862"/>
      <c r="AH127" s="862"/>
      <c r="AI127" s="862"/>
      <c r="AJ127" s="863"/>
      <c r="AK127" s="864" t="s">
        <v>126</v>
      </c>
      <c r="AL127" s="862"/>
      <c r="AM127" s="862"/>
      <c r="AN127" s="862"/>
      <c r="AO127" s="863"/>
      <c r="AP127" s="909" t="s">
        <v>430</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432</v>
      </c>
      <c r="DM127" s="899"/>
      <c r="DN127" s="899"/>
      <c r="DO127" s="899"/>
      <c r="DP127" s="899"/>
      <c r="DQ127" s="899" t="s">
        <v>126</v>
      </c>
      <c r="DR127" s="899"/>
      <c r="DS127" s="899"/>
      <c r="DT127" s="899"/>
      <c r="DU127" s="899"/>
      <c r="DV127" s="876" t="s">
        <v>126</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96242</v>
      </c>
      <c r="AB128" s="883"/>
      <c r="AC128" s="883"/>
      <c r="AD128" s="883"/>
      <c r="AE128" s="884"/>
      <c r="AF128" s="885">
        <v>151108</v>
      </c>
      <c r="AG128" s="883"/>
      <c r="AH128" s="883"/>
      <c r="AI128" s="883"/>
      <c r="AJ128" s="884"/>
      <c r="AK128" s="885">
        <v>70995</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126</v>
      </c>
      <c r="BG128" s="869"/>
      <c r="BH128" s="869"/>
      <c r="BI128" s="869"/>
      <c r="BJ128" s="869"/>
      <c r="BK128" s="869"/>
      <c r="BL128" s="892"/>
      <c r="BM128" s="868">
        <v>13.06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v>30497</v>
      </c>
      <c r="DH128" s="873"/>
      <c r="DI128" s="873"/>
      <c r="DJ128" s="873"/>
      <c r="DK128" s="873"/>
      <c r="DL128" s="873">
        <v>17852</v>
      </c>
      <c r="DM128" s="873"/>
      <c r="DN128" s="873"/>
      <c r="DO128" s="873"/>
      <c r="DP128" s="873"/>
      <c r="DQ128" s="873" t="s">
        <v>126</v>
      </c>
      <c r="DR128" s="873"/>
      <c r="DS128" s="873"/>
      <c r="DT128" s="873"/>
      <c r="DU128" s="873"/>
      <c r="DV128" s="874" t="s">
        <v>126</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11899793</v>
      </c>
      <c r="AB129" s="862"/>
      <c r="AC129" s="862"/>
      <c r="AD129" s="862"/>
      <c r="AE129" s="863"/>
      <c r="AF129" s="864">
        <v>11907925</v>
      </c>
      <c r="AG129" s="862"/>
      <c r="AH129" s="862"/>
      <c r="AI129" s="862"/>
      <c r="AJ129" s="863"/>
      <c r="AK129" s="864">
        <v>11992633</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126</v>
      </c>
      <c r="BG129" s="852"/>
      <c r="BH129" s="852"/>
      <c r="BI129" s="852"/>
      <c r="BJ129" s="852"/>
      <c r="BK129" s="852"/>
      <c r="BL129" s="853"/>
      <c r="BM129" s="851">
        <v>18.059999999999999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1417421</v>
      </c>
      <c r="AB130" s="862"/>
      <c r="AC130" s="862"/>
      <c r="AD130" s="862"/>
      <c r="AE130" s="863"/>
      <c r="AF130" s="864">
        <v>1437737</v>
      </c>
      <c r="AG130" s="862"/>
      <c r="AH130" s="862"/>
      <c r="AI130" s="862"/>
      <c r="AJ130" s="863"/>
      <c r="AK130" s="864">
        <v>1622915</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10482372</v>
      </c>
      <c r="AB131" s="845"/>
      <c r="AC131" s="845"/>
      <c r="AD131" s="845"/>
      <c r="AE131" s="846"/>
      <c r="AF131" s="847">
        <v>10470188</v>
      </c>
      <c r="AG131" s="845"/>
      <c r="AH131" s="845"/>
      <c r="AI131" s="845"/>
      <c r="AJ131" s="846"/>
      <c r="AK131" s="847">
        <v>10369718</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t="s">
        <v>437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8.7238842509999994</v>
      </c>
      <c r="AB132" s="825"/>
      <c r="AC132" s="825"/>
      <c r="AD132" s="825"/>
      <c r="AE132" s="826"/>
      <c r="AF132" s="827">
        <v>7.8668023920000003</v>
      </c>
      <c r="AG132" s="825"/>
      <c r="AH132" s="825"/>
      <c r="AI132" s="825"/>
      <c r="AJ132" s="826"/>
      <c r="AK132" s="827">
        <v>7.9702360280000004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8.4</v>
      </c>
      <c r="AB133" s="804"/>
      <c r="AC133" s="804"/>
      <c r="AD133" s="804"/>
      <c r="AE133" s="805"/>
      <c r="AF133" s="803">
        <v>8.1</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KIUot0kFOiWEK9uodB6heSvhxyAgj5uiwngU8ctqh0hTMaKtCouykXOVK6HJ74WzMN/HlmIvMhTIdRRDbl62g==" saltValue="WHwSGXFUJ/KQBGu2foW7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6LUqCKJO/YvjZWDPWB2rnAkQN79dWbR8J/N+4MZrqWhmV0dZ/Iq8u6onalqpl5htc+EBopfBwv75w/fiQSzg==" saltValue="TxAKrbhKjeOTfxaVRZsn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s972UJzLT4HSaz3VM6Bge4lxP2p0BSTQcdbF7w2l8OxtHA6h6K5juS1M//Wh+SHvHmnkD3WavuxWjfC9eArQ==" saltValue="Va82lEDmNmcfpMD/VvMF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3"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4"/>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7" t="s">
        <v>501</v>
      </c>
      <c r="AL9" s="1238"/>
      <c r="AM9" s="1238"/>
      <c r="AN9" s="1239"/>
      <c r="AO9" s="313">
        <v>2678071</v>
      </c>
      <c r="AP9" s="313">
        <v>55474</v>
      </c>
      <c r="AQ9" s="314">
        <v>70630</v>
      </c>
      <c r="AR9" s="315">
        <v>-21.5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7" t="s">
        <v>502</v>
      </c>
      <c r="AL10" s="1238"/>
      <c r="AM10" s="1238"/>
      <c r="AN10" s="1239"/>
      <c r="AO10" s="316">
        <v>401688</v>
      </c>
      <c r="AP10" s="316">
        <v>8321</v>
      </c>
      <c r="AQ10" s="317">
        <v>8333</v>
      </c>
      <c r="AR10" s="318">
        <v>-0.1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7" t="s">
        <v>503</v>
      </c>
      <c r="AL11" s="1238"/>
      <c r="AM11" s="1238"/>
      <c r="AN11" s="1239"/>
      <c r="AO11" s="316">
        <v>662578</v>
      </c>
      <c r="AP11" s="316">
        <v>13725</v>
      </c>
      <c r="AQ11" s="317">
        <v>8447</v>
      </c>
      <c r="AR11" s="318">
        <v>62.5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7" t="s">
        <v>504</v>
      </c>
      <c r="AL12" s="1238"/>
      <c r="AM12" s="1238"/>
      <c r="AN12" s="1239"/>
      <c r="AO12" s="316">
        <v>330</v>
      </c>
      <c r="AP12" s="316">
        <v>7</v>
      </c>
      <c r="AQ12" s="317">
        <v>1002</v>
      </c>
      <c r="AR12" s="318">
        <v>-99.3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7" t="s">
        <v>505</v>
      </c>
      <c r="AL13" s="1238"/>
      <c r="AM13" s="1238"/>
      <c r="AN13" s="1239"/>
      <c r="AO13" s="316" t="s">
        <v>506</v>
      </c>
      <c r="AP13" s="316" t="s">
        <v>506</v>
      </c>
      <c r="AQ13" s="317">
        <v>12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7" t="s">
        <v>507</v>
      </c>
      <c r="AL14" s="1238"/>
      <c r="AM14" s="1238"/>
      <c r="AN14" s="1239"/>
      <c r="AO14" s="316">
        <v>112756</v>
      </c>
      <c r="AP14" s="316">
        <v>2336</v>
      </c>
      <c r="AQ14" s="317">
        <v>2952</v>
      </c>
      <c r="AR14" s="318">
        <v>-20.9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7" t="s">
        <v>508</v>
      </c>
      <c r="AL15" s="1238"/>
      <c r="AM15" s="1238"/>
      <c r="AN15" s="1239"/>
      <c r="AO15" s="316">
        <v>170243</v>
      </c>
      <c r="AP15" s="316">
        <v>3526</v>
      </c>
      <c r="AQ15" s="317">
        <v>1842</v>
      </c>
      <c r="AR15" s="318">
        <v>91.4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40" t="s">
        <v>509</v>
      </c>
      <c r="AL16" s="1241"/>
      <c r="AM16" s="1241"/>
      <c r="AN16" s="1242"/>
      <c r="AO16" s="316">
        <v>-214114</v>
      </c>
      <c r="AP16" s="316">
        <v>-4435</v>
      </c>
      <c r="AQ16" s="317">
        <v>-6186</v>
      </c>
      <c r="AR16" s="318">
        <v>-28.3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40" t="s">
        <v>186</v>
      </c>
      <c r="AL17" s="1241"/>
      <c r="AM17" s="1241"/>
      <c r="AN17" s="1242"/>
      <c r="AO17" s="316">
        <v>3811552</v>
      </c>
      <c r="AP17" s="316">
        <v>78953</v>
      </c>
      <c r="AQ17" s="317">
        <v>87031</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4" t="s">
        <v>514</v>
      </c>
      <c r="AL21" s="1235"/>
      <c r="AM21" s="1235"/>
      <c r="AN21" s="1236"/>
      <c r="AO21" s="328">
        <v>7.13</v>
      </c>
      <c r="AP21" s="329">
        <v>8.3000000000000007</v>
      </c>
      <c r="AQ21" s="330">
        <v>-1.17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4" t="s">
        <v>515</v>
      </c>
      <c r="AL22" s="1235"/>
      <c r="AM22" s="1235"/>
      <c r="AN22" s="1236"/>
      <c r="AO22" s="333">
        <v>99.5</v>
      </c>
      <c r="AP22" s="334">
        <v>97.7</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3"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4"/>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519</v>
      </c>
      <c r="AL32" s="1226"/>
      <c r="AM32" s="1226"/>
      <c r="AN32" s="1227"/>
      <c r="AO32" s="343">
        <v>1788345</v>
      </c>
      <c r="AP32" s="343">
        <v>37044</v>
      </c>
      <c r="AQ32" s="344">
        <v>50496</v>
      </c>
      <c r="AR32" s="345">
        <v>-26.6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520</v>
      </c>
      <c r="AL33" s="1226"/>
      <c r="AM33" s="1226"/>
      <c r="AN33" s="1227"/>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521</v>
      </c>
      <c r="AL34" s="1226"/>
      <c r="AM34" s="1226"/>
      <c r="AN34" s="1227"/>
      <c r="AO34" s="343" t="s">
        <v>506</v>
      </c>
      <c r="AP34" s="343" t="s">
        <v>506</v>
      </c>
      <c r="AQ34" s="344">
        <v>40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522</v>
      </c>
      <c r="AL35" s="1226"/>
      <c r="AM35" s="1226"/>
      <c r="AN35" s="1227"/>
      <c r="AO35" s="343">
        <v>387633</v>
      </c>
      <c r="AP35" s="343">
        <v>8030</v>
      </c>
      <c r="AQ35" s="344">
        <v>19688</v>
      </c>
      <c r="AR35" s="345">
        <v>-59.2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523</v>
      </c>
      <c r="AL36" s="1226"/>
      <c r="AM36" s="1226"/>
      <c r="AN36" s="1227"/>
      <c r="AO36" s="343">
        <v>344423</v>
      </c>
      <c r="AP36" s="343">
        <v>7134</v>
      </c>
      <c r="AQ36" s="344">
        <v>2838</v>
      </c>
      <c r="AR36" s="345">
        <v>151.4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524</v>
      </c>
      <c r="AL37" s="1226"/>
      <c r="AM37" s="1226"/>
      <c r="AN37" s="1227"/>
      <c r="AO37" s="343" t="s">
        <v>506</v>
      </c>
      <c r="AP37" s="343" t="s">
        <v>506</v>
      </c>
      <c r="AQ37" s="344">
        <v>486</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525</v>
      </c>
      <c r="AL38" s="1229"/>
      <c r="AM38" s="1229"/>
      <c r="AN38" s="1230"/>
      <c r="AO38" s="346" t="s">
        <v>506</v>
      </c>
      <c r="AP38" s="346" t="s">
        <v>506</v>
      </c>
      <c r="AQ38" s="347">
        <v>3</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526</v>
      </c>
      <c r="AL39" s="1229"/>
      <c r="AM39" s="1229"/>
      <c r="AN39" s="1230"/>
      <c r="AO39" s="343">
        <v>-70995</v>
      </c>
      <c r="AP39" s="343">
        <v>-1471</v>
      </c>
      <c r="AQ39" s="344">
        <v>-4320</v>
      </c>
      <c r="AR39" s="345">
        <v>-65.900000000000006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527</v>
      </c>
      <c r="AL40" s="1226"/>
      <c r="AM40" s="1226"/>
      <c r="AN40" s="1227"/>
      <c r="AO40" s="343">
        <v>-1622915</v>
      </c>
      <c r="AP40" s="343">
        <v>-33617</v>
      </c>
      <c r="AQ40" s="344">
        <v>-47973</v>
      </c>
      <c r="AR40" s="345">
        <v>-29.9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298</v>
      </c>
      <c r="AL41" s="1232"/>
      <c r="AM41" s="1232"/>
      <c r="AN41" s="1233"/>
      <c r="AO41" s="343">
        <v>826491</v>
      </c>
      <c r="AP41" s="343">
        <v>17120</v>
      </c>
      <c r="AQ41" s="344">
        <v>21258</v>
      </c>
      <c r="AR41" s="345">
        <v>-19.5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8" t="s">
        <v>496</v>
      </c>
      <c r="AN49" s="1220" t="s">
        <v>531</v>
      </c>
      <c r="AO49" s="1221"/>
      <c r="AP49" s="1221"/>
      <c r="AQ49" s="1221"/>
      <c r="AR49" s="122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9"/>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3229062</v>
      </c>
      <c r="AN51" s="365">
        <v>64037</v>
      </c>
      <c r="AO51" s="366">
        <v>66.099999999999994</v>
      </c>
      <c r="AP51" s="367">
        <v>81768</v>
      </c>
      <c r="AQ51" s="368">
        <v>23.9</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1246619</v>
      </c>
      <c r="AN52" s="373">
        <v>24722</v>
      </c>
      <c r="AO52" s="374">
        <v>6.3</v>
      </c>
      <c r="AP52" s="375">
        <v>37917</v>
      </c>
      <c r="AQ52" s="376">
        <v>4</v>
      </c>
      <c r="AR52" s="377">
        <v>2.2999999999999998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4845855</v>
      </c>
      <c r="AN53" s="365">
        <v>97183</v>
      </c>
      <c r="AO53" s="366">
        <v>51.8</v>
      </c>
      <c r="AP53" s="367">
        <v>65876</v>
      </c>
      <c r="AQ53" s="368">
        <v>-19.399999999999999</v>
      </c>
      <c r="AR53" s="369">
        <v>71.2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3673648</v>
      </c>
      <c r="AN54" s="373">
        <v>73675</v>
      </c>
      <c r="AO54" s="374">
        <v>198</v>
      </c>
      <c r="AP54" s="375">
        <v>36484</v>
      </c>
      <c r="AQ54" s="376">
        <v>-3.8</v>
      </c>
      <c r="AR54" s="377">
        <v>201.8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6826355</v>
      </c>
      <c r="AN55" s="365">
        <v>138012</v>
      </c>
      <c r="AO55" s="366">
        <v>42</v>
      </c>
      <c r="AP55" s="367">
        <v>68468</v>
      </c>
      <c r="AQ55" s="368">
        <v>3.9</v>
      </c>
      <c r="AR55" s="369">
        <v>38.1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3911251</v>
      </c>
      <c r="AN56" s="373">
        <v>79076</v>
      </c>
      <c r="AO56" s="374">
        <v>7.3</v>
      </c>
      <c r="AP56" s="375">
        <v>34140</v>
      </c>
      <c r="AQ56" s="376">
        <v>-6.4</v>
      </c>
      <c r="AR56" s="377">
        <v>13.7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4250731</v>
      </c>
      <c r="AN57" s="365">
        <v>86909</v>
      </c>
      <c r="AO57" s="366">
        <v>-37</v>
      </c>
      <c r="AP57" s="367">
        <v>69729</v>
      </c>
      <c r="AQ57" s="368">
        <v>1.8</v>
      </c>
      <c r="AR57" s="369">
        <v>-38.799999999999997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1766491</v>
      </c>
      <c r="AN58" s="373">
        <v>36117</v>
      </c>
      <c r="AO58" s="374">
        <v>-54.3</v>
      </c>
      <c r="AP58" s="375">
        <v>38908</v>
      </c>
      <c r="AQ58" s="376">
        <v>14</v>
      </c>
      <c r="AR58" s="377">
        <v>-68.3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5235198</v>
      </c>
      <c r="AN59" s="365">
        <v>108443</v>
      </c>
      <c r="AO59" s="366">
        <v>24.8</v>
      </c>
      <c r="AP59" s="367">
        <v>74581</v>
      </c>
      <c r="AQ59" s="368">
        <v>7</v>
      </c>
      <c r="AR59" s="369">
        <v>17.8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2574529</v>
      </c>
      <c r="AN60" s="373">
        <v>53329</v>
      </c>
      <c r="AO60" s="374">
        <v>47.7</v>
      </c>
      <c r="AP60" s="375">
        <v>41563</v>
      </c>
      <c r="AQ60" s="376">
        <v>6.8</v>
      </c>
      <c r="AR60" s="377">
        <v>40.9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4877440</v>
      </c>
      <c r="AN61" s="380">
        <v>98917</v>
      </c>
      <c r="AO61" s="381">
        <v>29.5</v>
      </c>
      <c r="AP61" s="382">
        <v>72084</v>
      </c>
      <c r="AQ61" s="383">
        <v>3.4</v>
      </c>
      <c r="AR61" s="369">
        <v>26.1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2634508</v>
      </c>
      <c r="AN62" s="373">
        <v>53384</v>
      </c>
      <c r="AO62" s="374">
        <v>41</v>
      </c>
      <c r="AP62" s="375">
        <v>37802</v>
      </c>
      <c r="AQ62" s="376">
        <v>2.9</v>
      </c>
      <c r="AR62" s="377">
        <v>38.1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r30m19u32Xul8SRG7yDcIaRuJ6/+FWwixiP5knCS0xqBbjBjj0/w1+TYx15biRQJF1HQ1HCdB/QqLVGysP/RQ==" saltValue="WS+K029kGa4CtYy9OrYG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7LSyuVltd/aGlNGrVotPqITXOx0+qZZls8bBHW+wrSw6DoygLfHXOMxYrK+ErR7OQvgViygBYikOVvmiPTwwHQ==" saltValue="SS0pCC1fUCbIJZciFmoh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BtLE4fbVfTxcKrZPCVSRWKPqiTfH2tPH+dYFlcYsPgLEIT51ZyzRSPVcCg0C1I6AzFaj8Qo8ZJKf2jglgT8VRg==" saltValue="dC70ttIwiiExeEfyEHd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43" t="s">
        <v>3</v>
      </c>
      <c r="D47" s="1243"/>
      <c r="E47" s="1244"/>
      <c r="F47" s="11">
        <v>34.340000000000003</v>
      </c>
      <c r="G47" s="12">
        <v>37.54</v>
      </c>
      <c r="H47" s="12">
        <v>26.54</v>
      </c>
      <c r="I47" s="12">
        <v>25.93</v>
      </c>
      <c r="J47" s="13">
        <v>20.36</v>
      </c>
    </row>
    <row r="48" spans="2:10" ht="57.75" customHeight="1" x14ac:dyDescent="0.15">
      <c r="B48" s="14"/>
      <c r="C48" s="1245" t="s">
        <v>4</v>
      </c>
      <c r="D48" s="1245"/>
      <c r="E48" s="1246"/>
      <c r="F48" s="15">
        <v>10.7</v>
      </c>
      <c r="G48" s="16">
        <v>10.34</v>
      </c>
      <c r="H48" s="16">
        <v>8.68</v>
      </c>
      <c r="I48" s="16">
        <v>5.56</v>
      </c>
      <c r="J48" s="17">
        <v>6.85</v>
      </c>
    </row>
    <row r="49" spans="2:10" ht="57.75" customHeight="1" thickBot="1" x14ac:dyDescent="0.2">
      <c r="B49" s="18"/>
      <c r="C49" s="1247" t="s">
        <v>5</v>
      </c>
      <c r="D49" s="1247"/>
      <c r="E49" s="1248"/>
      <c r="F49" s="19">
        <v>6.42</v>
      </c>
      <c r="G49" s="20" t="s">
        <v>552</v>
      </c>
      <c r="H49" s="20" t="s">
        <v>553</v>
      </c>
      <c r="I49" s="20" t="s">
        <v>554</v>
      </c>
      <c r="J49" s="21" t="s">
        <v>555</v>
      </c>
    </row>
    <row r="50" spans="2:10" ht="13.5" customHeight="1" x14ac:dyDescent="0.15"/>
  </sheetData>
  <sheetProtection algorithmName="SHA-512" hashValue="riXvysYY0wIikRrEnPr4L+7hKLza1vcZQhD+XKX3Vmz/Z6QN1RVI3HNPOMWoKAjk0pXwFJ2hK/gEDYxPk/fGaw==" saltValue="LNFi3PxbAdYqgbBDL/RS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5" t="s">
        <v>556</v>
      </c>
      <c r="D34" s="1255"/>
      <c r="E34" s="1256"/>
      <c r="F34" s="32">
        <v>10.78</v>
      </c>
      <c r="G34" s="33">
        <v>12.67</v>
      </c>
      <c r="H34" s="33">
        <v>13.63</v>
      </c>
      <c r="I34" s="33">
        <v>12.52</v>
      </c>
      <c r="J34" s="34">
        <v>13.08</v>
      </c>
      <c r="K34" s="22"/>
      <c r="L34" s="22"/>
      <c r="M34" s="22"/>
      <c r="N34" s="22"/>
      <c r="O34" s="22"/>
      <c r="P34" s="22"/>
    </row>
    <row r="35" spans="1:16" ht="39" customHeight="1" x14ac:dyDescent="0.15">
      <c r="A35" s="22"/>
      <c r="B35" s="35"/>
      <c r="C35" s="1249" t="s">
        <v>557</v>
      </c>
      <c r="D35" s="1250"/>
      <c r="E35" s="1251"/>
      <c r="F35" s="36">
        <v>10.69</v>
      </c>
      <c r="G35" s="37">
        <v>10.34</v>
      </c>
      <c r="H35" s="37">
        <v>8.67</v>
      </c>
      <c r="I35" s="37">
        <v>5.55</v>
      </c>
      <c r="J35" s="38">
        <v>6.84</v>
      </c>
      <c r="K35" s="22"/>
      <c r="L35" s="22"/>
      <c r="M35" s="22"/>
      <c r="N35" s="22"/>
      <c r="O35" s="22"/>
      <c r="P35" s="22"/>
    </row>
    <row r="36" spans="1:16" ht="39" customHeight="1" x14ac:dyDescent="0.15">
      <c r="A36" s="22"/>
      <c r="B36" s="35"/>
      <c r="C36" s="1249" t="s">
        <v>558</v>
      </c>
      <c r="D36" s="1250"/>
      <c r="E36" s="1251"/>
      <c r="F36" s="36">
        <v>1.34</v>
      </c>
      <c r="G36" s="37">
        <v>0.37</v>
      </c>
      <c r="H36" s="37">
        <v>1.71</v>
      </c>
      <c r="I36" s="37">
        <v>0.94</v>
      </c>
      <c r="J36" s="38">
        <v>0.87</v>
      </c>
      <c r="K36" s="22"/>
      <c r="L36" s="22"/>
      <c r="M36" s="22"/>
      <c r="N36" s="22"/>
      <c r="O36" s="22"/>
      <c r="P36" s="22"/>
    </row>
    <row r="37" spans="1:16" ht="39" customHeight="1" x14ac:dyDescent="0.15">
      <c r="A37" s="22"/>
      <c r="B37" s="35"/>
      <c r="C37" s="1249" t="s">
        <v>559</v>
      </c>
      <c r="D37" s="1250"/>
      <c r="E37" s="1251"/>
      <c r="F37" s="36">
        <v>1.73</v>
      </c>
      <c r="G37" s="37">
        <v>1.61</v>
      </c>
      <c r="H37" s="37">
        <v>2.73</v>
      </c>
      <c r="I37" s="37">
        <v>0.86</v>
      </c>
      <c r="J37" s="38">
        <v>0.86</v>
      </c>
      <c r="K37" s="22"/>
      <c r="L37" s="22"/>
      <c r="M37" s="22"/>
      <c r="N37" s="22"/>
      <c r="O37" s="22"/>
      <c r="P37" s="22"/>
    </row>
    <row r="38" spans="1:16" ht="39" customHeight="1" x14ac:dyDescent="0.15">
      <c r="A38" s="22"/>
      <c r="B38" s="35"/>
      <c r="C38" s="1249" t="s">
        <v>560</v>
      </c>
      <c r="D38" s="1250"/>
      <c r="E38" s="1251"/>
      <c r="F38" s="36" t="s">
        <v>506</v>
      </c>
      <c r="G38" s="37" t="s">
        <v>506</v>
      </c>
      <c r="H38" s="37" t="s">
        <v>506</v>
      </c>
      <c r="I38" s="37" t="s">
        <v>506</v>
      </c>
      <c r="J38" s="38">
        <v>0.34</v>
      </c>
      <c r="K38" s="22"/>
      <c r="L38" s="22"/>
      <c r="M38" s="22"/>
      <c r="N38" s="22"/>
      <c r="O38" s="22"/>
      <c r="P38" s="22"/>
    </row>
    <row r="39" spans="1:16" ht="39" customHeight="1" x14ac:dyDescent="0.15">
      <c r="A39" s="22"/>
      <c r="B39" s="35"/>
      <c r="C39" s="1249" t="s">
        <v>561</v>
      </c>
      <c r="D39" s="1250"/>
      <c r="E39" s="1251"/>
      <c r="F39" s="36">
        <v>0.05</v>
      </c>
      <c r="G39" s="37">
        <v>0.06</v>
      </c>
      <c r="H39" s="37">
        <v>0.05</v>
      </c>
      <c r="I39" s="37">
        <v>0.06</v>
      </c>
      <c r="J39" s="38">
        <v>0.05</v>
      </c>
      <c r="K39" s="22"/>
      <c r="L39" s="22"/>
      <c r="M39" s="22"/>
      <c r="N39" s="22"/>
      <c r="O39" s="22"/>
      <c r="P39" s="22"/>
    </row>
    <row r="40" spans="1:16" ht="39" customHeight="1" x14ac:dyDescent="0.15">
      <c r="A40" s="22"/>
      <c r="B40" s="35"/>
      <c r="C40" s="1249" t="s">
        <v>562</v>
      </c>
      <c r="D40" s="1250"/>
      <c r="E40" s="1251"/>
      <c r="F40" s="36" t="s">
        <v>506</v>
      </c>
      <c r="G40" s="37" t="s">
        <v>506</v>
      </c>
      <c r="H40" s="37" t="s">
        <v>506</v>
      </c>
      <c r="I40" s="37">
        <v>0</v>
      </c>
      <c r="J40" s="38">
        <v>0</v>
      </c>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563</v>
      </c>
      <c r="D42" s="1250"/>
      <c r="E42" s="1251"/>
      <c r="F42" s="36" t="s">
        <v>506</v>
      </c>
      <c r="G42" s="37" t="s">
        <v>506</v>
      </c>
      <c r="H42" s="37" t="s">
        <v>506</v>
      </c>
      <c r="I42" s="37" t="s">
        <v>564</v>
      </c>
      <c r="J42" s="38" t="s">
        <v>506</v>
      </c>
      <c r="K42" s="22"/>
      <c r="L42" s="22"/>
      <c r="M42" s="22"/>
      <c r="N42" s="22"/>
      <c r="O42" s="22"/>
      <c r="P42" s="22"/>
    </row>
    <row r="43" spans="1:16" ht="39" customHeight="1" thickBot="1" x14ac:dyDescent="0.2">
      <c r="A43" s="22"/>
      <c r="B43" s="40"/>
      <c r="C43" s="1252" t="s">
        <v>565</v>
      </c>
      <c r="D43" s="1253"/>
      <c r="E43" s="1254"/>
      <c r="F43" s="41">
        <v>5.9</v>
      </c>
      <c r="G43" s="42">
        <v>5.79</v>
      </c>
      <c r="H43" s="42">
        <v>0.02</v>
      </c>
      <c r="I43" s="42">
        <v>0.52</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NM4kDwLrN52peFMv1usxXQu/jOeOGDM4MklDxKE1bwIa7hq/eBg5zxDmMYvPiJvQ9XjEZ8PVACjFQk7TmzEg==" saltValue="b3EAxGEXn+Le4SlLNsn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5" t="s">
        <v>10</v>
      </c>
      <c r="C45" s="1276"/>
      <c r="D45" s="58"/>
      <c r="E45" s="1281" t="s">
        <v>11</v>
      </c>
      <c r="F45" s="1281"/>
      <c r="G45" s="1281"/>
      <c r="H45" s="1281"/>
      <c r="I45" s="1281"/>
      <c r="J45" s="1282"/>
      <c r="K45" s="59">
        <v>1587</v>
      </c>
      <c r="L45" s="60">
        <v>1556</v>
      </c>
      <c r="M45" s="60">
        <v>1522</v>
      </c>
      <c r="N45" s="60">
        <v>1565</v>
      </c>
      <c r="O45" s="61">
        <v>1788</v>
      </c>
      <c r="P45" s="48"/>
      <c r="Q45" s="48"/>
      <c r="R45" s="48"/>
      <c r="S45" s="48"/>
      <c r="T45" s="48"/>
      <c r="U45" s="48"/>
    </row>
    <row r="46" spans="1:21" ht="30.75" customHeight="1" x14ac:dyDescent="0.15">
      <c r="A46" s="48"/>
      <c r="B46" s="1277"/>
      <c r="C46" s="1278"/>
      <c r="D46" s="62"/>
      <c r="E46" s="1259" t="s">
        <v>12</v>
      </c>
      <c r="F46" s="1259"/>
      <c r="G46" s="1259"/>
      <c r="H46" s="1259"/>
      <c r="I46" s="1259"/>
      <c r="J46" s="1260"/>
      <c r="K46" s="63" t="s">
        <v>506</v>
      </c>
      <c r="L46" s="64" t="s">
        <v>506</v>
      </c>
      <c r="M46" s="64" t="s">
        <v>506</v>
      </c>
      <c r="N46" s="64" t="s">
        <v>506</v>
      </c>
      <c r="O46" s="65" t="s">
        <v>506</v>
      </c>
      <c r="P46" s="48"/>
      <c r="Q46" s="48"/>
      <c r="R46" s="48"/>
      <c r="S46" s="48"/>
      <c r="T46" s="48"/>
      <c r="U46" s="48"/>
    </row>
    <row r="47" spans="1:21" ht="30.75" customHeight="1" x14ac:dyDescent="0.15">
      <c r="A47" s="48"/>
      <c r="B47" s="1277"/>
      <c r="C47" s="1278"/>
      <c r="D47" s="62"/>
      <c r="E47" s="1259" t="s">
        <v>13</v>
      </c>
      <c r="F47" s="1259"/>
      <c r="G47" s="1259"/>
      <c r="H47" s="1259"/>
      <c r="I47" s="1259"/>
      <c r="J47" s="1260"/>
      <c r="K47" s="63" t="s">
        <v>506</v>
      </c>
      <c r="L47" s="64" t="s">
        <v>506</v>
      </c>
      <c r="M47" s="64" t="s">
        <v>506</v>
      </c>
      <c r="N47" s="64" t="s">
        <v>506</v>
      </c>
      <c r="O47" s="65" t="s">
        <v>506</v>
      </c>
      <c r="P47" s="48"/>
      <c r="Q47" s="48"/>
      <c r="R47" s="48"/>
      <c r="S47" s="48"/>
      <c r="T47" s="48"/>
      <c r="U47" s="48"/>
    </row>
    <row r="48" spans="1:21" ht="30.75" customHeight="1" x14ac:dyDescent="0.15">
      <c r="A48" s="48"/>
      <c r="B48" s="1277"/>
      <c r="C48" s="1278"/>
      <c r="D48" s="62"/>
      <c r="E48" s="1259" t="s">
        <v>14</v>
      </c>
      <c r="F48" s="1259"/>
      <c r="G48" s="1259"/>
      <c r="H48" s="1259"/>
      <c r="I48" s="1259"/>
      <c r="J48" s="1260"/>
      <c r="K48" s="63">
        <v>405</v>
      </c>
      <c r="L48" s="64">
        <v>395</v>
      </c>
      <c r="M48" s="64">
        <v>403</v>
      </c>
      <c r="N48" s="64">
        <v>374</v>
      </c>
      <c r="O48" s="65">
        <v>388</v>
      </c>
      <c r="P48" s="48"/>
      <c r="Q48" s="48"/>
      <c r="R48" s="48"/>
      <c r="S48" s="48"/>
      <c r="T48" s="48"/>
      <c r="U48" s="48"/>
    </row>
    <row r="49" spans="1:21" ht="30.75" customHeight="1" x14ac:dyDescent="0.15">
      <c r="A49" s="48"/>
      <c r="B49" s="1277"/>
      <c r="C49" s="1278"/>
      <c r="D49" s="62"/>
      <c r="E49" s="1259" t="s">
        <v>15</v>
      </c>
      <c r="F49" s="1259"/>
      <c r="G49" s="1259"/>
      <c r="H49" s="1259"/>
      <c r="I49" s="1259"/>
      <c r="J49" s="1260"/>
      <c r="K49" s="63">
        <v>551</v>
      </c>
      <c r="L49" s="64">
        <v>489</v>
      </c>
      <c r="M49" s="64">
        <v>502</v>
      </c>
      <c r="N49" s="64">
        <v>473</v>
      </c>
      <c r="O49" s="65">
        <v>344</v>
      </c>
      <c r="P49" s="48"/>
      <c r="Q49" s="48"/>
      <c r="R49" s="48"/>
      <c r="S49" s="48"/>
      <c r="T49" s="48"/>
      <c r="U49" s="48"/>
    </row>
    <row r="50" spans="1:21" ht="30.75" customHeight="1" x14ac:dyDescent="0.15">
      <c r="A50" s="48"/>
      <c r="B50" s="1277"/>
      <c r="C50" s="1278"/>
      <c r="D50" s="62"/>
      <c r="E50" s="1259" t="s">
        <v>16</v>
      </c>
      <c r="F50" s="1259"/>
      <c r="G50" s="1259"/>
      <c r="H50" s="1259"/>
      <c r="I50" s="1259"/>
      <c r="J50" s="1260"/>
      <c r="K50" s="63" t="s">
        <v>506</v>
      </c>
      <c r="L50" s="64" t="s">
        <v>506</v>
      </c>
      <c r="M50" s="64" t="s">
        <v>506</v>
      </c>
      <c r="N50" s="64" t="s">
        <v>506</v>
      </c>
      <c r="O50" s="65" t="s">
        <v>506</v>
      </c>
      <c r="P50" s="48"/>
      <c r="Q50" s="48"/>
      <c r="R50" s="48"/>
      <c r="S50" s="48"/>
      <c r="T50" s="48"/>
      <c r="U50" s="48"/>
    </row>
    <row r="51" spans="1:21" ht="30.75" customHeight="1" x14ac:dyDescent="0.15">
      <c r="A51" s="48"/>
      <c r="B51" s="1279"/>
      <c r="C51" s="1280"/>
      <c r="D51" s="66"/>
      <c r="E51" s="1259" t="s">
        <v>17</v>
      </c>
      <c r="F51" s="1259"/>
      <c r="G51" s="1259"/>
      <c r="H51" s="1259"/>
      <c r="I51" s="1259"/>
      <c r="J51" s="1260"/>
      <c r="K51" s="63" t="s">
        <v>506</v>
      </c>
      <c r="L51" s="64" t="s">
        <v>506</v>
      </c>
      <c r="M51" s="64" t="s">
        <v>506</v>
      </c>
      <c r="N51" s="64" t="s">
        <v>506</v>
      </c>
      <c r="O51" s="65" t="s">
        <v>506</v>
      </c>
      <c r="P51" s="48"/>
      <c r="Q51" s="48"/>
      <c r="R51" s="48"/>
      <c r="S51" s="48"/>
      <c r="T51" s="48"/>
      <c r="U51" s="48"/>
    </row>
    <row r="52" spans="1:21" ht="30.75" customHeight="1" x14ac:dyDescent="0.15">
      <c r="A52" s="48"/>
      <c r="B52" s="1257" t="s">
        <v>18</v>
      </c>
      <c r="C52" s="1258"/>
      <c r="D52" s="66"/>
      <c r="E52" s="1259" t="s">
        <v>19</v>
      </c>
      <c r="F52" s="1259"/>
      <c r="G52" s="1259"/>
      <c r="H52" s="1259"/>
      <c r="I52" s="1259"/>
      <c r="J52" s="1260"/>
      <c r="K52" s="63">
        <v>1633</v>
      </c>
      <c r="L52" s="64">
        <v>1597</v>
      </c>
      <c r="M52" s="64">
        <v>1513</v>
      </c>
      <c r="N52" s="64">
        <v>1589</v>
      </c>
      <c r="O52" s="65">
        <v>1694</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910</v>
      </c>
      <c r="L53" s="69">
        <v>843</v>
      </c>
      <c r="M53" s="69">
        <v>914</v>
      </c>
      <c r="N53" s="69">
        <v>823</v>
      </c>
      <c r="O53" s="70">
        <v>826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5" t="s">
        <v>24</v>
      </c>
      <c r="C57" s="1266"/>
      <c r="D57" s="1269" t="s">
        <v>25</v>
      </c>
      <c r="E57" s="1270"/>
      <c r="F57" s="1270"/>
      <c r="G57" s="1270"/>
      <c r="H57" s="1270"/>
      <c r="I57" s="1270"/>
      <c r="J57" s="1271"/>
      <c r="K57" s="83"/>
      <c r="L57" s="84"/>
      <c r="M57" s="84"/>
      <c r="N57" s="84"/>
      <c r="O57" s="85"/>
    </row>
    <row r="58" spans="1:21" ht="31.5" customHeight="1" thickBot="1" x14ac:dyDescent="0.2">
      <c r="B58" s="1267"/>
      <c r="C58" s="1268"/>
      <c r="D58" s="1272" t="s">
        <v>26</v>
      </c>
      <c r="E58" s="1273"/>
      <c r="F58" s="1273"/>
      <c r="G58" s="1273"/>
      <c r="H58" s="1273"/>
      <c r="I58" s="1273"/>
      <c r="J58" s="12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Hd69RXd+apb21cJOq4776KP1cG/8LlJFQOrsEP7N99RYHho7p0dKjZYRGCgyYeAjhjdZH8wySqDgsgM3EarUA==" saltValue="6Szr2N4zl89o1T1UNeTx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95" t="s">
        <v>29</v>
      </c>
      <c r="C41" s="1296"/>
      <c r="D41" s="102"/>
      <c r="E41" s="1297" t="s">
        <v>30</v>
      </c>
      <c r="F41" s="1297"/>
      <c r="G41" s="1297"/>
      <c r="H41" s="1298"/>
      <c r="I41" s="103">
        <v>12446</v>
      </c>
      <c r="J41" s="104">
        <v>13066</v>
      </c>
      <c r="K41" s="104">
        <v>14770</v>
      </c>
      <c r="L41" s="104">
        <v>15941</v>
      </c>
      <c r="M41" s="105">
        <v>16403</v>
      </c>
    </row>
    <row r="42" spans="2:13" ht="27.75" customHeight="1" x14ac:dyDescent="0.15">
      <c r="B42" s="1285"/>
      <c r="C42" s="1286"/>
      <c r="D42" s="106"/>
      <c r="E42" s="1289" t="s">
        <v>31</v>
      </c>
      <c r="F42" s="1289"/>
      <c r="G42" s="1289"/>
      <c r="H42" s="1290"/>
      <c r="I42" s="107" t="s">
        <v>506</v>
      </c>
      <c r="J42" s="108" t="s">
        <v>506</v>
      </c>
      <c r="K42" s="108" t="s">
        <v>506</v>
      </c>
      <c r="L42" s="108" t="s">
        <v>506</v>
      </c>
      <c r="M42" s="109" t="s">
        <v>506</v>
      </c>
    </row>
    <row r="43" spans="2:13" ht="27.75" customHeight="1" x14ac:dyDescent="0.15">
      <c r="B43" s="1285"/>
      <c r="C43" s="1286"/>
      <c r="D43" s="106"/>
      <c r="E43" s="1289" t="s">
        <v>32</v>
      </c>
      <c r="F43" s="1289"/>
      <c r="G43" s="1289"/>
      <c r="H43" s="1290"/>
      <c r="I43" s="107">
        <v>4115</v>
      </c>
      <c r="J43" s="108">
        <v>3739</v>
      </c>
      <c r="K43" s="108">
        <v>3638</v>
      </c>
      <c r="L43" s="108">
        <v>3464</v>
      </c>
      <c r="M43" s="109">
        <v>3320</v>
      </c>
    </row>
    <row r="44" spans="2:13" ht="27.75" customHeight="1" x14ac:dyDescent="0.15">
      <c r="B44" s="1285"/>
      <c r="C44" s="1286"/>
      <c r="D44" s="106"/>
      <c r="E44" s="1289" t="s">
        <v>33</v>
      </c>
      <c r="F44" s="1289"/>
      <c r="G44" s="1289"/>
      <c r="H44" s="1290"/>
      <c r="I44" s="107">
        <v>3748</v>
      </c>
      <c r="J44" s="108">
        <v>3468</v>
      </c>
      <c r="K44" s="108">
        <v>3153</v>
      </c>
      <c r="L44" s="108">
        <v>2792</v>
      </c>
      <c r="M44" s="109">
        <v>2772</v>
      </c>
    </row>
    <row r="45" spans="2:13" ht="27.75" customHeight="1" x14ac:dyDescent="0.15">
      <c r="B45" s="1285"/>
      <c r="C45" s="1286"/>
      <c r="D45" s="106"/>
      <c r="E45" s="1289" t="s">
        <v>34</v>
      </c>
      <c r="F45" s="1289"/>
      <c r="G45" s="1289"/>
      <c r="H45" s="1290"/>
      <c r="I45" s="107">
        <v>3052</v>
      </c>
      <c r="J45" s="108">
        <v>2900</v>
      </c>
      <c r="K45" s="108">
        <v>2683</v>
      </c>
      <c r="L45" s="108">
        <v>2561</v>
      </c>
      <c r="M45" s="109">
        <v>2540</v>
      </c>
    </row>
    <row r="46" spans="2:13" ht="27.75" customHeight="1" x14ac:dyDescent="0.15">
      <c r="B46" s="1285"/>
      <c r="C46" s="1286"/>
      <c r="D46" s="110"/>
      <c r="E46" s="1289" t="s">
        <v>35</v>
      </c>
      <c r="F46" s="1289"/>
      <c r="G46" s="1289"/>
      <c r="H46" s="1290"/>
      <c r="I46" s="107">
        <v>21</v>
      </c>
      <c r="J46" s="108">
        <v>6</v>
      </c>
      <c r="K46" s="108">
        <v>30</v>
      </c>
      <c r="L46" s="108">
        <v>18</v>
      </c>
      <c r="M46" s="109" t="s">
        <v>506</v>
      </c>
    </row>
    <row r="47" spans="2:13" ht="27.75" customHeight="1" x14ac:dyDescent="0.15">
      <c r="B47" s="1285"/>
      <c r="C47" s="1286"/>
      <c r="D47" s="111"/>
      <c r="E47" s="1299" t="s">
        <v>36</v>
      </c>
      <c r="F47" s="1300"/>
      <c r="G47" s="1300"/>
      <c r="H47" s="1301"/>
      <c r="I47" s="107" t="s">
        <v>506</v>
      </c>
      <c r="J47" s="108" t="s">
        <v>506</v>
      </c>
      <c r="K47" s="108" t="s">
        <v>506</v>
      </c>
      <c r="L47" s="108" t="s">
        <v>506</v>
      </c>
      <c r="M47" s="109" t="s">
        <v>506</v>
      </c>
    </row>
    <row r="48" spans="2:13" ht="27.75" customHeight="1" x14ac:dyDescent="0.15">
      <c r="B48" s="1285"/>
      <c r="C48" s="1286"/>
      <c r="D48" s="106"/>
      <c r="E48" s="1289" t="s">
        <v>37</v>
      </c>
      <c r="F48" s="1289"/>
      <c r="G48" s="1289"/>
      <c r="H48" s="1290"/>
      <c r="I48" s="107" t="s">
        <v>506</v>
      </c>
      <c r="J48" s="108" t="s">
        <v>506</v>
      </c>
      <c r="K48" s="108" t="s">
        <v>506</v>
      </c>
      <c r="L48" s="108" t="s">
        <v>506</v>
      </c>
      <c r="M48" s="109" t="s">
        <v>506</v>
      </c>
    </row>
    <row r="49" spans="2:13" ht="27.75" customHeight="1" x14ac:dyDescent="0.15">
      <c r="B49" s="1287"/>
      <c r="C49" s="1288"/>
      <c r="D49" s="106"/>
      <c r="E49" s="1289" t="s">
        <v>38</v>
      </c>
      <c r="F49" s="1289"/>
      <c r="G49" s="1289"/>
      <c r="H49" s="1290"/>
      <c r="I49" s="107" t="s">
        <v>506</v>
      </c>
      <c r="J49" s="108" t="s">
        <v>506</v>
      </c>
      <c r="K49" s="108" t="s">
        <v>506</v>
      </c>
      <c r="L49" s="108" t="s">
        <v>506</v>
      </c>
      <c r="M49" s="109" t="s">
        <v>506</v>
      </c>
    </row>
    <row r="50" spans="2:13" ht="27.75" customHeight="1" x14ac:dyDescent="0.15">
      <c r="B50" s="1283" t="s">
        <v>39</v>
      </c>
      <c r="C50" s="1284"/>
      <c r="D50" s="112"/>
      <c r="E50" s="1289" t="s">
        <v>40</v>
      </c>
      <c r="F50" s="1289"/>
      <c r="G50" s="1289"/>
      <c r="H50" s="1290"/>
      <c r="I50" s="107">
        <v>8727</v>
      </c>
      <c r="J50" s="108">
        <v>8241</v>
      </c>
      <c r="K50" s="108">
        <v>9833</v>
      </c>
      <c r="L50" s="108">
        <v>9384</v>
      </c>
      <c r="M50" s="109">
        <v>8501</v>
      </c>
    </row>
    <row r="51" spans="2:13" ht="27.75" customHeight="1" x14ac:dyDescent="0.15">
      <c r="B51" s="1285"/>
      <c r="C51" s="1286"/>
      <c r="D51" s="106"/>
      <c r="E51" s="1289" t="s">
        <v>41</v>
      </c>
      <c r="F51" s="1289"/>
      <c r="G51" s="1289"/>
      <c r="H51" s="1290"/>
      <c r="I51" s="107">
        <v>1335</v>
      </c>
      <c r="J51" s="108">
        <v>1247</v>
      </c>
      <c r="K51" s="108">
        <v>897</v>
      </c>
      <c r="L51" s="108">
        <v>905</v>
      </c>
      <c r="M51" s="109">
        <v>765</v>
      </c>
    </row>
    <row r="52" spans="2:13" ht="27.75" customHeight="1" x14ac:dyDescent="0.15">
      <c r="B52" s="1287"/>
      <c r="C52" s="1288"/>
      <c r="D52" s="106"/>
      <c r="E52" s="1289" t="s">
        <v>42</v>
      </c>
      <c r="F52" s="1289"/>
      <c r="G52" s="1289"/>
      <c r="H52" s="1290"/>
      <c r="I52" s="107">
        <v>15873</v>
      </c>
      <c r="J52" s="108">
        <v>15563</v>
      </c>
      <c r="K52" s="108">
        <v>16922</v>
      </c>
      <c r="L52" s="108">
        <v>18232</v>
      </c>
      <c r="M52" s="109">
        <v>18207</v>
      </c>
    </row>
    <row r="53" spans="2:13" ht="27.75" customHeight="1" thickBot="1" x14ac:dyDescent="0.2">
      <c r="B53" s="1291" t="s">
        <v>43</v>
      </c>
      <c r="C53" s="1292"/>
      <c r="D53" s="113"/>
      <c r="E53" s="1293" t="s">
        <v>44</v>
      </c>
      <c r="F53" s="1293"/>
      <c r="G53" s="1293"/>
      <c r="H53" s="1294"/>
      <c r="I53" s="114">
        <v>-2554</v>
      </c>
      <c r="J53" s="115">
        <v>-1872</v>
      </c>
      <c r="K53" s="115">
        <v>-3377</v>
      </c>
      <c r="L53" s="115">
        <v>-3744</v>
      </c>
      <c r="M53" s="116">
        <v>-2438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ghFeA2DiAyDJm4bFs4V9xzYl8ekg68BV2myYwolw+D0rmmzodgiG66Ysr3rRVa15/+XbgUIS9JFO88FROLtw==" saltValue="zyIcISJl1ApBqe0/h+Db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10" t="s">
        <v>47</v>
      </c>
      <c r="D55" s="1310"/>
      <c r="E55" s="1311"/>
      <c r="F55" s="128">
        <v>3158</v>
      </c>
      <c r="G55" s="128">
        <v>3088</v>
      </c>
      <c r="H55" s="129">
        <v>2442</v>
      </c>
    </row>
    <row r="56" spans="2:8" ht="52.5" customHeight="1" x14ac:dyDescent="0.15">
      <c r="B56" s="130"/>
      <c r="C56" s="1312" t="s">
        <v>48</v>
      </c>
      <c r="D56" s="1312"/>
      <c r="E56" s="1313"/>
      <c r="F56" s="131">
        <v>463</v>
      </c>
      <c r="G56" s="131">
        <v>465</v>
      </c>
      <c r="H56" s="132">
        <v>466</v>
      </c>
    </row>
    <row r="57" spans="2:8" ht="53.25" customHeight="1" x14ac:dyDescent="0.15">
      <c r="B57" s="130"/>
      <c r="C57" s="1314" t="s">
        <v>49</v>
      </c>
      <c r="D57" s="1314"/>
      <c r="E57" s="1315"/>
      <c r="F57" s="133">
        <v>4974</v>
      </c>
      <c r="G57" s="133">
        <v>5606</v>
      </c>
      <c r="H57" s="134">
        <v>5440</v>
      </c>
    </row>
    <row r="58" spans="2:8" ht="45.75" customHeight="1" x14ac:dyDescent="0.15">
      <c r="B58" s="135"/>
      <c r="C58" s="1302" t="s">
        <v>572</v>
      </c>
      <c r="D58" s="1303"/>
      <c r="E58" s="1304"/>
      <c r="F58" s="136">
        <v>3362</v>
      </c>
      <c r="G58" s="136">
        <v>3131</v>
      </c>
      <c r="H58" s="137">
        <v>3241</v>
      </c>
    </row>
    <row r="59" spans="2:8" ht="45.75" customHeight="1" x14ac:dyDescent="0.15">
      <c r="B59" s="135"/>
      <c r="C59" s="1302" t="s">
        <v>573</v>
      </c>
      <c r="D59" s="1303"/>
      <c r="E59" s="1304"/>
      <c r="F59" s="136" t="s">
        <v>506</v>
      </c>
      <c r="G59" s="136">
        <v>1384</v>
      </c>
      <c r="H59" s="137">
        <v>1386</v>
      </c>
    </row>
    <row r="60" spans="2:8" ht="45.75" customHeight="1" x14ac:dyDescent="0.15">
      <c r="B60" s="135"/>
      <c r="C60" s="1302" t="s">
        <v>574</v>
      </c>
      <c r="D60" s="1303"/>
      <c r="E60" s="1304"/>
      <c r="F60" s="136">
        <v>896</v>
      </c>
      <c r="G60" s="136">
        <v>483</v>
      </c>
      <c r="H60" s="137">
        <v>226</v>
      </c>
    </row>
    <row r="61" spans="2:8" ht="45.75" customHeight="1" x14ac:dyDescent="0.15">
      <c r="B61" s="135"/>
      <c r="C61" s="1302" t="s">
        <v>575</v>
      </c>
      <c r="D61" s="1303"/>
      <c r="E61" s="1304"/>
      <c r="F61" s="136">
        <v>114</v>
      </c>
      <c r="G61" s="136">
        <v>114</v>
      </c>
      <c r="H61" s="137">
        <v>114</v>
      </c>
    </row>
    <row r="62" spans="2:8" ht="45.75" customHeight="1" thickBot="1" x14ac:dyDescent="0.2">
      <c r="B62" s="138"/>
      <c r="C62" s="1305" t="s">
        <v>576</v>
      </c>
      <c r="D62" s="1306"/>
      <c r="E62" s="1307"/>
      <c r="F62" s="139">
        <v>195</v>
      </c>
      <c r="G62" s="139">
        <v>95</v>
      </c>
      <c r="H62" s="140">
        <v>95</v>
      </c>
    </row>
    <row r="63" spans="2:8" ht="52.5" customHeight="1" thickBot="1" x14ac:dyDescent="0.2">
      <c r="B63" s="141"/>
      <c r="C63" s="1308" t="s">
        <v>50</v>
      </c>
      <c r="D63" s="1308"/>
      <c r="E63" s="1309"/>
      <c r="F63" s="142">
        <v>8595</v>
      </c>
      <c r="G63" s="142">
        <v>9158</v>
      </c>
      <c r="H63" s="143">
        <v>8347</v>
      </c>
    </row>
    <row r="64" spans="2:8" ht="15" customHeight="1" x14ac:dyDescent="0.15"/>
  </sheetData>
  <sheetProtection algorithmName="SHA-512" hashValue="vo1wBbEjmXcOvPPn3Bzi+VwZ5I++h2IOUCFDTcMQZKFhmmfubI65Nw8Rj4J6N7zcvrEeWlHxLzCiMFqhzTD9Ew==" saltValue="w9r4k0VQo8wu0gBViqOV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Normal="10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9" t="s">
        <v>600</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5"/>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5"/>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5"/>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5"/>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22"/>
      <c r="H50" s="1322"/>
      <c r="I50" s="1322"/>
      <c r="J50" s="1322"/>
      <c r="K50" s="405"/>
      <c r="L50" s="405"/>
      <c r="M50" s="406"/>
      <c r="N50" s="406"/>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1" t="s">
        <v>547</v>
      </c>
      <c r="BQ50" s="1321"/>
      <c r="BR50" s="1321"/>
      <c r="BS50" s="1321"/>
      <c r="BT50" s="1321"/>
      <c r="BU50" s="1321"/>
      <c r="BV50" s="1321"/>
      <c r="BW50" s="1321"/>
      <c r="BX50" s="1321" t="s">
        <v>548</v>
      </c>
      <c r="BY50" s="1321"/>
      <c r="BZ50" s="1321"/>
      <c r="CA50" s="1321"/>
      <c r="CB50" s="1321"/>
      <c r="CC50" s="1321"/>
      <c r="CD50" s="1321"/>
      <c r="CE50" s="1321"/>
      <c r="CF50" s="1321" t="s">
        <v>549</v>
      </c>
      <c r="CG50" s="1321"/>
      <c r="CH50" s="1321"/>
      <c r="CI50" s="1321"/>
      <c r="CJ50" s="1321"/>
      <c r="CK50" s="1321"/>
      <c r="CL50" s="1321"/>
      <c r="CM50" s="1321"/>
      <c r="CN50" s="1321" t="s">
        <v>550</v>
      </c>
      <c r="CO50" s="1321"/>
      <c r="CP50" s="1321"/>
      <c r="CQ50" s="1321"/>
      <c r="CR50" s="1321"/>
      <c r="CS50" s="1321"/>
      <c r="CT50" s="1321"/>
      <c r="CU50" s="1321"/>
      <c r="CV50" s="1321" t="s">
        <v>551</v>
      </c>
      <c r="CW50" s="1321"/>
      <c r="CX50" s="1321"/>
      <c r="CY50" s="1321"/>
      <c r="CZ50" s="1321"/>
      <c r="DA50" s="1321"/>
      <c r="DB50" s="1321"/>
      <c r="DC50" s="1321"/>
    </row>
    <row r="51" spans="1:109" ht="13.5" customHeight="1" x14ac:dyDescent="0.15">
      <c r="B51" s="395"/>
      <c r="G51" s="1324"/>
      <c r="H51" s="1324"/>
      <c r="I51" s="1338"/>
      <c r="J51" s="1338"/>
      <c r="K51" s="1323"/>
      <c r="L51" s="1323"/>
      <c r="M51" s="1323"/>
      <c r="N51" s="1323"/>
      <c r="AM51" s="404"/>
      <c r="AN51" s="1319" t="s">
        <v>593</v>
      </c>
      <c r="AO51" s="1319"/>
      <c r="AP51" s="1319"/>
      <c r="AQ51" s="1319"/>
      <c r="AR51" s="1319"/>
      <c r="AS51" s="1319"/>
      <c r="AT51" s="1319"/>
      <c r="AU51" s="1319"/>
      <c r="AV51" s="1319"/>
      <c r="AW51" s="1319"/>
      <c r="AX51" s="1319"/>
      <c r="AY51" s="1319"/>
      <c r="AZ51" s="1319"/>
      <c r="BA51" s="1319"/>
      <c r="BB51" s="1319" t="s">
        <v>594</v>
      </c>
      <c r="BC51" s="1319"/>
      <c r="BD51" s="1319"/>
      <c r="BE51" s="1319"/>
      <c r="BF51" s="1319"/>
      <c r="BG51" s="1319"/>
      <c r="BH51" s="1319"/>
      <c r="BI51" s="1319"/>
      <c r="BJ51" s="1319"/>
      <c r="BK51" s="1319"/>
      <c r="BL51" s="1319"/>
      <c r="BM51" s="1319"/>
      <c r="BN51" s="1319"/>
      <c r="BO51" s="1319"/>
      <c r="BP51" s="1316"/>
      <c r="BQ51" s="1316"/>
      <c r="BR51" s="1316"/>
      <c r="BS51" s="1316"/>
      <c r="BT51" s="1316"/>
      <c r="BU51" s="1316"/>
      <c r="BV51" s="1316"/>
      <c r="BW51" s="1316"/>
      <c r="BX51" s="1328"/>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28"/>
      <c r="CW51" s="1316"/>
      <c r="CX51" s="1316"/>
      <c r="CY51" s="1316"/>
      <c r="CZ51" s="1316"/>
      <c r="DA51" s="1316"/>
      <c r="DB51" s="1316"/>
      <c r="DC51" s="1316"/>
    </row>
    <row r="52" spans="1:109" x14ac:dyDescent="0.15">
      <c r="B52" s="395"/>
      <c r="G52" s="1324"/>
      <c r="H52" s="1324"/>
      <c r="I52" s="1338"/>
      <c r="J52" s="1338"/>
      <c r="K52" s="1323"/>
      <c r="L52" s="1323"/>
      <c r="M52" s="1323"/>
      <c r="N52" s="1323"/>
      <c r="AM52" s="404"/>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3"/>
      <c r="B53" s="395"/>
      <c r="G53" s="1324"/>
      <c r="H53" s="1324"/>
      <c r="I53" s="1322"/>
      <c r="J53" s="1322"/>
      <c r="K53" s="1323"/>
      <c r="L53" s="1323"/>
      <c r="M53" s="1323"/>
      <c r="N53" s="1323"/>
      <c r="AM53" s="404"/>
      <c r="AN53" s="1319"/>
      <c r="AO53" s="1319"/>
      <c r="AP53" s="1319"/>
      <c r="AQ53" s="1319"/>
      <c r="AR53" s="1319"/>
      <c r="AS53" s="1319"/>
      <c r="AT53" s="1319"/>
      <c r="AU53" s="1319"/>
      <c r="AV53" s="1319"/>
      <c r="AW53" s="1319"/>
      <c r="AX53" s="1319"/>
      <c r="AY53" s="1319"/>
      <c r="AZ53" s="1319"/>
      <c r="BA53" s="1319"/>
      <c r="BB53" s="1319" t="s">
        <v>595</v>
      </c>
      <c r="BC53" s="1319"/>
      <c r="BD53" s="1319"/>
      <c r="BE53" s="1319"/>
      <c r="BF53" s="1319"/>
      <c r="BG53" s="1319"/>
      <c r="BH53" s="1319"/>
      <c r="BI53" s="1319"/>
      <c r="BJ53" s="1319"/>
      <c r="BK53" s="1319"/>
      <c r="BL53" s="1319"/>
      <c r="BM53" s="1319"/>
      <c r="BN53" s="1319"/>
      <c r="BO53" s="1319"/>
      <c r="BP53" s="1316">
        <v>55.4</v>
      </c>
      <c r="BQ53" s="1316"/>
      <c r="BR53" s="1316"/>
      <c r="BS53" s="1316"/>
      <c r="BT53" s="1316"/>
      <c r="BU53" s="1316"/>
      <c r="BV53" s="1316"/>
      <c r="BW53" s="1316"/>
      <c r="BX53" s="1328"/>
      <c r="BY53" s="1316"/>
      <c r="BZ53" s="1316"/>
      <c r="CA53" s="1316"/>
      <c r="CB53" s="1316"/>
      <c r="CC53" s="1316"/>
      <c r="CD53" s="1316"/>
      <c r="CE53" s="1316"/>
      <c r="CF53" s="1316">
        <v>49.6</v>
      </c>
      <c r="CG53" s="1316"/>
      <c r="CH53" s="1316"/>
      <c r="CI53" s="1316"/>
      <c r="CJ53" s="1316"/>
      <c r="CK53" s="1316"/>
      <c r="CL53" s="1316"/>
      <c r="CM53" s="1316"/>
      <c r="CN53" s="1316">
        <v>50.8</v>
      </c>
      <c r="CO53" s="1316"/>
      <c r="CP53" s="1316"/>
      <c r="CQ53" s="1316"/>
      <c r="CR53" s="1316"/>
      <c r="CS53" s="1316"/>
      <c r="CT53" s="1316"/>
      <c r="CU53" s="1316"/>
      <c r="CV53" s="1328"/>
      <c r="CW53" s="1316"/>
      <c r="CX53" s="1316"/>
      <c r="CY53" s="1316"/>
      <c r="CZ53" s="1316"/>
      <c r="DA53" s="1316"/>
      <c r="DB53" s="1316"/>
      <c r="DC53" s="1316"/>
    </row>
    <row r="54" spans="1:109" x14ac:dyDescent="0.15">
      <c r="A54" s="403"/>
      <c r="B54" s="395"/>
      <c r="G54" s="1324"/>
      <c r="H54" s="1324"/>
      <c r="I54" s="1322"/>
      <c r="J54" s="1322"/>
      <c r="K54" s="1323"/>
      <c r="L54" s="1323"/>
      <c r="M54" s="1323"/>
      <c r="N54" s="1323"/>
      <c r="AM54" s="404"/>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3"/>
      <c r="B55" s="395"/>
      <c r="G55" s="1322"/>
      <c r="H55" s="1322"/>
      <c r="I55" s="1322"/>
      <c r="J55" s="1322"/>
      <c r="K55" s="1323"/>
      <c r="L55" s="1323"/>
      <c r="M55" s="1323"/>
      <c r="N55" s="1323"/>
      <c r="AN55" s="1321" t="s">
        <v>596</v>
      </c>
      <c r="AO55" s="1321"/>
      <c r="AP55" s="1321"/>
      <c r="AQ55" s="1321"/>
      <c r="AR55" s="1321"/>
      <c r="AS55" s="1321"/>
      <c r="AT55" s="1321"/>
      <c r="AU55" s="1321"/>
      <c r="AV55" s="1321"/>
      <c r="AW55" s="1321"/>
      <c r="AX55" s="1321"/>
      <c r="AY55" s="1321"/>
      <c r="AZ55" s="1321"/>
      <c r="BA55" s="1321"/>
      <c r="BB55" s="1319" t="s">
        <v>594</v>
      </c>
      <c r="BC55" s="1319"/>
      <c r="BD55" s="1319"/>
      <c r="BE55" s="1319"/>
      <c r="BF55" s="1319"/>
      <c r="BG55" s="1319"/>
      <c r="BH55" s="1319"/>
      <c r="BI55" s="1319"/>
      <c r="BJ55" s="1319"/>
      <c r="BK55" s="1319"/>
      <c r="BL55" s="1319"/>
      <c r="BM55" s="1319"/>
      <c r="BN55" s="1319"/>
      <c r="BO55" s="1319"/>
      <c r="BP55" s="1316">
        <v>56.8</v>
      </c>
      <c r="BQ55" s="1316"/>
      <c r="BR55" s="1316"/>
      <c r="BS55" s="1316"/>
      <c r="BT55" s="1316"/>
      <c r="BU55" s="1316"/>
      <c r="BV55" s="1316"/>
      <c r="BW55" s="1316"/>
      <c r="BX55" s="1328"/>
      <c r="BY55" s="1316"/>
      <c r="BZ55" s="1316"/>
      <c r="CA55" s="1316"/>
      <c r="CB55" s="1316"/>
      <c r="CC55" s="1316"/>
      <c r="CD55" s="1316"/>
      <c r="CE55" s="1316"/>
      <c r="CF55" s="1316">
        <v>55.4</v>
      </c>
      <c r="CG55" s="1316"/>
      <c r="CH55" s="1316"/>
      <c r="CI55" s="1316"/>
      <c r="CJ55" s="1316"/>
      <c r="CK55" s="1316"/>
      <c r="CL55" s="1316"/>
      <c r="CM55" s="1316"/>
      <c r="CN55" s="1316">
        <v>52.7</v>
      </c>
      <c r="CO55" s="1316"/>
      <c r="CP55" s="1316"/>
      <c r="CQ55" s="1316"/>
      <c r="CR55" s="1316"/>
      <c r="CS55" s="1316"/>
      <c r="CT55" s="1316"/>
      <c r="CU55" s="1316"/>
      <c r="CV55" s="1328"/>
      <c r="CW55" s="1316"/>
      <c r="CX55" s="1316"/>
      <c r="CY55" s="1316"/>
      <c r="CZ55" s="1316"/>
      <c r="DA55" s="1316"/>
      <c r="DB55" s="1316"/>
      <c r="DC55" s="1316"/>
    </row>
    <row r="56" spans="1:109" x14ac:dyDescent="0.15">
      <c r="A56" s="403"/>
      <c r="B56" s="395"/>
      <c r="G56" s="1322"/>
      <c r="H56" s="1322"/>
      <c r="I56" s="1322"/>
      <c r="J56" s="1322"/>
      <c r="K56" s="1323"/>
      <c r="L56" s="1323"/>
      <c r="M56" s="1323"/>
      <c r="N56" s="1323"/>
      <c r="AN56" s="1321"/>
      <c r="AO56" s="1321"/>
      <c r="AP56" s="1321"/>
      <c r="AQ56" s="1321"/>
      <c r="AR56" s="1321"/>
      <c r="AS56" s="1321"/>
      <c r="AT56" s="1321"/>
      <c r="AU56" s="1321"/>
      <c r="AV56" s="1321"/>
      <c r="AW56" s="1321"/>
      <c r="AX56" s="1321"/>
      <c r="AY56" s="1321"/>
      <c r="AZ56" s="1321"/>
      <c r="BA56" s="1321"/>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3" customFormat="1" x14ac:dyDescent="0.15">
      <c r="B57" s="407"/>
      <c r="G57" s="1322"/>
      <c r="H57" s="1322"/>
      <c r="I57" s="1317"/>
      <c r="J57" s="1317"/>
      <c r="K57" s="1323"/>
      <c r="L57" s="1323"/>
      <c r="M57" s="1323"/>
      <c r="N57" s="1323"/>
      <c r="AM57" s="388"/>
      <c r="AN57" s="1321"/>
      <c r="AO57" s="1321"/>
      <c r="AP57" s="1321"/>
      <c r="AQ57" s="1321"/>
      <c r="AR57" s="1321"/>
      <c r="AS57" s="1321"/>
      <c r="AT57" s="1321"/>
      <c r="AU57" s="1321"/>
      <c r="AV57" s="1321"/>
      <c r="AW57" s="1321"/>
      <c r="AX57" s="1321"/>
      <c r="AY57" s="1321"/>
      <c r="AZ57" s="1321"/>
      <c r="BA57" s="1321"/>
      <c r="BB57" s="1319" t="s">
        <v>595</v>
      </c>
      <c r="BC57" s="1319"/>
      <c r="BD57" s="1319"/>
      <c r="BE57" s="1319"/>
      <c r="BF57" s="1319"/>
      <c r="BG57" s="1319"/>
      <c r="BH57" s="1319"/>
      <c r="BI57" s="1319"/>
      <c r="BJ57" s="1319"/>
      <c r="BK57" s="1319"/>
      <c r="BL57" s="1319"/>
      <c r="BM57" s="1319"/>
      <c r="BN57" s="1319"/>
      <c r="BO57" s="1319"/>
      <c r="BP57" s="1316">
        <v>54</v>
      </c>
      <c r="BQ57" s="1316"/>
      <c r="BR57" s="1316"/>
      <c r="BS57" s="1316"/>
      <c r="BT57" s="1316"/>
      <c r="BU57" s="1316"/>
      <c r="BV57" s="1316"/>
      <c r="BW57" s="1316"/>
      <c r="BX57" s="1328"/>
      <c r="BY57" s="1316"/>
      <c r="BZ57" s="1316"/>
      <c r="CA57" s="1316"/>
      <c r="CB57" s="1316"/>
      <c r="CC57" s="1316"/>
      <c r="CD57" s="1316"/>
      <c r="CE57" s="1316"/>
      <c r="CF57" s="1316">
        <v>58.7</v>
      </c>
      <c r="CG57" s="1316"/>
      <c r="CH57" s="1316"/>
      <c r="CI57" s="1316"/>
      <c r="CJ57" s="1316"/>
      <c r="CK57" s="1316"/>
      <c r="CL57" s="1316"/>
      <c r="CM57" s="1316"/>
      <c r="CN57" s="1316">
        <v>59.9</v>
      </c>
      <c r="CO57" s="1316"/>
      <c r="CP57" s="1316"/>
      <c r="CQ57" s="1316"/>
      <c r="CR57" s="1316"/>
      <c r="CS57" s="1316"/>
      <c r="CT57" s="1316"/>
      <c r="CU57" s="1316"/>
      <c r="CV57" s="1328"/>
      <c r="CW57" s="1316"/>
      <c r="CX57" s="1316"/>
      <c r="CY57" s="1316"/>
      <c r="CZ57" s="1316"/>
      <c r="DA57" s="1316"/>
      <c r="DB57" s="1316"/>
      <c r="DC57" s="1316"/>
      <c r="DD57" s="408"/>
      <c r="DE57" s="407"/>
    </row>
    <row r="58" spans="1:109" s="403" customFormat="1" x14ac:dyDescent="0.15">
      <c r="A58" s="388"/>
      <c r="B58" s="407"/>
      <c r="G58" s="1322"/>
      <c r="H58" s="1322"/>
      <c r="I58" s="1317"/>
      <c r="J58" s="1317"/>
      <c r="K58" s="1323"/>
      <c r="L58" s="1323"/>
      <c r="M58" s="1323"/>
      <c r="N58" s="1323"/>
      <c r="AM58" s="388"/>
      <c r="AN58" s="1321"/>
      <c r="AO58" s="1321"/>
      <c r="AP58" s="1321"/>
      <c r="AQ58" s="1321"/>
      <c r="AR58" s="1321"/>
      <c r="AS58" s="1321"/>
      <c r="AT58" s="1321"/>
      <c r="AU58" s="1321"/>
      <c r="AV58" s="1321"/>
      <c r="AW58" s="1321"/>
      <c r="AX58" s="1321"/>
      <c r="AY58" s="1321"/>
      <c r="AZ58" s="1321"/>
      <c r="BA58" s="1321"/>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598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22"/>
      <c r="H72" s="1322"/>
      <c r="I72" s="1322"/>
      <c r="J72" s="1322"/>
      <c r="K72" s="405"/>
      <c r="L72" s="405"/>
      <c r="M72" s="406"/>
      <c r="N72" s="406"/>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1" t="s">
        <v>547</v>
      </c>
      <c r="BQ72" s="1321"/>
      <c r="BR72" s="1321"/>
      <c r="BS72" s="1321"/>
      <c r="BT72" s="1321"/>
      <c r="BU72" s="1321"/>
      <c r="BV72" s="1321"/>
      <c r="BW72" s="1321"/>
      <c r="BX72" s="1321" t="s">
        <v>548</v>
      </c>
      <c r="BY72" s="1321"/>
      <c r="BZ72" s="1321"/>
      <c r="CA72" s="1321"/>
      <c r="CB72" s="1321"/>
      <c r="CC72" s="1321"/>
      <c r="CD72" s="1321"/>
      <c r="CE72" s="1321"/>
      <c r="CF72" s="1321" t="s">
        <v>549</v>
      </c>
      <c r="CG72" s="1321"/>
      <c r="CH72" s="1321"/>
      <c r="CI72" s="1321"/>
      <c r="CJ72" s="1321"/>
      <c r="CK72" s="1321"/>
      <c r="CL72" s="1321"/>
      <c r="CM72" s="1321"/>
      <c r="CN72" s="1321" t="s">
        <v>550</v>
      </c>
      <c r="CO72" s="1321"/>
      <c r="CP72" s="1321"/>
      <c r="CQ72" s="1321"/>
      <c r="CR72" s="1321"/>
      <c r="CS72" s="1321"/>
      <c r="CT72" s="1321"/>
      <c r="CU72" s="1321"/>
      <c r="CV72" s="1321" t="s">
        <v>551</v>
      </c>
      <c r="CW72" s="1321"/>
      <c r="CX72" s="1321"/>
      <c r="CY72" s="1321"/>
      <c r="CZ72" s="1321"/>
      <c r="DA72" s="1321"/>
      <c r="DB72" s="1321"/>
      <c r="DC72" s="1321"/>
    </row>
    <row r="73" spans="2:107" x14ac:dyDescent="0.15">
      <c r="B73" s="395"/>
      <c r="G73" s="1324"/>
      <c r="H73" s="1324"/>
      <c r="I73" s="1324"/>
      <c r="J73" s="1324"/>
      <c r="K73" s="1320"/>
      <c r="L73" s="1320"/>
      <c r="M73" s="1320"/>
      <c r="N73" s="1320"/>
      <c r="AM73" s="404"/>
      <c r="AN73" s="1319" t="s">
        <v>593</v>
      </c>
      <c r="AO73" s="1319"/>
      <c r="AP73" s="1319"/>
      <c r="AQ73" s="1319"/>
      <c r="AR73" s="1319"/>
      <c r="AS73" s="1319"/>
      <c r="AT73" s="1319"/>
      <c r="AU73" s="1319"/>
      <c r="AV73" s="1319"/>
      <c r="AW73" s="1319"/>
      <c r="AX73" s="1319"/>
      <c r="AY73" s="1319"/>
      <c r="AZ73" s="1319"/>
      <c r="BA73" s="1319"/>
      <c r="BB73" s="1319" t="s">
        <v>594</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5"/>
      <c r="G74" s="1324"/>
      <c r="H74" s="1324"/>
      <c r="I74" s="1324"/>
      <c r="J74" s="1324"/>
      <c r="K74" s="1320"/>
      <c r="L74" s="1320"/>
      <c r="M74" s="1320"/>
      <c r="N74" s="1320"/>
      <c r="AM74" s="404"/>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5"/>
      <c r="G75" s="1324"/>
      <c r="H75" s="1324"/>
      <c r="I75" s="1322"/>
      <c r="J75" s="1322"/>
      <c r="K75" s="1323"/>
      <c r="L75" s="1323"/>
      <c r="M75" s="1323"/>
      <c r="N75" s="1323"/>
      <c r="AM75" s="404"/>
      <c r="AN75" s="1319"/>
      <c r="AO75" s="1319"/>
      <c r="AP75" s="1319"/>
      <c r="AQ75" s="1319"/>
      <c r="AR75" s="1319"/>
      <c r="AS75" s="1319"/>
      <c r="AT75" s="1319"/>
      <c r="AU75" s="1319"/>
      <c r="AV75" s="1319"/>
      <c r="AW75" s="1319"/>
      <c r="AX75" s="1319"/>
      <c r="AY75" s="1319"/>
      <c r="AZ75" s="1319"/>
      <c r="BA75" s="1319"/>
      <c r="BB75" s="1319" t="s">
        <v>599</v>
      </c>
      <c r="BC75" s="1319"/>
      <c r="BD75" s="1319"/>
      <c r="BE75" s="1319"/>
      <c r="BF75" s="1319"/>
      <c r="BG75" s="1319"/>
      <c r="BH75" s="1319"/>
      <c r="BI75" s="1319"/>
      <c r="BJ75" s="1319"/>
      <c r="BK75" s="1319"/>
      <c r="BL75" s="1319"/>
      <c r="BM75" s="1319"/>
      <c r="BN75" s="1319"/>
      <c r="BO75" s="1319"/>
      <c r="BP75" s="1316">
        <v>9.1</v>
      </c>
      <c r="BQ75" s="1316"/>
      <c r="BR75" s="1316"/>
      <c r="BS75" s="1316"/>
      <c r="BT75" s="1316"/>
      <c r="BU75" s="1316"/>
      <c r="BV75" s="1316"/>
      <c r="BW75" s="1316"/>
      <c r="BX75" s="1316">
        <v>8.4</v>
      </c>
      <c r="BY75" s="1316"/>
      <c r="BZ75" s="1316"/>
      <c r="CA75" s="1316"/>
      <c r="CB75" s="1316"/>
      <c r="CC75" s="1316"/>
      <c r="CD75" s="1316"/>
      <c r="CE75" s="1316"/>
      <c r="CF75" s="1316">
        <v>8.4</v>
      </c>
      <c r="CG75" s="1316"/>
      <c r="CH75" s="1316"/>
      <c r="CI75" s="1316"/>
      <c r="CJ75" s="1316"/>
      <c r="CK75" s="1316"/>
      <c r="CL75" s="1316"/>
      <c r="CM75" s="1316"/>
      <c r="CN75" s="1316">
        <v>8.1</v>
      </c>
      <c r="CO75" s="1316"/>
      <c r="CP75" s="1316"/>
      <c r="CQ75" s="1316"/>
      <c r="CR75" s="1316"/>
      <c r="CS75" s="1316"/>
      <c r="CT75" s="1316"/>
      <c r="CU75" s="1316"/>
      <c r="CV75" s="1316">
        <v>8.1</v>
      </c>
      <c r="CW75" s="1316"/>
      <c r="CX75" s="1316"/>
      <c r="CY75" s="1316"/>
      <c r="CZ75" s="1316"/>
      <c r="DA75" s="1316"/>
      <c r="DB75" s="1316"/>
      <c r="DC75" s="1316"/>
    </row>
    <row r="76" spans="2:107" x14ac:dyDescent="0.15">
      <c r="B76" s="395"/>
      <c r="G76" s="1324"/>
      <c r="H76" s="1324"/>
      <c r="I76" s="1322"/>
      <c r="J76" s="1322"/>
      <c r="K76" s="1323"/>
      <c r="L76" s="1323"/>
      <c r="M76" s="1323"/>
      <c r="N76" s="1323"/>
      <c r="AM76" s="404"/>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5"/>
      <c r="G77" s="1322"/>
      <c r="H77" s="1322"/>
      <c r="I77" s="1322"/>
      <c r="J77" s="1322"/>
      <c r="K77" s="1320"/>
      <c r="L77" s="1320"/>
      <c r="M77" s="1320"/>
      <c r="N77" s="1320"/>
      <c r="AN77" s="1321" t="s">
        <v>596</v>
      </c>
      <c r="AO77" s="1321"/>
      <c r="AP77" s="1321"/>
      <c r="AQ77" s="1321"/>
      <c r="AR77" s="1321"/>
      <c r="AS77" s="1321"/>
      <c r="AT77" s="1321"/>
      <c r="AU77" s="1321"/>
      <c r="AV77" s="1321"/>
      <c r="AW77" s="1321"/>
      <c r="AX77" s="1321"/>
      <c r="AY77" s="1321"/>
      <c r="AZ77" s="1321"/>
      <c r="BA77" s="1321"/>
      <c r="BB77" s="1319" t="s">
        <v>594</v>
      </c>
      <c r="BC77" s="1319"/>
      <c r="BD77" s="1319"/>
      <c r="BE77" s="1319"/>
      <c r="BF77" s="1319"/>
      <c r="BG77" s="1319"/>
      <c r="BH77" s="1319"/>
      <c r="BI77" s="1319"/>
      <c r="BJ77" s="1319"/>
      <c r="BK77" s="1319"/>
      <c r="BL77" s="1319"/>
      <c r="BM77" s="1319"/>
      <c r="BN77" s="1319"/>
      <c r="BO77" s="1319"/>
      <c r="BP77" s="1316">
        <v>56.8</v>
      </c>
      <c r="BQ77" s="1316"/>
      <c r="BR77" s="1316"/>
      <c r="BS77" s="1316"/>
      <c r="BT77" s="1316"/>
      <c r="BU77" s="1316"/>
      <c r="BV77" s="1316"/>
      <c r="BW77" s="1316"/>
      <c r="BX77" s="1316">
        <v>52.3</v>
      </c>
      <c r="BY77" s="1316"/>
      <c r="BZ77" s="1316"/>
      <c r="CA77" s="1316"/>
      <c r="CB77" s="1316"/>
      <c r="CC77" s="1316"/>
      <c r="CD77" s="1316"/>
      <c r="CE77" s="1316"/>
      <c r="CF77" s="1316">
        <v>55.4</v>
      </c>
      <c r="CG77" s="1316"/>
      <c r="CH77" s="1316"/>
      <c r="CI77" s="1316"/>
      <c r="CJ77" s="1316"/>
      <c r="CK77" s="1316"/>
      <c r="CL77" s="1316"/>
      <c r="CM77" s="1316"/>
      <c r="CN77" s="1316">
        <v>52.7</v>
      </c>
      <c r="CO77" s="1316"/>
      <c r="CP77" s="1316"/>
      <c r="CQ77" s="1316"/>
      <c r="CR77" s="1316"/>
      <c r="CS77" s="1316"/>
      <c r="CT77" s="1316"/>
      <c r="CU77" s="1316"/>
      <c r="CV77" s="1316">
        <v>49.7</v>
      </c>
      <c r="CW77" s="1316"/>
      <c r="CX77" s="1316"/>
      <c r="CY77" s="1316"/>
      <c r="CZ77" s="1316"/>
      <c r="DA77" s="1316"/>
      <c r="DB77" s="1316"/>
      <c r="DC77" s="1316"/>
    </row>
    <row r="78" spans="2:107" x14ac:dyDescent="0.15">
      <c r="B78" s="395"/>
      <c r="G78" s="1322"/>
      <c r="H78" s="1322"/>
      <c r="I78" s="1322"/>
      <c r="J78" s="1322"/>
      <c r="K78" s="1320"/>
      <c r="L78" s="1320"/>
      <c r="M78" s="1320"/>
      <c r="N78" s="1320"/>
      <c r="AN78" s="1321"/>
      <c r="AO78" s="1321"/>
      <c r="AP78" s="1321"/>
      <c r="AQ78" s="1321"/>
      <c r="AR78" s="1321"/>
      <c r="AS78" s="1321"/>
      <c r="AT78" s="1321"/>
      <c r="AU78" s="1321"/>
      <c r="AV78" s="1321"/>
      <c r="AW78" s="1321"/>
      <c r="AX78" s="1321"/>
      <c r="AY78" s="1321"/>
      <c r="AZ78" s="1321"/>
      <c r="BA78" s="1321"/>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5"/>
      <c r="G79" s="1322"/>
      <c r="H79" s="1322"/>
      <c r="I79" s="1317"/>
      <c r="J79" s="1317"/>
      <c r="K79" s="1318"/>
      <c r="L79" s="1318"/>
      <c r="M79" s="1318"/>
      <c r="N79" s="1318"/>
      <c r="AN79" s="1321"/>
      <c r="AO79" s="1321"/>
      <c r="AP79" s="1321"/>
      <c r="AQ79" s="1321"/>
      <c r="AR79" s="1321"/>
      <c r="AS79" s="1321"/>
      <c r="AT79" s="1321"/>
      <c r="AU79" s="1321"/>
      <c r="AV79" s="1321"/>
      <c r="AW79" s="1321"/>
      <c r="AX79" s="1321"/>
      <c r="AY79" s="1321"/>
      <c r="AZ79" s="1321"/>
      <c r="BA79" s="1321"/>
      <c r="BB79" s="1319" t="s">
        <v>599</v>
      </c>
      <c r="BC79" s="1319"/>
      <c r="BD79" s="1319"/>
      <c r="BE79" s="1319"/>
      <c r="BF79" s="1319"/>
      <c r="BG79" s="1319"/>
      <c r="BH79" s="1319"/>
      <c r="BI79" s="1319"/>
      <c r="BJ79" s="1319"/>
      <c r="BK79" s="1319"/>
      <c r="BL79" s="1319"/>
      <c r="BM79" s="1319"/>
      <c r="BN79" s="1319"/>
      <c r="BO79" s="1319"/>
      <c r="BP79" s="1316">
        <v>10.199999999999999</v>
      </c>
      <c r="BQ79" s="1316"/>
      <c r="BR79" s="1316"/>
      <c r="BS79" s="1316"/>
      <c r="BT79" s="1316"/>
      <c r="BU79" s="1316"/>
      <c r="BV79" s="1316"/>
      <c r="BW79" s="1316"/>
      <c r="BX79" s="1316">
        <v>10</v>
      </c>
      <c r="BY79" s="1316"/>
      <c r="BZ79" s="1316"/>
      <c r="CA79" s="1316"/>
      <c r="CB79" s="1316"/>
      <c r="CC79" s="1316"/>
      <c r="CD79" s="1316"/>
      <c r="CE79" s="1316"/>
      <c r="CF79" s="1316">
        <v>9.6999999999999993</v>
      </c>
      <c r="CG79" s="1316"/>
      <c r="CH79" s="1316"/>
      <c r="CI79" s="1316"/>
      <c r="CJ79" s="1316"/>
      <c r="CK79" s="1316"/>
      <c r="CL79" s="1316"/>
      <c r="CM79" s="1316"/>
      <c r="CN79" s="1316">
        <v>9.5</v>
      </c>
      <c r="CO79" s="1316"/>
      <c r="CP79" s="1316"/>
      <c r="CQ79" s="1316"/>
      <c r="CR79" s="1316"/>
      <c r="CS79" s="1316"/>
      <c r="CT79" s="1316"/>
      <c r="CU79" s="1316"/>
      <c r="CV79" s="1316">
        <v>9.1999999999999993</v>
      </c>
      <c r="CW79" s="1316"/>
      <c r="CX79" s="1316"/>
      <c r="CY79" s="1316"/>
      <c r="CZ79" s="1316"/>
      <c r="DA79" s="1316"/>
      <c r="DB79" s="1316"/>
      <c r="DC79" s="1316"/>
    </row>
    <row r="80" spans="2:107" x14ac:dyDescent="0.15">
      <c r="B80" s="395"/>
      <c r="G80" s="1322"/>
      <c r="H80" s="1322"/>
      <c r="I80" s="1317"/>
      <c r="J80" s="1317"/>
      <c r="K80" s="1318"/>
      <c r="L80" s="1318"/>
      <c r="M80" s="1318"/>
      <c r="N80" s="1318"/>
      <c r="AN80" s="1321"/>
      <c r="AO80" s="1321"/>
      <c r="AP80" s="1321"/>
      <c r="AQ80" s="1321"/>
      <c r="AR80" s="1321"/>
      <c r="AS80" s="1321"/>
      <c r="AT80" s="1321"/>
      <c r="AU80" s="1321"/>
      <c r="AV80" s="1321"/>
      <c r="AW80" s="1321"/>
      <c r="AX80" s="1321"/>
      <c r="AY80" s="1321"/>
      <c r="AZ80" s="1321"/>
      <c r="BA80" s="1321"/>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kN6lt/SwU1F29UKbegq/mezkHFsUF6jr7RzQVb8yTFR5YXaq4a7Np2S8qjHGtlGP/0dswL3mH5Hm+Ixy+79GA==" saltValue="iZMRljguuRhmpqm2+48I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4" zoomScaleNormal="100" zoomScaleSheetLayoutView="70" workbookViewId="0">
      <selection activeCell="AF111" sqref="AF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iOmQywPxFej7TAimeax0SMRzeyFvmbBELi1jJzJDAscNPBhIf3NXi/XJI92WOlELhXn+8ZZt2J9y/fI0Fhzv6A==" saltValue="mDTPh96IDXuGEcGQY1cV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55" workbookViewId="0">
      <selection activeCell="AF93" sqref="AF9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IQdSJj0rArmz7NxFI6el8zZ/WmwS3Zp6ujZuv/bDBF4TyNCPJXgLa3FPzRsqWjVvvwA8TiuHtepQ/2gRjNAL2w==" saltValue="XflhSiPwoV4BOJjnE71Q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64037</v>
      </c>
      <c r="E3" s="162"/>
      <c r="F3" s="163">
        <v>81768</v>
      </c>
      <c r="G3" s="164"/>
      <c r="H3" s="165"/>
    </row>
    <row r="4" spans="1:8" x14ac:dyDescent="0.15">
      <c r="A4" s="166"/>
      <c r="B4" s="167"/>
      <c r="C4" s="168"/>
      <c r="D4" s="169">
        <v>24722</v>
      </c>
      <c r="E4" s="170"/>
      <c r="F4" s="171">
        <v>37917</v>
      </c>
      <c r="G4" s="172"/>
      <c r="H4" s="173"/>
    </row>
    <row r="5" spans="1:8" x14ac:dyDescent="0.15">
      <c r="A5" s="154" t="s">
        <v>539</v>
      </c>
      <c r="B5" s="159"/>
      <c r="C5" s="160"/>
      <c r="D5" s="161">
        <v>97183</v>
      </c>
      <c r="E5" s="162"/>
      <c r="F5" s="163">
        <v>65876</v>
      </c>
      <c r="G5" s="164"/>
      <c r="H5" s="165"/>
    </row>
    <row r="6" spans="1:8" x14ac:dyDescent="0.15">
      <c r="A6" s="166"/>
      <c r="B6" s="167"/>
      <c r="C6" s="168"/>
      <c r="D6" s="169">
        <v>73675</v>
      </c>
      <c r="E6" s="170"/>
      <c r="F6" s="171">
        <v>36484</v>
      </c>
      <c r="G6" s="172"/>
      <c r="H6" s="173"/>
    </row>
    <row r="7" spans="1:8" x14ac:dyDescent="0.15">
      <c r="A7" s="154" t="s">
        <v>540</v>
      </c>
      <c r="B7" s="159"/>
      <c r="C7" s="160"/>
      <c r="D7" s="161">
        <v>138012</v>
      </c>
      <c r="E7" s="162"/>
      <c r="F7" s="163">
        <v>68468</v>
      </c>
      <c r="G7" s="164"/>
      <c r="H7" s="165"/>
    </row>
    <row r="8" spans="1:8" x14ac:dyDescent="0.15">
      <c r="A8" s="166"/>
      <c r="B8" s="167"/>
      <c r="C8" s="168"/>
      <c r="D8" s="169">
        <v>79076</v>
      </c>
      <c r="E8" s="170"/>
      <c r="F8" s="171">
        <v>34140</v>
      </c>
      <c r="G8" s="172"/>
      <c r="H8" s="173"/>
    </row>
    <row r="9" spans="1:8" x14ac:dyDescent="0.15">
      <c r="A9" s="154" t="s">
        <v>541</v>
      </c>
      <c r="B9" s="159"/>
      <c r="C9" s="160"/>
      <c r="D9" s="161">
        <v>86909</v>
      </c>
      <c r="E9" s="162"/>
      <c r="F9" s="163">
        <v>69729</v>
      </c>
      <c r="G9" s="164"/>
      <c r="H9" s="165"/>
    </row>
    <row r="10" spans="1:8" x14ac:dyDescent="0.15">
      <c r="A10" s="166"/>
      <c r="B10" s="167"/>
      <c r="C10" s="168"/>
      <c r="D10" s="169">
        <v>36117</v>
      </c>
      <c r="E10" s="170"/>
      <c r="F10" s="171">
        <v>38908</v>
      </c>
      <c r="G10" s="172"/>
      <c r="H10" s="173"/>
    </row>
    <row r="11" spans="1:8" x14ac:dyDescent="0.15">
      <c r="A11" s="154" t="s">
        <v>542</v>
      </c>
      <c r="B11" s="159"/>
      <c r="C11" s="160"/>
      <c r="D11" s="161">
        <v>108443</v>
      </c>
      <c r="E11" s="162"/>
      <c r="F11" s="163">
        <v>74581</v>
      </c>
      <c r="G11" s="164"/>
      <c r="H11" s="165"/>
    </row>
    <row r="12" spans="1:8" x14ac:dyDescent="0.15">
      <c r="A12" s="166"/>
      <c r="B12" s="167"/>
      <c r="C12" s="174"/>
      <c r="D12" s="169">
        <v>53329</v>
      </c>
      <c r="E12" s="170"/>
      <c r="F12" s="171">
        <v>41563</v>
      </c>
      <c r="G12" s="172"/>
      <c r="H12" s="173"/>
    </row>
    <row r="13" spans="1:8" x14ac:dyDescent="0.15">
      <c r="A13" s="154"/>
      <c r="B13" s="159"/>
      <c r="C13" s="175"/>
      <c r="D13" s="176">
        <v>98917</v>
      </c>
      <c r="E13" s="177"/>
      <c r="F13" s="178">
        <v>72084</v>
      </c>
      <c r="G13" s="179"/>
      <c r="H13" s="165"/>
    </row>
    <row r="14" spans="1:8" x14ac:dyDescent="0.15">
      <c r="A14" s="166"/>
      <c r="B14" s="167"/>
      <c r="C14" s="168"/>
      <c r="D14" s="169">
        <v>53384</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10.7</v>
      </c>
      <c r="C19" s="180">
        <f>ROUND(VALUE(SUBSTITUTE(実質収支比率等に係る経年分析!G$48,"▲","-")),2)</f>
        <v>10.34</v>
      </c>
      <c r="D19" s="180">
        <f>ROUND(VALUE(SUBSTITUTE(実質収支比率等に係る経年分析!H$48,"▲","-")),2)</f>
        <v>8.68</v>
      </c>
      <c r="E19" s="180">
        <f>ROUND(VALUE(SUBSTITUTE(実質収支比率等に係る経年分析!I$48,"▲","-")),2)</f>
        <v>5.56</v>
      </c>
      <c r="F19" s="180">
        <f>ROUND(VALUE(SUBSTITUTE(実質収支比率等に係る経年分析!J$48,"▲","-")),2)</f>
        <v>6.85</v>
      </c>
    </row>
    <row r="20" spans="1:11" x14ac:dyDescent="0.15">
      <c r="A20" s="180" t="s">
        <v>54</v>
      </c>
      <c r="B20" s="180">
        <f>ROUND(VALUE(SUBSTITUTE(実質収支比率等に係る経年分析!F$47,"▲","-")),2)</f>
        <v>34.340000000000003</v>
      </c>
      <c r="C20" s="180">
        <f>ROUND(VALUE(SUBSTITUTE(実質収支比率等に係る経年分析!G$47,"▲","-")),2)</f>
        <v>37.54</v>
      </c>
      <c r="D20" s="180">
        <f>ROUND(VALUE(SUBSTITUTE(実質収支比率等に係る経年分析!H$47,"▲","-")),2)</f>
        <v>26.54</v>
      </c>
      <c r="E20" s="180">
        <f>ROUND(VALUE(SUBSTITUTE(実質収支比率等に係る経年分析!I$47,"▲","-")),2)</f>
        <v>25.93</v>
      </c>
      <c r="F20" s="180">
        <f>ROUND(VALUE(SUBSTITUTE(実質収支比率等に係る経年分析!J$47,"▲","-")),2)</f>
        <v>20.36</v>
      </c>
    </row>
    <row r="21" spans="1:11" x14ac:dyDescent="0.15">
      <c r="A21" s="180" t="s">
        <v>55</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-3.31</v>
      </c>
      <c r="D21" s="180">
        <f>IF(ISNUMBER(VALUE(SUBSTITUTE(実質収支比率等に係る経年分析!H$49,"▲","-"))),ROUND(VALUE(SUBSTITUTE(実質収支比率等に係る経年分析!H$49,"▲","-")),2),NA())</f>
        <v>-13.08</v>
      </c>
      <c r="E21" s="180">
        <f>IF(ISNUMBER(VALUE(SUBSTITUTE(実質収支比率等に係る経年分析!I$49,"▲","-"))),ROUND(VALUE(SUBSTITUTE(実質収支比率等に係る経年分析!I$49,"▲","-")),2),NA())</f>
        <v>-3.7</v>
      </c>
      <c r="F21" s="180">
        <f>IF(ISNUMBER(VALUE(SUBSTITUTE(実質収支比率等に係る経年分析!J$49,"▲","-"))),ROUND(VALUE(SUBSTITUTE(実質収支比率等に係る経年分析!J$49,"▲","-")),2),NA())</f>
        <v>-6.98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5.79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0.33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工業団地整備事業特別会計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1633</v>
      </c>
      <c r="E42" s="182"/>
      <c r="F42" s="182"/>
      <c r="G42" s="182">
        <f>'実質公債費比率（分子）の構造'!L$52</f>
        <v>1597</v>
      </c>
      <c r="H42" s="182"/>
      <c r="I42" s="182"/>
      <c r="J42" s="182">
        <f>'実質公債費比率（分子）の構造'!M$52</f>
        <v>1513</v>
      </c>
      <c r="K42" s="182"/>
      <c r="L42" s="182"/>
      <c r="M42" s="182">
        <f>'実質公債費比率（分子）の構造'!N$52</f>
        <v>1589</v>
      </c>
      <c r="N42" s="182"/>
      <c r="O42" s="182"/>
      <c r="P42" s="182">
        <f>'実質公債費比率（分子）の構造'!O$52</f>
        <v>1694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551</v>
      </c>
      <c r="C45" s="182"/>
      <c r="D45" s="182"/>
      <c r="E45" s="182">
        <f>'実質公債費比率（分子）の構造'!L$49</f>
        <v>489</v>
      </c>
      <c r="F45" s="182"/>
      <c r="G45" s="182"/>
      <c r="H45" s="182">
        <f>'実質公債費比率（分子）の構造'!M$49</f>
        <v>502</v>
      </c>
      <c r="I45" s="182"/>
      <c r="J45" s="182"/>
      <c r="K45" s="182">
        <f>'実質公債費比率（分子）の構造'!N$49</f>
        <v>473</v>
      </c>
      <c r="L45" s="182"/>
      <c r="M45" s="182"/>
      <c r="N45" s="182">
        <f>'実質公債費比率（分子）の構造'!O$49</f>
        <v>344</v>
      </c>
      <c r="O45" s="182"/>
      <c r="P45" s="182"/>
    </row>
    <row r="46" spans="1:16" x14ac:dyDescent="0.15">
      <c r="A46" s="182" t="s">
        <v>66</v>
      </c>
      <c r="B46" s="182">
        <f>'実質公債費比率（分子）の構造'!K$48</f>
        <v>405</v>
      </c>
      <c r="C46" s="182"/>
      <c r="D46" s="182"/>
      <c r="E46" s="182">
        <f>'実質公債費比率（分子）の構造'!L$48</f>
        <v>395</v>
      </c>
      <c r="F46" s="182"/>
      <c r="G46" s="182"/>
      <c r="H46" s="182">
        <f>'実質公債費比率（分子）の構造'!M$48</f>
        <v>403</v>
      </c>
      <c r="I46" s="182"/>
      <c r="J46" s="182"/>
      <c r="K46" s="182">
        <f>'実質公債費比率（分子）の構造'!N$48</f>
        <v>374</v>
      </c>
      <c r="L46" s="182"/>
      <c r="M46" s="182"/>
      <c r="N46" s="182">
        <f>'実質公債費比率（分子）の構造'!O$48</f>
        <v>388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1587</v>
      </c>
      <c r="C49" s="182"/>
      <c r="D49" s="182"/>
      <c r="E49" s="182">
        <f>'実質公債費比率（分子）の構造'!L$45</f>
        <v>1556</v>
      </c>
      <c r="F49" s="182"/>
      <c r="G49" s="182"/>
      <c r="H49" s="182">
        <f>'実質公債費比率（分子）の構造'!M$45</f>
        <v>1522</v>
      </c>
      <c r="I49" s="182"/>
      <c r="J49" s="182"/>
      <c r="K49" s="182">
        <f>'実質公債費比率（分子）の構造'!N$45</f>
        <v>1565</v>
      </c>
      <c r="L49" s="182"/>
      <c r="M49" s="182"/>
      <c r="N49" s="182">
        <f>'実質公債費比率（分子）の構造'!O$45</f>
        <v>1788</v>
      </c>
      <c r="O49" s="182"/>
      <c r="P49" s="182"/>
    </row>
    <row r="50" spans="1:16" x14ac:dyDescent="0.15">
      <c r="A50" s="182" t="s">
        <v>70</v>
      </c>
      <c r="B50" s="182" t="e">
        <f>NA()</f>
        <v>#N/A</v>
      </c>
      <c r="C50" s="182">
        <f>IF(ISNUMBER('実質公債費比率（分子）の構造'!K$53),'実質公債費比率（分子）の構造'!K$53,NA())</f>
        <v>910</v>
      </c>
      <c r="D50" s="182" t="e">
        <f>NA()</f>
        <v>#N/A</v>
      </c>
      <c r="E50" s="182" t="e">
        <f>NA()</f>
        <v>#N/A</v>
      </c>
      <c r="F50" s="182">
        <f>IF(ISNUMBER('実質公債費比率（分子）の構造'!L$53),'実質公債費比率（分子）の構造'!L$53,NA())</f>
        <v>843</v>
      </c>
      <c r="G50" s="182" t="e">
        <f>NA()</f>
        <v>#N/A</v>
      </c>
      <c r="H50" s="182" t="e">
        <f>NA()</f>
        <v>#N/A</v>
      </c>
      <c r="I50" s="182">
        <f>IF(ISNUMBER('実質公債費比率（分子）の構造'!M$53),'実質公債費比率（分子）の構造'!M$53,NA())</f>
        <v>914</v>
      </c>
      <c r="J50" s="182" t="e">
        <f>NA()</f>
        <v>#N/A</v>
      </c>
      <c r="K50" s="182" t="e">
        <f>NA()</f>
        <v>#N/A</v>
      </c>
      <c r="L50" s="182">
        <f>IF(ISNUMBER('実質公債費比率（分子）の構造'!N$53),'実質公債費比率（分子）の構造'!N$53,NA())</f>
        <v>823</v>
      </c>
      <c r="M50" s="182" t="e">
        <f>NA()</f>
        <v>#N/A</v>
      </c>
      <c r="N50" s="182" t="e">
        <f>NA()</f>
        <v>#N/A</v>
      </c>
      <c r="O50" s="182">
        <f>IF(ISNUMBER('実質公債費比率（分子）の構造'!O$53),'実質公債費比率（分子）の構造'!O$53,NA())</f>
        <v>826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15873</v>
      </c>
      <c r="E56" s="181"/>
      <c r="F56" s="181"/>
      <c r="G56" s="181">
        <f>'将来負担比率（分子）の構造'!J$52</f>
        <v>15563</v>
      </c>
      <c r="H56" s="181"/>
      <c r="I56" s="181"/>
      <c r="J56" s="181">
        <f>'将来負担比率（分子）の構造'!K$52</f>
        <v>16922</v>
      </c>
      <c r="K56" s="181"/>
      <c r="L56" s="181"/>
      <c r="M56" s="181">
        <f>'将来負担比率（分子）の構造'!L$52</f>
        <v>18232</v>
      </c>
      <c r="N56" s="181"/>
      <c r="O56" s="181"/>
      <c r="P56" s="181">
        <f>'将来負担比率（分子）の構造'!M$52</f>
        <v>18207</v>
      </c>
    </row>
    <row r="57" spans="1:16" x14ac:dyDescent="0.15">
      <c r="A57" s="181" t="s">
        <v>41</v>
      </c>
      <c r="B57" s="181"/>
      <c r="C57" s="181"/>
      <c r="D57" s="181">
        <f>'将来負担比率（分子）の構造'!I$51</f>
        <v>1335</v>
      </c>
      <c r="E57" s="181"/>
      <c r="F57" s="181"/>
      <c r="G57" s="181">
        <f>'将来負担比率（分子）の構造'!J$51</f>
        <v>1247</v>
      </c>
      <c r="H57" s="181"/>
      <c r="I57" s="181"/>
      <c r="J57" s="181">
        <f>'将来負担比率（分子）の構造'!K$51</f>
        <v>897</v>
      </c>
      <c r="K57" s="181"/>
      <c r="L57" s="181"/>
      <c r="M57" s="181">
        <f>'将来負担比率（分子）の構造'!L$51</f>
        <v>905</v>
      </c>
      <c r="N57" s="181"/>
      <c r="O57" s="181"/>
      <c r="P57" s="181">
        <f>'将来負担比率（分子）の構造'!M$51</f>
        <v>765</v>
      </c>
    </row>
    <row r="58" spans="1:16" x14ac:dyDescent="0.15">
      <c r="A58" s="181" t="s">
        <v>40</v>
      </c>
      <c r="B58" s="181"/>
      <c r="C58" s="181"/>
      <c r="D58" s="181">
        <f>'将来負担比率（分子）の構造'!I$50</f>
        <v>8727</v>
      </c>
      <c r="E58" s="181"/>
      <c r="F58" s="181"/>
      <c r="G58" s="181">
        <f>'将来負担比率（分子）の構造'!J$50</f>
        <v>8241</v>
      </c>
      <c r="H58" s="181"/>
      <c r="I58" s="181"/>
      <c r="J58" s="181">
        <f>'将来負担比率（分子）の構造'!K$50</f>
        <v>9833</v>
      </c>
      <c r="K58" s="181"/>
      <c r="L58" s="181"/>
      <c r="M58" s="181">
        <f>'将来負担比率（分子）の構造'!L$50</f>
        <v>9384</v>
      </c>
      <c r="N58" s="181"/>
      <c r="O58" s="181"/>
      <c r="P58" s="181">
        <f>'将来負担比率（分子）の構造'!M$50</f>
        <v>8501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21</v>
      </c>
      <c r="C61" s="181"/>
      <c r="D61" s="181"/>
      <c r="E61" s="181">
        <f>'将来負担比率（分子）の構造'!J$46</f>
        <v>6</v>
      </c>
      <c r="F61" s="181"/>
      <c r="G61" s="181"/>
      <c r="H61" s="181">
        <f>'将来負担比率（分子）の構造'!K$46</f>
        <v>30</v>
      </c>
      <c r="I61" s="181"/>
      <c r="J61" s="181"/>
      <c r="K61" s="181">
        <f>'将来負担比率（分子）の構造'!L$46</f>
        <v>18</v>
      </c>
      <c r="L61" s="181"/>
      <c r="M61" s="181"/>
      <c r="N61" s="181" t="str">
        <f>'将来負担比率（分子）の構造'!M$46</f>
        <v>-</v>
      </c>
      <c r="O61" s="181"/>
      <c r="P61" s="181"/>
    </row>
    <row r="62" spans="1:16" x14ac:dyDescent="0.15">
      <c r="A62" s="181" t="s">
        <v>34</v>
      </c>
      <c r="B62" s="181">
        <f>'将来負担比率（分子）の構造'!I$45</f>
        <v>3052</v>
      </c>
      <c r="C62" s="181"/>
      <c r="D62" s="181"/>
      <c r="E62" s="181">
        <f>'将来負担比率（分子）の構造'!J$45</f>
        <v>2900</v>
      </c>
      <c r="F62" s="181"/>
      <c r="G62" s="181"/>
      <c r="H62" s="181">
        <f>'将来負担比率（分子）の構造'!K$45</f>
        <v>2683</v>
      </c>
      <c r="I62" s="181"/>
      <c r="J62" s="181"/>
      <c r="K62" s="181">
        <f>'将来負担比率（分子）の構造'!L$45</f>
        <v>2561</v>
      </c>
      <c r="L62" s="181"/>
      <c r="M62" s="181"/>
      <c r="N62" s="181">
        <f>'将来負担比率（分子）の構造'!M$45</f>
        <v>2540</v>
      </c>
      <c r="O62" s="181"/>
      <c r="P62" s="181"/>
    </row>
    <row r="63" spans="1:16" x14ac:dyDescent="0.15">
      <c r="A63" s="181" t="s">
        <v>33</v>
      </c>
      <c r="B63" s="181">
        <f>'将来負担比率（分子）の構造'!I$44</f>
        <v>3748</v>
      </c>
      <c r="C63" s="181"/>
      <c r="D63" s="181"/>
      <c r="E63" s="181">
        <f>'将来負担比率（分子）の構造'!J$44</f>
        <v>3468</v>
      </c>
      <c r="F63" s="181"/>
      <c r="G63" s="181"/>
      <c r="H63" s="181">
        <f>'将来負担比率（分子）の構造'!K$44</f>
        <v>3153</v>
      </c>
      <c r="I63" s="181"/>
      <c r="J63" s="181"/>
      <c r="K63" s="181">
        <f>'将来負担比率（分子）の構造'!L$44</f>
        <v>2792</v>
      </c>
      <c r="L63" s="181"/>
      <c r="M63" s="181"/>
      <c r="N63" s="181">
        <f>'将来負担比率（分子）の構造'!M$44</f>
        <v>2772</v>
      </c>
      <c r="O63" s="181"/>
      <c r="P63" s="181"/>
    </row>
    <row r="64" spans="1:16" x14ac:dyDescent="0.15">
      <c r="A64" s="181" t="s">
        <v>32</v>
      </c>
      <c r="B64" s="181">
        <f>'将来負担比率（分子）の構造'!I$43</f>
        <v>4115</v>
      </c>
      <c r="C64" s="181"/>
      <c r="D64" s="181"/>
      <c r="E64" s="181">
        <f>'将来負担比率（分子）の構造'!J$43</f>
        <v>3739</v>
      </c>
      <c r="F64" s="181"/>
      <c r="G64" s="181"/>
      <c r="H64" s="181">
        <f>'将来負担比率（分子）の構造'!K$43</f>
        <v>3638</v>
      </c>
      <c r="I64" s="181"/>
      <c r="J64" s="181"/>
      <c r="K64" s="181">
        <f>'将来負担比率（分子）の構造'!L$43</f>
        <v>3464</v>
      </c>
      <c r="L64" s="181"/>
      <c r="M64" s="181"/>
      <c r="N64" s="181">
        <f>'将来負担比率（分子）の構造'!M$43</f>
        <v>3320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12446</v>
      </c>
      <c r="C66" s="181"/>
      <c r="D66" s="181"/>
      <c r="E66" s="181">
        <f>'将来負担比率（分子）の構造'!J$41</f>
        <v>13066</v>
      </c>
      <c r="F66" s="181"/>
      <c r="G66" s="181"/>
      <c r="H66" s="181">
        <f>'将来負担比率（分子）の構造'!K$41</f>
        <v>14770</v>
      </c>
      <c r="I66" s="181"/>
      <c r="J66" s="181"/>
      <c r="K66" s="181">
        <f>'将来負担比率（分子）の構造'!L$41</f>
        <v>15941</v>
      </c>
      <c r="L66" s="181"/>
      <c r="M66" s="181"/>
      <c r="N66" s="181">
        <f>'将来負担比率（分子）の構造'!M$41</f>
        <v>16403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3158</v>
      </c>
      <c r="C72" s="185">
        <f>基金残高に係る経年分析!G55</f>
        <v>3088</v>
      </c>
      <c r="D72" s="185">
        <f>基金残高に係る経年分析!H55</f>
        <v>2442</v>
      </c>
    </row>
    <row r="73" spans="1:16" x14ac:dyDescent="0.15">
      <c r="A73" s="184" t="s">
        <v>77</v>
      </c>
      <c r="B73" s="185">
        <f>基金残高に係る経年分析!F56</f>
        <v>463</v>
      </c>
      <c r="C73" s="185">
        <f>基金残高に係る経年分析!G56</f>
        <v>465</v>
      </c>
      <c r="D73" s="185">
        <f>基金残高に係る経年分析!H56</f>
        <v>466</v>
      </c>
    </row>
    <row r="74" spans="1:16" x14ac:dyDescent="0.15">
      <c r="A74" s="184" t="s">
        <v>78</v>
      </c>
      <c r="B74" s="185">
        <f>基金残高に係る経年分析!F57</f>
        <v>4974</v>
      </c>
      <c r="C74" s="185">
        <f>基金残高に係る経年分析!G57</f>
        <v>5606</v>
      </c>
      <c r="D74" s="185">
        <f>基金残高に係る経年分析!H57</f>
        <v>5440</v>
      </c>
    </row>
  </sheetData>
  <sheetProtection algorithmName="SHA-512" hashValue="U/b/JfEGHzeplp1kvDBj91hGHxyieuVPx2C+j20lFu/7QWQUuYsntpprbbT8L61m/Ym5we8b7PYRrv38hIROqg==" saltValue="txpRNEG+l/lQbVLIGh8t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古市　早紀</dc:creator>
  <cp:keywords/>
  <dc:description/>
  <cp:lastModifiedBy> </cp:lastModifiedBy>
  <cp:lastPrinted>2021-10-28T05:16:37Z</cp:lastPrinted>
  <dcterms:created xsi:type="dcterms:W3CDTF">2021-02-05T01:35:51Z</dcterms:created>
  <dcterms:modified xsi:type="dcterms:W3CDTF">2021-10-28T05:16:53Z</dcterms:modified>
  <cp:category/>
</cp:coreProperties>
</file>