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30 玉村町\"/>
    </mc:Choice>
  </mc:AlternateContent>
  <workbookProtection workbookAlgorithmName="SHA-512" workbookHashValue="McE9LxhSHy+t2WflmL/quuL5H+zm+8XWiFfjGoyMluN/X31JvxGO9ZZwpDDKky0tnwxZDd8SMAQ6gUeyl0vehQ==" workbookSaltValue="rOkFdjJA2sQ89GPYWkM0YQ=="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P10" i="4"/>
  <c r="I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<sst xmlns="http://schemas.openxmlformats.org/spreadsheetml/2006/main" count="232" uniqueCount="120">
  <si>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</si>
  <si>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</si>
  <si>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</si>
  <si>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</si>
  <si>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</si>
  <si>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</si>
  <si>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</si>
  <si>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</si>
  <si>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</si>
  <si>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</si>
  <si>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</si>
  <si>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</si>
  <si>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</si>
  <si>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</si>
  <si>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</si>
  <si>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</si>
  <si>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</si>
  <si>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</si>
  <si>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</si>
  <si>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</si>
  <si>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</si>
  <si>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</si>
  <si>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</si>
  <si>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</si>
  <si>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</si>
  <si>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</si>
  <si>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</si>
  <si>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</si>
  <si>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</si>
  <si>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</si>
  <si>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</si>
  <si>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</si>
  <si>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</si>
  <si>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</si>
  <si>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</si>
  <si>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</si>
  <si>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</si>
  <si>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</si>
  <si>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</si>
  <si>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</si>
  <si>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</si>
  <si>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</si>
  <si>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</si>
  <si>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</si>
  <si>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</si>
  <si>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</si>
  <si>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</si>
  <si>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</si>
  <si>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</si>
  <si>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</si>
  <si>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</si>
  <si>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</si>
  <si>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</si>
  <si>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</si>
  <si>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</si>
  <si>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</si>
  <si>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</si>
  <si>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</si>
  <si>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</si>
  <si>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</si>
  <si>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</si>
  <si>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</si>
  <si>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</si>
  <si>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</si>
  <si>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</si>
  <si>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</si>
  <si>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</si>
  <si>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</si>
  <si>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</si>
  <si>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</si>
  <si>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</si>
  <si>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</si>
  <si>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</si>
  <si>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</si>
  <si>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</si>
  <si>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</si>
  <si>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</si>
  <si>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</si>
  <si>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</si>
  <si>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</si>
  <si>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</si>
  <si>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</si>
  <si>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</si>
  <si>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</si>
  <si>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</si>
  <si>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</si>
  <si>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</si>
  <si>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</si>
  <si>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</si>
  <si>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</si>
  <si>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</si>
  <si>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</si>
  <si>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</si>
  <si>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</si>
  <si>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</si>
  <si>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</si>
  <si>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</si>
  <si>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</si>
  <si>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</si>
  <si>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</si>
  <si>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</si>
  <si>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</si>
  <si>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</si>
  <si>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</si>
  <si>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</si>
  <si>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玉村町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</si>
  <si>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</si>
  <si>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</si>
  <si>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</si>
  <si>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</si>
  <si>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</si>
  <si>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</si>
  <si>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</si>
  <si>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</si>
  <si>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</si>
  <si>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</si>
  <si>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利用率については類似団体平均を上回っており、施設規模は概ね適切といえます。しかし、給水人口の減少を踏まえた今後の水需要動向によって、施設規模の見直しの検討が必要であり、また、有収率の減少から、漏水調査や老朽管更新工事等の事業を進め、収益の確保に努めていく必要があるといえます。
また、給水原価については類似団体平均に比べて低く、料金回収率についても100％を超え類似団体平均を上回っているため、経営に必要な経費を料金で賄うことができている状況であるといえます。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t>
    <phoneticPr fontId="4"/>
  </si>
  <si>
    <t>水道事業で管理する施設や管路などの減価償却が、どの程度進んでいるかを表す指標である有形固定資産減価償却率については増加傾向にあり、類似団体平均も上回っています。法定耐用年数を超えた管路延長の割合を表す管路経年化率も前年より上昇し、更新した管路延長の割合を表す管路更新率についても減少が見られます。そのことから、今後は更新が必要な資産が増えることが予想され、老朽管や浄水場内の施設・機械等の老朽化について、計画的な対策が必要であるといえます。</t>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</si>
  <si>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計画、財政計画による経営を行うことが必要となってい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</si>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</sst>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1.1399999999999999</c:v>
                </c:pt>
                <c:pt idx="1">
                  <c:v>1.45</c:v>
                </c:pt>
                <c:pt idx="2">
                  <c:v>1.96</c:v>
                </c:pt>
                <c:pt idx="3">
                  <c:v>2.38</c:v>
                </c:pt>
                <c:pt idx="4">
                  <c:v>1.61</c:v>
                </c:pt>
              </c:numCache>
            </c:numRef>
          </c:val>
        </c:ser>
        <c:dLbls>
          <c:showLegendKey val="0"/>
          <c:showVal val="0"/>
          <c:showCatName val="0"/>
          <c:showSerName val="0"/>
          <c:showPercent val="0"/>
          <c:showBubbleSize val="0"/>
        </c:dLbls>
        <c:gapWidth val="150"/>
        <c:axId val="171562944"/>
        <c:axId val="16988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71562944"/>
        <c:axId val="169881416"/>
      </c:lineChart>
      <c:dateAx>
        <c:axId val="171562944"/>
        <c:scaling>
          <c:orientation val="minMax"/>
        </c:scaling>
        <c:delete val="1"/>
        <c:axPos val="b"/>
        <c:numFmt formatCode="ge" sourceLinked="1"/>
        <c:majorTickMark val="none"/>
        <c:minorTickMark val="none"/>
        <c:tickLblPos val="none"/>
        <c:crossAx val="169881416"/>
        <c:crosses val="autoZero"/>
        <c:auto val="1"/>
        <c:lblOffset val="100"/>
        <c:baseTimeUnit val="years"/>
      </c:dateAx>
      <c:valAx>
        <c:axId val="1698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68.25</c:v>
                </c:pt>
                <c:pt idx="1">
                  <c:v>67.83</c:v>
                </c:pt>
                <c:pt idx="2">
                  <c:v>71.040000000000006</c:v>
                </c:pt>
                <c:pt idx="3">
                  <c:v>72.64</c:v>
                </c:pt>
                <c:pt idx="4">
                  <c:v>70.5</c:v>
                </c:pt>
              </c:numCache>
            </c:numRef>
          </c:val>
        </c:ser>
        <c:dLbls>
          <c:showLegendKey val="0"/>
          <c:showVal val="0"/>
          <c:showCatName val="0"/>
          <c:showSerName val="0"/>
          <c:showPercent val="0"/>
          <c:showBubbleSize val="0"/>
        </c:dLbls>
        <c:gapWidth val="150"/>
        <c:axId val="251481968"/>
        <c:axId val="25148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51481968"/>
        <c:axId val="251482360"/>
      </c:lineChart>
      <c:dateAx>
        <c:axId val="251481968"/>
        <c:scaling>
          <c:orientation val="minMax"/>
        </c:scaling>
        <c:delete val="1"/>
        <c:axPos val="b"/>
        <c:numFmt formatCode="ge" sourceLinked="1"/>
        <c:majorTickMark val="none"/>
        <c:minorTickMark val="none"/>
        <c:tickLblPos val="none"/>
        <c:crossAx val="251482360"/>
        <c:crosses val="autoZero"/>
        <c:auto val="1"/>
        <c:lblOffset val="100"/>
        <c:baseTimeUnit val="years"/>
      </c:dateAx>
      <c:valAx>
        <c:axId val="25148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c:v>
                </c:pt>
                <c:pt idx="1">
                  <c:v>91.52</c:v>
                </c:pt>
                <c:pt idx="2">
                  <c:v>85.4</c:v>
                </c:pt>
                <c:pt idx="3">
                  <c:v>83.56</c:v>
                </c:pt>
                <c:pt idx="4">
                  <c:v>86.11</c:v>
                </c:pt>
              </c:numCache>
            </c:numRef>
          </c:val>
        </c:ser>
        <c:dLbls>
          <c:showLegendKey val="0"/>
          <c:showVal val="0"/>
          <c:showCatName val="0"/>
          <c:showSerName val="0"/>
          <c:showPercent val="0"/>
          <c:showBubbleSize val="0"/>
        </c:dLbls>
        <c:gapWidth val="150"/>
        <c:axId val="251483536"/>
        <c:axId val="2516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51483536"/>
        <c:axId val="251609376"/>
      </c:lineChart>
      <c:dateAx>
        <c:axId val="251483536"/>
        <c:scaling>
          <c:orientation val="minMax"/>
        </c:scaling>
        <c:delete val="1"/>
        <c:axPos val="b"/>
        <c:numFmt formatCode="ge" sourceLinked="1"/>
        <c:majorTickMark val="none"/>
        <c:minorTickMark val="none"/>
        <c:tickLblPos val="none"/>
        <c:crossAx val="251609376"/>
        <c:crosses val="autoZero"/>
        <c:auto val="1"/>
        <c:lblOffset val="100"/>
        <c:baseTimeUnit val="years"/>
      </c:dateAx>
      <c:valAx>
        <c:axId val="2516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8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115.08</c:v>
                </c:pt>
                <c:pt idx="1">
                  <c:v>106.79</c:v>
                </c:pt>
                <c:pt idx="2">
                  <c:v>113.6</c:v>
                </c:pt>
                <c:pt idx="3">
                  <c:v>120.35</c:v>
                </c:pt>
                <c:pt idx="4">
                  <c:v>123.09</c:v>
                </c:pt>
              </c:numCache>
            </c:numRef>
          </c:val>
        </c:ser>
        <c:dLbls>
          <c:showLegendKey val="0"/>
          <c:showVal val="0"/>
          <c:showCatName val="0"/>
          <c:showSerName val="0"/>
          <c:showPercent val="0"/>
          <c:showBubbleSize val="0"/>
        </c:dLbls>
        <c:gapWidth val="150"/>
        <c:axId val="173206472"/>
        <c:axId val="17140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73206472"/>
        <c:axId val="171403448"/>
      </c:lineChart>
      <c:dateAx>
        <c:axId val="173206472"/>
        <c:scaling>
          <c:orientation val="minMax"/>
        </c:scaling>
        <c:delete val="1"/>
        <c:axPos val="b"/>
        <c:numFmt formatCode="ge" sourceLinked="1"/>
        <c:majorTickMark val="none"/>
        <c:minorTickMark val="none"/>
        <c:tickLblPos val="none"/>
        <c:crossAx val="171403448"/>
        <c:crosses val="autoZero"/>
        <c:auto val="1"/>
        <c:lblOffset val="100"/>
        <c:baseTimeUnit val="years"/>
      </c:dateAx>
      <c:valAx>
        <c:axId val="17140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20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49.42</c:v>
                </c:pt>
                <c:pt idx="1">
                  <c:v>50.04</c:v>
                </c:pt>
                <c:pt idx="2">
                  <c:v>50.45</c:v>
                </c:pt>
                <c:pt idx="3">
                  <c:v>51.15</c:v>
                </c:pt>
                <c:pt idx="4">
                  <c:v>51.61</c:v>
                </c:pt>
              </c:numCache>
            </c:numRef>
          </c:val>
        </c:ser>
        <c:dLbls>
          <c:showLegendKey val="0"/>
          <c:showVal val="0"/>
          <c:showCatName val="0"/>
          <c:showSerName val="0"/>
          <c:showPercent val="0"/>
          <c:showBubbleSize val="0"/>
        </c:dLbls>
        <c:gapWidth val="150"/>
        <c:axId val="171766464"/>
        <c:axId val="16984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71766464"/>
        <c:axId val="169844072"/>
      </c:lineChart>
      <c:dateAx>
        <c:axId val="171766464"/>
        <c:scaling>
          <c:orientation val="minMax"/>
        </c:scaling>
        <c:delete val="1"/>
        <c:axPos val="b"/>
        <c:numFmt formatCode="ge" sourceLinked="1"/>
        <c:majorTickMark val="none"/>
        <c:minorTickMark val="none"/>
        <c:tickLblPos val="none"/>
        <c:crossAx val="169844072"/>
        <c:crosses val="autoZero"/>
        <c:auto val="1"/>
        <c:lblOffset val="100"/>
        <c:baseTimeUnit val="years"/>
      </c:dateAx>
      <c:valAx>
        <c:axId val="16984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8.77</c:v>
                </c:pt>
                <c:pt idx="1">
                  <c:v>7.72</c:v>
                </c:pt>
                <c:pt idx="2">
                  <c:v>6.16</c:v>
                </c:pt>
                <c:pt idx="3">
                  <c:v>4.38</c:v>
                </c:pt>
                <c:pt idx="4">
                  <c:v>4.55</c:v>
                </c:pt>
              </c:numCache>
            </c:numRef>
          </c:val>
        </c:ser>
        <c:dLbls>
          <c:showLegendKey val="0"/>
          <c:showVal val="0"/>
          <c:showCatName val="0"/>
          <c:showSerName val="0"/>
          <c:showPercent val="0"/>
          <c:showBubbleSize val="0"/>
        </c:dLbls>
        <c:gapWidth val="150"/>
        <c:axId val="171765904"/>
        <c:axId val="2513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1765904"/>
        <c:axId val="251388224"/>
      </c:lineChart>
      <c:dateAx>
        <c:axId val="171765904"/>
        <c:scaling>
          <c:orientation val="minMax"/>
        </c:scaling>
        <c:delete val="1"/>
        <c:axPos val="b"/>
        <c:numFmt formatCode="ge" sourceLinked="1"/>
        <c:majorTickMark val="none"/>
        <c:minorTickMark val="none"/>
        <c:tickLblPos val="none"/>
        <c:crossAx val="251388224"/>
        <c:crosses val="autoZero"/>
        <c:auto val="1"/>
        <c:lblOffset val="100"/>
        <c:baseTimeUnit val="years"/>
      </c:dateAx>
      <c:valAx>
        <c:axId val="2513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835832"/>
        <c:axId val="1728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72835832"/>
        <c:axId val="172836224"/>
      </c:lineChart>
      <c:dateAx>
        <c:axId val="172835832"/>
        <c:scaling>
          <c:orientation val="minMax"/>
        </c:scaling>
        <c:delete val="1"/>
        <c:axPos val="b"/>
        <c:numFmt formatCode="ge" sourceLinked="1"/>
        <c:majorTickMark val="none"/>
        <c:minorTickMark val="none"/>
        <c:tickLblPos val="none"/>
        <c:crossAx val="172836224"/>
        <c:crosses val="autoZero"/>
        <c:auto val="1"/>
        <c:lblOffset val="100"/>
        <c:baseTimeUnit val="years"/>
      </c:dateAx>
      <c:valAx>
        <c:axId val="17283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83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493.45</c:v>
                </c:pt>
                <c:pt idx="1">
                  <c:v>799.87</c:v>
                </c:pt>
                <c:pt idx="2">
                  <c:v>312.68</c:v>
                </c:pt>
                <c:pt idx="3">
                  <c:v>300.06</c:v>
                </c:pt>
                <c:pt idx="4">
                  <c:v>368.56</c:v>
                </c:pt>
              </c:numCache>
            </c:numRef>
          </c:val>
        </c:ser>
        <c:dLbls>
          <c:showLegendKey val="0"/>
          <c:showVal val="0"/>
          <c:showCatName val="0"/>
          <c:showSerName val="0"/>
          <c:showPercent val="0"/>
          <c:showBubbleSize val="0"/>
        </c:dLbls>
        <c:gapWidth val="150"/>
        <c:axId val="172837400"/>
        <c:axId val="2517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72837400"/>
        <c:axId val="251764928"/>
      </c:lineChart>
      <c:dateAx>
        <c:axId val="172837400"/>
        <c:scaling>
          <c:orientation val="minMax"/>
        </c:scaling>
        <c:delete val="1"/>
        <c:axPos val="b"/>
        <c:numFmt formatCode="ge" sourceLinked="1"/>
        <c:majorTickMark val="none"/>
        <c:minorTickMark val="none"/>
        <c:tickLblPos val="none"/>
        <c:crossAx val="251764928"/>
        <c:crosses val="autoZero"/>
        <c:auto val="1"/>
        <c:lblOffset val="100"/>
        <c:baseTimeUnit val="years"/>
      </c:dateAx>
      <c:valAx>
        <c:axId val="25176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8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334.68</c:v>
                </c:pt>
                <c:pt idx="1">
                  <c:v>344.8</c:v>
                </c:pt>
                <c:pt idx="2">
                  <c:v>367</c:v>
                </c:pt>
                <c:pt idx="3">
                  <c:v>376</c:v>
                </c:pt>
                <c:pt idx="4">
                  <c:v>388.03</c:v>
                </c:pt>
              </c:numCache>
            </c:numRef>
          </c:val>
        </c:ser>
        <c:dLbls>
          <c:showLegendKey val="0"/>
          <c:showVal val="0"/>
          <c:showCatName val="0"/>
          <c:showSerName val="0"/>
          <c:showPercent val="0"/>
          <c:showBubbleSize val="0"/>
        </c:dLbls>
        <c:gapWidth val="150"/>
        <c:axId val="251766104"/>
        <c:axId val="2517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51766104"/>
        <c:axId val="251766496"/>
      </c:lineChart>
      <c:dateAx>
        <c:axId val="251766104"/>
        <c:scaling>
          <c:orientation val="minMax"/>
        </c:scaling>
        <c:delete val="1"/>
        <c:axPos val="b"/>
        <c:numFmt formatCode="ge" sourceLinked="1"/>
        <c:majorTickMark val="none"/>
        <c:minorTickMark val="none"/>
        <c:tickLblPos val="none"/>
        <c:crossAx val="251766496"/>
        <c:crosses val="autoZero"/>
        <c:auto val="1"/>
        <c:lblOffset val="100"/>
        <c:baseTimeUnit val="years"/>
      </c:dateAx>
      <c:valAx>
        <c:axId val="25176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76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116.66</c:v>
                </c:pt>
                <c:pt idx="1">
                  <c:v>105.89</c:v>
                </c:pt>
                <c:pt idx="2">
                  <c:v>112.53</c:v>
                </c:pt>
                <c:pt idx="3">
                  <c:v>115.55</c:v>
                </c:pt>
                <c:pt idx="4">
                  <c:v>119.07</c:v>
                </c:pt>
              </c:numCache>
            </c:numRef>
          </c:val>
        </c:ser>
        <c:dLbls>
          <c:showLegendKey val="0"/>
          <c:showVal val="0"/>
          <c:showCatName val="0"/>
          <c:showSerName val="0"/>
          <c:showPercent val="0"/>
          <c:showBubbleSize val="0"/>
        </c:dLbls>
        <c:gapWidth val="150"/>
        <c:axId val="251767672"/>
        <c:axId val="251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51767672"/>
        <c:axId val="251768064"/>
      </c:lineChart>
      <c:dateAx>
        <c:axId val="251767672"/>
        <c:scaling>
          <c:orientation val="minMax"/>
        </c:scaling>
        <c:delete val="1"/>
        <c:axPos val="b"/>
        <c:numFmt formatCode="ge" sourceLinked="1"/>
        <c:majorTickMark val="none"/>
        <c:minorTickMark val="none"/>
        <c:tickLblPos val="none"/>
        <c:crossAx val="251768064"/>
        <c:crosses val="autoZero"/>
        <c:auto val="1"/>
        <c:lblOffset val="100"/>
        <c:baseTimeUnit val="years"/>
      </c:dateAx>
      <c:valAx>
        <c:axId val="251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6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96.07</c:v>
                </c:pt>
                <c:pt idx="1">
                  <c:v>105.71</c:v>
                </c:pt>
                <c:pt idx="2">
                  <c:v>99.48</c:v>
                </c:pt>
                <c:pt idx="3">
                  <c:v>96.84</c:v>
                </c:pt>
                <c:pt idx="4">
                  <c:v>94</c:v>
                </c:pt>
              </c:numCache>
            </c:numRef>
          </c:val>
        </c:ser>
        <c:dLbls>
          <c:showLegendKey val="0"/>
          <c:showVal val="0"/>
          <c:showCatName val="0"/>
          <c:showSerName val="0"/>
          <c:showPercent val="0"/>
          <c:showBubbleSize val="0"/>
        </c:dLbls>
        <c:gapWidth val="150"/>
        <c:axId val="251480400"/>
        <c:axId val="25148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51480400"/>
        <c:axId val="251480792"/>
      </c:lineChart>
      <c:dateAx>
        <c:axId val="251480400"/>
        <c:scaling>
          <c:orientation val="minMax"/>
        </c:scaling>
        <c:delete val="1"/>
        <c:axPos val="b"/>
        <c:numFmt formatCode="ge" sourceLinked="1"/>
        <c:majorTickMark val="none"/>
        <c:minorTickMark val="none"/>
        <c:tickLblPos val="none"/>
        <c:crossAx val="251480792"/>
        <c:crosses val="autoZero"/>
        <c:auto val="1"/>
        <c:lblOffset val="100"/>
        <c:baseTimeUnit val="years"/>
      </c:dateAx>
      <c:valAx>
        <c:axId val="2514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玉村町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36796</v>
      </c>
      <c r="AM8" s="61"/>
      <c r="AN8" s="61"/>
      <c r="AO8" s="61"/>
      <c r="AP8" s="61"/>
      <c r="AQ8" s="61"/>
      <c r="AR8" s="61"/>
      <c r="AS8" s="61"/>
      <c r="AT8" s="51">
        <f>データ!$S$6</f>
        <v>25.78</v>
      </c>
      <c r="AU8" s="52"/>
      <c r="AV8" s="52"/>
      <c r="AW8" s="52"/>
      <c r="AX8" s="52"/>
      <c r="AY8" s="52"/>
      <c r="AZ8" s="52"/>
      <c r="BA8" s="52"/>
      <c r="BB8" s="53">
        <f>データ!$T$6</f>
        <v>1427.31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59.36</v>
      </c>
      <c r="J10" s="52"/>
      <c r="K10" s="52"/>
      <c r="L10" s="52"/>
      <c r="M10" s="52"/>
      <c r="N10" s="52"/>
      <c r="O10" s="64"/>
      <c r="P10" s="53">
        <f>データ!$P$6</f>
        <v>99.9</v>
      </c>
      <c r="Q10" s="53"/>
      <c r="R10" s="53"/>
      <c r="S10" s="53"/>
      <c r="T10" s="53"/>
      <c r="U10" s="53"/>
      <c r="V10" s="53"/>
      <c r="W10" s="61">
        <f>データ!$Q$6</f>
        <v>2280</v>
      </c>
      <c r="X10" s="61"/>
      <c r="Y10" s="61"/>
      <c r="Z10" s="61"/>
      <c r="AA10" s="61"/>
      <c r="AB10" s="61"/>
      <c r="AC10" s="61"/>
      <c r="AD10" s="2"/>
      <c r="AE10" s="2"/>
      <c r="AF10" s="2"/>
      <c r="AG10" s="2"/>
      <c r="AH10" s="5"/>
      <c r="AI10" s="5"/>
      <c r="AJ10" s="5"/>
      <c r="AK10" s="5"/>
      <c r="AL10" s="61">
        <f>データ!$U$6</f>
        <v>36642</v>
      </c>
      <c r="AM10" s="61"/>
      <c r="AN10" s="61"/>
      <c r="AO10" s="61"/>
      <c r="AP10" s="61"/>
      <c r="AQ10" s="61"/>
      <c r="AR10" s="61"/>
      <c r="AS10" s="61"/>
      <c r="AT10" s="51">
        <f>データ!$V$6</f>
        <v>25.78</v>
      </c>
      <c r="AU10" s="52"/>
      <c r="AV10" s="52"/>
      <c r="AW10" s="52"/>
      <c r="AX10" s="52"/>
      <c r="AY10" s="52"/>
      <c r="AZ10" s="52"/>
      <c r="BA10" s="52"/>
      <c r="BB10" s="53">
        <f>データ!$W$6</f>
        <v>1421.33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K5Z3lshSOcuZs4/QWBhDRn1WV1saiqQdKYrkorZNWkwN9NDfp+5C2Rqi9r5uUh+1c555TKpU0zNgQ1WlKaCSQ==" saltValue="nentkNisKHPr419Wt+CwM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H8" sqref="EH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f t="shared" si="3"/>
        <v>0</v>
      </c>
      <c r="N6" s="35" t="str">
        <f t="shared" si="3"/>
        <v>-</v>
      </c>
      <c r="O6" s="35">
        <f t="shared" si="3"/>
        <v>59.36</v>
      </c>
      <c r="P6" s="35">
        <f t="shared" si="3"/>
        <v>99.9</v>
      </c>
      <c r="Q6" s="35">
        <f t="shared" si="3"/>
        <v>2280</v>
      </c>
      <c r="R6" s="35">
        <f t="shared" si="3"/>
        <v>36796</v>
      </c>
      <c r="S6" s="35">
        <f t="shared" si="3"/>
        <v>25.78</v>
      </c>
      <c r="T6" s="35">
        <f t="shared" si="3"/>
        <v>1427.31</v>
      </c>
      <c r="U6" s="35">
        <f t="shared" si="3"/>
        <v>36642</v>
      </c>
      <c r="V6" s="35">
        <f t="shared" si="3"/>
        <v>25.78</v>
      </c>
      <c r="W6" s="35">
        <f t="shared" si="3"/>
        <v>1421.33</v>
      </c>
      <c r="X6" s="36">
        <f>IF(X7="",NA(),X7)</f>
        <v>115.08</v>
      </c>
      <c r="Y6" s="36">
        <f t="shared" ref="Y6:AG6" si="4">IF(Y7="",NA(),Y7)</f>
        <v>106.79</v>
      </c>
      <c r="Z6" s="36">
        <f t="shared" si="4"/>
        <v>113.6</v>
      </c>
      <c r="AA6" s="36">
        <f t="shared" si="4"/>
        <v>120.35</v>
      </c>
      <c r="AB6" s="36">
        <f t="shared" si="4"/>
        <v>123.09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493.45</v>
      </c>
      <c r="AU6" s="36">
        <f t="shared" ref="AU6:BC6" si="6">IF(AU7="",NA(),AU7)</f>
        <v>799.87</v>
      </c>
      <c r="AV6" s="36">
        <f t="shared" si="6"/>
        <v>312.68</v>
      </c>
      <c r="AW6" s="36">
        <f t="shared" si="6"/>
        <v>300.06</v>
      </c>
      <c r="AX6" s="36">
        <f t="shared" si="6"/>
        <v>368.56</v>
      </c>
      <c r="AY6" s="36">
        <f t="shared" si="6"/>
        <v>852.01</v>
      </c>
      <c r="AZ6" s="36">
        <f t="shared" si="6"/>
        <v>909.68</v>
      </c>
      <c r="BA6" s="36">
        <f t="shared" si="6"/>
        <v>382.09</v>
      </c>
      <c r="BB6" s="36">
        <f t="shared" si="6"/>
        <v>371.31</v>
      </c>
      <c r="BC6" s="36">
        <f t="shared" si="6"/>
        <v>377.63</v>
      </c>
      <c r="BD6" s="35" t="str">
        <f>IF(BD7="","",IF(BD7="-","【-】","【"&amp;SUBSTITUTE(TEXT(BD7,"#,##0.00"),"-","△")&amp;"】"))</f>
        <v>【262.87】</v>
      </c>
      <c r="BE6" s="36">
        <f>IF(BE7="",NA(),BE7)</f>
        <v>334.68</v>
      </c>
      <c r="BF6" s="36">
        <f t="shared" ref="BF6:BN6" si="7">IF(BF7="",NA(),BF7)</f>
        <v>344.8</v>
      </c>
      <c r="BG6" s="36">
        <f t="shared" si="7"/>
        <v>367</v>
      </c>
      <c r="BH6" s="36">
        <f t="shared" si="7"/>
        <v>376</v>
      </c>
      <c r="BI6" s="36">
        <f t="shared" si="7"/>
        <v>388.03</v>
      </c>
      <c r="BJ6" s="36">
        <f t="shared" si="7"/>
        <v>391.4</v>
      </c>
      <c r="BK6" s="36">
        <f t="shared" si="7"/>
        <v>382.65</v>
      </c>
      <c r="BL6" s="36">
        <f t="shared" si="7"/>
        <v>385.06</v>
      </c>
      <c r="BM6" s="36">
        <f t="shared" si="7"/>
        <v>373.09</v>
      </c>
      <c r="BN6" s="36">
        <f t="shared" si="7"/>
        <v>364.71</v>
      </c>
      <c r="BO6" s="35" t="str">
        <f>IF(BO7="","",IF(BO7="-","【-】","【"&amp;SUBSTITUTE(TEXT(BO7,"#,##0.00"),"-","△")&amp;"】"))</f>
        <v>【270.87】</v>
      </c>
      <c r="BP6" s="36">
        <f>IF(BP7="",NA(),BP7)</f>
        <v>116.66</v>
      </c>
      <c r="BQ6" s="36">
        <f t="shared" ref="BQ6:BY6" si="8">IF(BQ7="",NA(),BQ7)</f>
        <v>105.89</v>
      </c>
      <c r="BR6" s="36">
        <f t="shared" si="8"/>
        <v>112.53</v>
      </c>
      <c r="BS6" s="36">
        <f t="shared" si="8"/>
        <v>115.55</v>
      </c>
      <c r="BT6" s="36">
        <f t="shared" si="8"/>
        <v>119.07</v>
      </c>
      <c r="BU6" s="36">
        <f t="shared" si="8"/>
        <v>95.91</v>
      </c>
      <c r="BV6" s="36">
        <f t="shared" si="8"/>
        <v>96.1</v>
      </c>
      <c r="BW6" s="36">
        <f t="shared" si="8"/>
        <v>99.07</v>
      </c>
      <c r="BX6" s="36">
        <f t="shared" si="8"/>
        <v>99.99</v>
      </c>
      <c r="BY6" s="36">
        <f t="shared" si="8"/>
        <v>100.65</v>
      </c>
      <c r="BZ6" s="35" t="str">
        <f>IF(BZ7="","",IF(BZ7="-","【-】","【"&amp;SUBSTITUTE(TEXT(BZ7,"#,##0.00"),"-","△")&amp;"】"))</f>
        <v>【105.59】</v>
      </c>
      <c r="CA6" s="36">
        <f>IF(CA7="",NA(),CA7)</f>
        <v>96.07</v>
      </c>
      <c r="CB6" s="36">
        <f t="shared" ref="CB6:CJ6" si="9">IF(CB7="",NA(),CB7)</f>
        <v>105.71</v>
      </c>
      <c r="CC6" s="36">
        <f t="shared" si="9"/>
        <v>99.48</v>
      </c>
      <c r="CD6" s="36">
        <f t="shared" si="9"/>
        <v>96.84</v>
      </c>
      <c r="CE6" s="36">
        <f t="shared" si="9"/>
        <v>94</v>
      </c>
      <c r="CF6" s="36">
        <f t="shared" si="9"/>
        <v>179.29</v>
      </c>
      <c r="CG6" s="36">
        <f t="shared" si="9"/>
        <v>178.39</v>
      </c>
      <c r="CH6" s="36">
        <f t="shared" si="9"/>
        <v>173.03</v>
      </c>
      <c r="CI6" s="36">
        <f t="shared" si="9"/>
        <v>171.15</v>
      </c>
      <c r="CJ6" s="36">
        <f t="shared" si="9"/>
        <v>170.19</v>
      </c>
      <c r="CK6" s="35" t="str">
        <f>IF(CK7="","",IF(CK7="-","【-】","【"&amp;SUBSTITUTE(TEXT(CK7,"#,##0.00"),"-","△")&amp;"】"))</f>
        <v>【163.27】</v>
      </c>
      <c r="CL6" s="36">
        <f>IF(CL7="",NA(),CL7)</f>
        <v>68.25</v>
      </c>
      <c r="CM6" s="36">
        <f t="shared" ref="CM6:CU6" si="10">IF(CM7="",NA(),CM7)</f>
        <v>67.83</v>
      </c>
      <c r="CN6" s="36">
        <f t="shared" si="10"/>
        <v>71.040000000000006</v>
      </c>
      <c r="CO6" s="36">
        <f t="shared" si="10"/>
        <v>72.64</v>
      </c>
      <c r="CP6" s="36">
        <f t="shared" si="10"/>
        <v>70.5</v>
      </c>
      <c r="CQ6" s="36">
        <f t="shared" si="10"/>
        <v>59.09</v>
      </c>
      <c r="CR6" s="36">
        <f t="shared" si="10"/>
        <v>59.23</v>
      </c>
      <c r="CS6" s="36">
        <f t="shared" si="10"/>
        <v>58.58</v>
      </c>
      <c r="CT6" s="36">
        <f t="shared" si="10"/>
        <v>58.53</v>
      </c>
      <c r="CU6" s="36">
        <f t="shared" si="10"/>
        <v>59.01</v>
      </c>
      <c r="CV6" s="35" t="str">
        <f>IF(CV7="","",IF(CV7="-","【-】","【"&amp;SUBSTITUTE(TEXT(CV7,"#,##0.00"),"-","△")&amp;"】"))</f>
        <v>【59.94】</v>
      </c>
      <c r="CW6" s="36">
        <f>IF(CW7="",NA(),CW7)</f>
        <v>92.9</v>
      </c>
      <c r="CX6" s="36">
        <f t="shared" ref="CX6:DF6" si="11">IF(CX7="",NA(),CX7)</f>
        <v>91.52</v>
      </c>
      <c r="CY6" s="36">
        <f t="shared" si="11"/>
        <v>85.4</v>
      </c>
      <c r="CZ6" s="36">
        <f t="shared" si="11"/>
        <v>83.56</v>
      </c>
      <c r="DA6" s="36">
        <f t="shared" si="11"/>
        <v>86.11</v>
      </c>
      <c r="DB6" s="36">
        <f t="shared" si="11"/>
        <v>85.4</v>
      </c>
      <c r="DC6" s="36">
        <f t="shared" si="11"/>
        <v>85.53</v>
      </c>
      <c r="DD6" s="36">
        <f t="shared" si="11"/>
        <v>85.23</v>
      </c>
      <c r="DE6" s="36">
        <f t="shared" si="11"/>
        <v>85.26</v>
      </c>
      <c r="DF6" s="36">
        <f t="shared" si="11"/>
        <v>85.37</v>
      </c>
      <c r="DG6" s="35" t="str">
        <f>IF(DG7="","",IF(DG7="-","【-】","【"&amp;SUBSTITUTE(TEXT(DG7,"#,##0.00"),"-","△")&amp;"】"))</f>
        <v>【90.22】</v>
      </c>
      <c r="DH6" s="36">
        <f>IF(DH7="",NA(),DH7)</f>
        <v>49.42</v>
      </c>
      <c r="DI6" s="36">
        <f t="shared" ref="DI6:DQ6" si="12">IF(DI7="",NA(),DI7)</f>
        <v>50.04</v>
      </c>
      <c r="DJ6" s="36">
        <f t="shared" si="12"/>
        <v>50.45</v>
      </c>
      <c r="DK6" s="36">
        <f t="shared" si="12"/>
        <v>51.15</v>
      </c>
      <c r="DL6" s="36">
        <f t="shared" si="12"/>
        <v>51.61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8.77</v>
      </c>
      <c r="DT6" s="36">
        <f t="shared" ref="DT6:EB6" si="13">IF(DT7="",NA(),DT7)</f>
        <v>7.72</v>
      </c>
      <c r="DU6" s="36">
        <f t="shared" si="13"/>
        <v>6.16</v>
      </c>
      <c r="DV6" s="36">
        <f t="shared" si="13"/>
        <v>4.38</v>
      </c>
      <c r="DW6" s="36">
        <f t="shared" si="13"/>
        <v>4.55</v>
      </c>
      <c r="DX6" s="36">
        <f t="shared" si="13"/>
        <v>7.8</v>
      </c>
      <c r="DY6" s="36">
        <f t="shared" si="13"/>
        <v>8.39</v>
      </c>
      <c r="DZ6" s="36">
        <f t="shared" si="13"/>
        <v>10.09</v>
      </c>
      <c r="EA6" s="36">
        <f t="shared" si="13"/>
        <v>10.54</v>
      </c>
      <c r="EB6" s="36">
        <f t="shared" si="13"/>
        <v>12.03</v>
      </c>
      <c r="EC6" s="35" t="str">
        <f>IF(EC7="","",IF(EC7="-","【-】","【"&amp;SUBSTITUTE(TEXT(EC7,"#,##0.00"),"-","△")&amp;"】"))</f>
        <v>【15.00】</v>
      </c>
      <c r="ED6" s="36">
        <f>IF(ED7="",NA(),ED7)</f>
        <v>1.1399999999999999</v>
      </c>
      <c r="EE6" s="36">
        <f t="shared" ref="EE6:EM6" si="14">IF(EE7="",NA(),EE7)</f>
        <v>1.45</v>
      </c>
      <c r="EF6" s="36">
        <f t="shared" si="14"/>
        <v>1.96</v>
      </c>
      <c r="EG6" s="36">
        <f t="shared" si="14"/>
        <v>2.38</v>
      </c>
      <c r="EH6" s="36">
        <f t="shared" si="14"/>
        <v>1.61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104647</v>
      </c>
      <c r="D7" s="38">
        <v>46</v>
      </c>
      <c r="E7" s="38">
        <v>1</v>
      </c>
      <c r="F7" s="38">
        <v>0</v>
      </c>
      <c r="G7" s="38">
        <v>1</v>
      </c>
      <c r="H7" s="38" t="s">
        <v>105</v>
      </c>
      <c r="I7" s="38" t="s">
        <v>106</v>
      </c>
      <c r="J7" s="38" t="s">
        <v>107</v>
      </c>
      <c r="K7" s="38" t="s">
        <v>108</v>
      </c>
      <c r="L7" s="38" t="s">
        <v>109</v>
      </c>
      <c r="M7" s="38"/>
      <c r="N7" s="39" t="s">
        <v>110</v>
      </c>
      <c r="O7" s="39">
        <v>59.36</v>
      </c>
      <c r="P7" s="39">
        <v>99.9</v>
      </c>
      <c r="Q7" s="39">
        <v>2280</v>
      </c>
      <c r="R7" s="39">
        <v>36796</v>
      </c>
      <c r="S7" s="39">
        <v>25.78</v>
      </c>
      <c r="T7" s="39">
        <v>1427.31</v>
      </c>
      <c r="U7" s="39">
        <v>36642</v>
      </c>
      <c r="V7" s="39">
        <v>25.78</v>
      </c>
      <c r="W7" s="39">
        <v>1421.33</v>
      </c>
      <c r="X7" s="39">
        <v>115.08</v>
      </c>
      <c r="Y7" s="39">
        <v>106.79</v>
      </c>
      <c r="Z7" s="39">
        <v>113.6</v>
      </c>
      <c r="AA7" s="39">
        <v>120.35</v>
      </c>
      <c r="AB7" s="39">
        <v>123.09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493.45</v>
      </c>
      <c r="AU7" s="39">
        <v>799.87</v>
      </c>
      <c r="AV7" s="39">
        <v>312.68</v>
      </c>
      <c r="AW7" s="39">
        <v>300.06</v>
      </c>
      <c r="AX7" s="39">
        <v>368.56</v>
      </c>
      <c r="AY7" s="39">
        <v>852.01</v>
      </c>
      <c r="AZ7" s="39">
        <v>909.68</v>
      </c>
      <c r="BA7" s="39">
        <v>382.09</v>
      </c>
      <c r="BB7" s="39">
        <v>371.31</v>
      </c>
      <c r="BC7" s="39">
        <v>377.63</v>
      </c>
      <c r="BD7" s="39">
        <v>262.87</v>
      </c>
      <c r="BE7" s="39">
        <v>334.68</v>
      </c>
      <c r="BF7" s="39">
        <v>344.8</v>
      </c>
      <c r="BG7" s="39">
        <v>367</v>
      </c>
      <c r="BH7" s="39">
        <v>376</v>
      </c>
      <c r="BI7" s="39">
        <v>388.03</v>
      </c>
      <c r="BJ7" s="39">
        <v>391.4</v>
      </c>
      <c r="BK7" s="39">
        <v>382.65</v>
      </c>
      <c r="BL7" s="39">
        <v>385.06</v>
      </c>
      <c r="BM7" s="39">
        <v>373.09</v>
      </c>
      <c r="BN7" s="39">
        <v>364.71</v>
      </c>
      <c r="BO7" s="39">
        <v>270.87</v>
      </c>
      <c r="BP7" s="39">
        <v>116.66</v>
      </c>
      <c r="BQ7" s="39">
        <v>105.89</v>
      </c>
      <c r="BR7" s="39">
        <v>112.53</v>
      </c>
      <c r="BS7" s="39">
        <v>115.55</v>
      </c>
      <c r="BT7" s="39">
        <v>119.07</v>
      </c>
      <c r="BU7" s="39">
        <v>95.91</v>
      </c>
      <c r="BV7" s="39">
        <v>96.1</v>
      </c>
      <c r="BW7" s="39">
        <v>99.07</v>
      </c>
      <c r="BX7" s="39">
        <v>99.99</v>
      </c>
      <c r="BY7" s="39">
        <v>100.65</v>
      </c>
      <c r="BZ7" s="39">
        <v>105.59</v>
      </c>
      <c r="CA7" s="39">
        <v>96.07</v>
      </c>
      <c r="CB7" s="39">
        <v>105.71</v>
      </c>
      <c r="CC7" s="39">
        <v>99.48</v>
      </c>
      <c r="CD7" s="39">
        <v>96.84</v>
      </c>
      <c r="CE7" s="39">
        <v>94</v>
      </c>
      <c r="CF7" s="39">
        <v>179.29</v>
      </c>
      <c r="CG7" s="39">
        <v>178.39</v>
      </c>
      <c r="CH7" s="39">
        <v>173.03</v>
      </c>
      <c r="CI7" s="39">
        <v>171.15</v>
      </c>
      <c r="CJ7" s="39">
        <v>170.19</v>
      </c>
      <c r="CK7" s="39">
        <v>163.27000000000001</v>
      </c>
      <c r="CL7" s="39">
        <v>68.25</v>
      </c>
      <c r="CM7" s="39">
        <v>67.83</v>
      </c>
      <c r="CN7" s="39">
        <v>71.040000000000006</v>
      </c>
      <c r="CO7" s="39">
        <v>72.64</v>
      </c>
      <c r="CP7" s="39">
        <v>70.5</v>
      </c>
      <c r="CQ7" s="39">
        <v>59.09</v>
      </c>
      <c r="CR7" s="39">
        <v>59.23</v>
      </c>
      <c r="CS7" s="39">
        <v>58.58</v>
      </c>
      <c r="CT7" s="39">
        <v>58.53</v>
      </c>
      <c r="CU7" s="39">
        <v>59.01</v>
      </c>
      <c r="CV7" s="39">
        <v>59.94</v>
      </c>
      <c r="CW7" s="39">
        <v>92.9</v>
      </c>
      <c r="CX7" s="39">
        <v>91.52</v>
      </c>
      <c r="CY7" s="39">
        <v>85.4</v>
      </c>
      <c r="CZ7" s="39">
        <v>83.56</v>
      </c>
      <c r="DA7" s="39">
        <v>86.11</v>
      </c>
      <c r="DB7" s="39">
        <v>85.4</v>
      </c>
      <c r="DC7" s="39">
        <v>85.53</v>
      </c>
      <c r="DD7" s="39">
        <v>85.23</v>
      </c>
      <c r="DE7" s="39">
        <v>85.26</v>
      </c>
      <c r="DF7" s="39">
        <v>85.37</v>
      </c>
      <c r="DG7" s="39">
        <v>90.22</v>
      </c>
      <c r="DH7" s="39">
        <v>49.42</v>
      </c>
      <c r="DI7" s="39">
        <v>50.04</v>
      </c>
      <c r="DJ7" s="39">
        <v>50.45</v>
      </c>
      <c r="DK7" s="39">
        <v>51.15</v>
      </c>
      <c r="DL7" s="39">
        <v>51.61</v>
      </c>
      <c r="DM7" s="39">
        <v>36.36</v>
      </c>
      <c r="DN7" s="39">
        <v>37.340000000000003</v>
      </c>
      <c r="DO7" s="39">
        <v>44.31</v>
      </c>
      <c r="DP7" s="39">
        <v>45.75</v>
      </c>
      <c r="DQ7" s="39">
        <v>46.9</v>
      </c>
      <c r="DR7" s="39">
        <v>47.91</v>
      </c>
      <c r="DS7" s="39">
        <v>8.77</v>
      </c>
      <c r="DT7" s="39">
        <v>7.72</v>
      </c>
      <c r="DU7" s="39">
        <v>6.16</v>
      </c>
      <c r="DV7" s="39">
        <v>4.38</v>
      </c>
      <c r="DW7" s="39">
        <v>4.55</v>
      </c>
      <c r="DX7" s="39">
        <v>7.8</v>
      </c>
      <c r="DY7" s="39">
        <v>8.39</v>
      </c>
      <c r="DZ7" s="39">
        <v>10.09</v>
      </c>
      <c r="EA7" s="39">
        <v>10.54</v>
      </c>
      <c r="EB7" s="39">
        <v>12.03</v>
      </c>
      <c r="EC7" s="39">
        <v>15</v>
      </c>
      <c r="ED7" s="39">
        <v>1.1399999999999999</v>
      </c>
      <c r="EE7" s="39">
        <v>1.45</v>
      </c>
      <c r="EF7" s="39">
        <v>1.96</v>
      </c>
      <c r="EG7" s="39">
        <v>2.38</v>
      </c>
      <c r="EH7" s="39">
        <v>1.61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2018-02-25T23:55:50Z</cp:lastPrinted>
  <dcterms:created xsi:type="dcterms:W3CDTF">2017-12-25T01:24:40Z</dcterms:created>
  <dcterms:modified xsi:type="dcterms:W3CDTF">2018-02-25T23:55:54Z</dcterms:modified>
  <cp:category/>
</cp:coreProperties>
</file>