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1 長野原町\"/>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Q6" i="5"/>
  <c r="P6" i="5"/>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W10" i="4"/>
  <c r="P10" i="4"/>
  <c r="I10" i="4"/>
  <c r="BB8" i="4"/>
  <c r="AL8" i="4"/>
  <c r="P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<sst xmlns="http://schemas.openxmlformats.org/spreadsheetml/2006/main" count="237" uniqueCount="123">
  <si>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</si>
  <si>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</si>
  <si>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</si>
  <si>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</si>
  <si>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</si>
  <si>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</si>
  <si>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</si>
  <si>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</si>
  <si>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</si>
  <si>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</si>
  <si>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</si>
  <si>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</si>
  <si>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</si>
  <si>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</si>
  <si>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</si>
  <si>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</si>
  <si>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</si>
  <si>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</si>
  <si>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</si>
  <si>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</si>
  <si>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</si>
  <si>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</si>
  <si>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</si>
  <si>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</si>
  <si>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</si>
  <si>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</si>
  <si>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</si>
  <si>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</si>
  <si>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</si>
  <si>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</si>
  <si>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</si>
  <si>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</si>
  <si>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</si>
  <si>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</si>
  <si>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</si>
  <si>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</si>
  <si>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</si>
  <si>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</si>
  <si>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</si>
  <si>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</si>
  <si>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</si>
  <si>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</si>
  <si>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</si>
  <si>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</si>
  <si>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</si>
  <si>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</si>
  <si>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</si>
  <si>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</si>
  <si>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</si>
  <si>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</si>
  <si>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</si>
  <si>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</si>
  <si>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</si>
  <si>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</si>
  <si>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</si>
  <si>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</si>
  <si>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</si>
  <si>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</si>
  <si>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</si>
  <si>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</si>
  <si>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</si>
  <si>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</si>
  <si>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</si>
  <si>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</si>
  <si>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</si>
  <si>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</si>
  <si>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</si>
  <si>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</si>
  <si>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</si>
  <si>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</si>
  <si>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</si>
  <si>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</si>
  <si>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</si>
  <si>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</si>
  <si>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</si>
  <si>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</si>
  <si>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</si>
  <si>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</si>
  <si>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</si>
  <si>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</si>
  <si>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</si>
  <si>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</si>
  <si>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</si>
  <si>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</si>
  <si>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</si>
  <si>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</si>
  <si>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</si>
  <si>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</si>
  <si>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</si>
  <si>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</si>
  <si>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</si>
  <si>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</si>
  <si>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</si>
  <si>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</si>
  <si>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</si>
  <si>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</si>
  <si>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</si>
  <si>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</si>
  <si>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</si>
  <si>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</si>
  <si>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</si>
  <si>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</si>
  <si>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</si>
  <si>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</si>
  <si>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</si>
  <si>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</si>
  <si>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</si>
  <si>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長野原町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</si>
  <si>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</si>
  <si>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</si>
  <si>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</si>
  <si>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</si>
  <si>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</si>
  <si>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</si>
  <si>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</si>
  <si>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</si>
  <si>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</si>
  <si>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</si>
  <si>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</si>
  <si>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</si>
  <si>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この事業については、企業債残高が類似団体平均よりも多いため、今後も厳しい状況が続きます。また八ッ場ダム関連事業の進捗～完成により、あと数年間は、大規模工事が続きます。これらを賄っている一般会計繰入金については、八ッ場ダム事業の下流都県からの負担金となり、町単独の費用ではなく、起債する必要がないので、経営は一見すると楽に見えます。しかしながら、後年の維持管理・補修費等の増加や簡易水道の法適用化など、この事業には、乗り越えなければならない課題が山積しています。水道料金については、平成30年度に経営戦略を策定し、実効性のある中長期的な事業経営計画を立てて、なるべく値上げしないようにして行きたいと考えています。</t>
    <rPh sb="240" eb="242">
      <t>ヘイセイ</t>
    </rPh>
    <rPh sb="244" eb="245">
      <t>ネン</t>
    </rPh>
    <rPh sb="245" eb="246">
      <t>ド</t>
    </rPh>
    <phoneticPr fontId="4"/>
  </si>
  <si>
    <t>老朽化の状況については、法非適用事業のため、固定資産台帳が整備されておらず、法定耐用年数以上の管路がどれだけあるのか不明です。ただし、八ッ場ダム建設における生活再建事業により、水没地区へ給配水する管路や水道施設・設備を整備しており、比較的新しい施設が多い状況となっています。八ッ場ダム関連事業に該当していない地区については、平成30年度に新水道ビジョン及び経営戦略の策定に取り組んでおり、アセットマネジメントの導入により計画的な管路の布設替えを実施したいと考えています。</t>
    <rPh sb="176" eb="177">
      <t>オヨ</t>
    </rPh>
    <rPh sb="178" eb="180">
      <t>ケイエイ</t>
    </rPh>
    <rPh sb="180" eb="182">
      <t>センリャク</t>
    </rPh>
    <phoneticPr fontId="4"/>
  </si>
  <si>
    <t>中部簡易水道事業の経営の健全性については、①収益的収支比率が概ね90～80％台で推移しており、類似団体平均と比較し良好と言えますが、④の企業債残高が類似団体平均以上となっています。（※平成28年度は、類似団体平均値以下となりました。）八ッ場ダム建設に伴う、生活再建事業により管路工事や施設の建設工事が多く、一般会計繰入金（基準外）で人件費を含め、これら工事費を賄っている状況です。また、効率性については、⑤料金回収率、⑦施設利用率が類似団体平均を超えており、⑥給水原価については、類似団体平均の３分の１以下のため、効率性の高い水道事業と言えますが、⑧有収率は平均を若干下回っています。⑦施設利用率は、100％を超える年もあるため、八ッ場ダム関連事業の進捗とともに、配水流量・配水設備を検討・整備しながら、もう少し配水量にゆとりが出るようにしたいと考えます。</t>
    <rPh sb="38" eb="39">
      <t>ダイ</t>
    </rPh>
    <rPh sb="40" eb="42">
      <t>スイイ</t>
    </rPh>
    <rPh sb="92" eb="94">
      <t>ヘイセイ</t>
    </rPh>
    <rPh sb="96" eb="97">
      <t>ネン</t>
    </rPh>
    <rPh sb="97" eb="98">
      <t>ド</t>
    </rPh>
    <rPh sb="100" eb="102">
      <t>ルイジ</t>
    </rPh>
    <rPh sb="102" eb="104">
      <t>ダンタイ</t>
    </rPh>
    <rPh sb="104" eb="106">
      <t>ヘイキン</t>
    </rPh>
    <rPh sb="106" eb="107">
      <t>アタイ</t>
    </rPh>
    <rPh sb="107" eb="109">
      <t>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</si>
</sst>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2.95</c:v>
                </c:pt>
                <c:pt idx="1">
                  <c:v>4.04</c:v>
                </c:pt>
                <c:pt idx="2">
                  <c:v>2.65</c:v>
                </c:pt>
                <c:pt idx="3" formatCode="#,##0.00;&quot;△&quot;#,##0.00">
                  <c:v>0</c:v>
                </c:pt>
                <c:pt idx="4" formatCode="#,##0.00;&quot;△&quot;#,##0.00">
                  <c:v>0</c:v>
                </c:pt>
              </c:numCache>
            </c:numRef>
          </c:val>
        </c:ser>
        <c:dLbls>
          <c:showLegendKey val="0"/>
          <c:showVal val="0"/>
          <c:showCatName val="0"/>
          <c:showSerName val="0"/>
          <c:showPercent val="0"/>
          <c:showBubbleSize val="0"/>
        </c:dLbls>
        <c:gapWidth val="150"/>
        <c:axId val="171581168"/>
        <c:axId val="11085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71581168"/>
        <c:axId val="110854296"/>
      </c:lineChart>
      <c:dateAx>
        <c:axId val="171581168"/>
        <c:scaling>
          <c:orientation val="minMax"/>
        </c:scaling>
        <c:delete val="1"/>
        <c:axPos val="b"/>
        <c:numFmt formatCode="ge" sourceLinked="1"/>
        <c:majorTickMark val="none"/>
        <c:minorTickMark val="none"/>
        <c:tickLblPos val="none"/>
        <c:crossAx val="110854296"/>
        <c:crosses val="autoZero"/>
        <c:auto val="1"/>
        <c:lblOffset val="100"/>
        <c:baseTimeUnit val="years"/>
      </c:dateAx>
      <c:valAx>
        <c:axId val="11085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98.28</c:v>
                </c:pt>
                <c:pt idx="1">
                  <c:v>113.62</c:v>
                </c:pt>
                <c:pt idx="2">
                  <c:v>97.44</c:v>
                </c:pt>
                <c:pt idx="3">
                  <c:v>107.43</c:v>
                </c:pt>
                <c:pt idx="4">
                  <c:v>114.99</c:v>
                </c:pt>
              </c:numCache>
            </c:numRef>
          </c:val>
        </c:ser>
        <c:dLbls>
          <c:showLegendKey val="0"/>
          <c:showVal val="0"/>
          <c:showCatName val="0"/>
          <c:showSerName val="0"/>
          <c:showPercent val="0"/>
          <c:showBubbleSize val="0"/>
        </c:dLbls>
        <c:gapWidth val="150"/>
        <c:axId val="251492272"/>
        <c:axId val="25117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51492272"/>
        <c:axId val="251179192"/>
      </c:lineChart>
      <c:dateAx>
        <c:axId val="251492272"/>
        <c:scaling>
          <c:orientation val="minMax"/>
        </c:scaling>
        <c:delete val="1"/>
        <c:axPos val="b"/>
        <c:numFmt formatCode="ge" sourceLinked="1"/>
        <c:majorTickMark val="none"/>
        <c:minorTickMark val="none"/>
        <c:tickLblPos val="none"/>
        <c:crossAx val="251179192"/>
        <c:crosses val="autoZero"/>
        <c:auto val="1"/>
        <c:lblOffset val="100"/>
        <c:baseTimeUnit val="years"/>
      </c:dateAx>
      <c:valAx>
        <c:axId val="2511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9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71.540000000000006</c:v>
                </c:pt>
                <c:pt idx="1">
                  <c:v>59.68</c:v>
                </c:pt>
                <c:pt idx="2">
                  <c:v>71.11</c:v>
                </c:pt>
                <c:pt idx="3">
                  <c:v>66.84</c:v>
                </c:pt>
                <c:pt idx="4">
                  <c:v>64.290000000000006</c:v>
                </c:pt>
              </c:numCache>
            </c:numRef>
          </c:val>
        </c:ser>
        <c:dLbls>
          <c:showLegendKey val="0"/>
          <c:showVal val="0"/>
          <c:showCatName val="0"/>
          <c:showSerName val="0"/>
          <c:showPercent val="0"/>
          <c:showBubbleSize val="0"/>
        </c:dLbls>
        <c:gapWidth val="150"/>
        <c:axId val="251180368"/>
        <c:axId val="1745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51180368"/>
        <c:axId val="174588288"/>
      </c:lineChart>
      <c:dateAx>
        <c:axId val="251180368"/>
        <c:scaling>
          <c:orientation val="minMax"/>
        </c:scaling>
        <c:delete val="1"/>
        <c:axPos val="b"/>
        <c:numFmt formatCode="ge" sourceLinked="1"/>
        <c:majorTickMark val="none"/>
        <c:minorTickMark val="none"/>
        <c:tickLblPos val="none"/>
        <c:crossAx val="174588288"/>
        <c:crosses val="autoZero"/>
        <c:auto val="1"/>
        <c:lblOffset val="100"/>
        <c:baseTimeUnit val="years"/>
      </c:dateAx>
      <c:valAx>
        <c:axId val="1745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8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106.72</c:v>
                </c:pt>
                <c:pt idx="1">
                  <c:v>91.26</c:v>
                </c:pt>
                <c:pt idx="2">
                  <c:v>91.76</c:v>
                </c:pt>
                <c:pt idx="3">
                  <c:v>89.11</c:v>
                </c:pt>
                <c:pt idx="4">
                  <c:v>80.900000000000006</c:v>
                </c:pt>
              </c:numCache>
            </c:numRef>
          </c:val>
        </c:ser>
        <c:dLbls>
          <c:showLegendKey val="0"/>
          <c:showVal val="0"/>
          <c:showCatName val="0"/>
          <c:showSerName val="0"/>
          <c:showPercent val="0"/>
          <c:showBubbleSize val="0"/>
        </c:dLbls>
        <c:gapWidth val="150"/>
        <c:axId val="173874904"/>
        <c:axId val="1124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73874904"/>
        <c:axId val="112425088"/>
      </c:lineChart>
      <c:dateAx>
        <c:axId val="173874904"/>
        <c:scaling>
          <c:orientation val="minMax"/>
        </c:scaling>
        <c:delete val="1"/>
        <c:axPos val="b"/>
        <c:numFmt formatCode="ge" sourceLinked="1"/>
        <c:majorTickMark val="none"/>
        <c:minorTickMark val="none"/>
        <c:tickLblPos val="none"/>
        <c:crossAx val="112425088"/>
        <c:crosses val="autoZero"/>
        <c:auto val="1"/>
        <c:lblOffset val="100"/>
        <c:baseTimeUnit val="years"/>
      </c:dateAx>
      <c:valAx>
        <c:axId val="112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7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115752"/>
        <c:axId val="1714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115752"/>
        <c:axId val="171495136"/>
      </c:lineChart>
      <c:dateAx>
        <c:axId val="171115752"/>
        <c:scaling>
          <c:orientation val="minMax"/>
        </c:scaling>
        <c:delete val="1"/>
        <c:axPos val="b"/>
        <c:numFmt formatCode="ge" sourceLinked="1"/>
        <c:majorTickMark val="none"/>
        <c:minorTickMark val="none"/>
        <c:tickLblPos val="none"/>
        <c:crossAx val="171495136"/>
        <c:crosses val="autoZero"/>
        <c:auto val="1"/>
        <c:lblOffset val="100"/>
        <c:baseTimeUnit val="years"/>
      </c:dateAx>
      <c:valAx>
        <c:axId val="1714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1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42720"/>
        <c:axId val="17202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42720"/>
        <c:axId val="172027544"/>
      </c:lineChart>
      <c:dateAx>
        <c:axId val="171342720"/>
        <c:scaling>
          <c:orientation val="minMax"/>
        </c:scaling>
        <c:delete val="1"/>
        <c:axPos val="b"/>
        <c:numFmt formatCode="ge" sourceLinked="1"/>
        <c:majorTickMark val="none"/>
        <c:minorTickMark val="none"/>
        <c:tickLblPos val="none"/>
        <c:crossAx val="172027544"/>
        <c:crosses val="autoZero"/>
        <c:auto val="1"/>
        <c:lblOffset val="100"/>
        <c:baseTimeUnit val="years"/>
      </c:dateAx>
      <c:valAx>
        <c:axId val="17202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68856"/>
        <c:axId val="670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68856"/>
        <c:axId val="67069248"/>
      </c:lineChart>
      <c:dateAx>
        <c:axId val="67068856"/>
        <c:scaling>
          <c:orientation val="minMax"/>
        </c:scaling>
        <c:delete val="1"/>
        <c:axPos val="b"/>
        <c:numFmt formatCode="ge" sourceLinked="1"/>
        <c:majorTickMark val="none"/>
        <c:minorTickMark val="none"/>
        <c:tickLblPos val="none"/>
        <c:crossAx val="67069248"/>
        <c:crosses val="autoZero"/>
        <c:auto val="1"/>
        <c:lblOffset val="100"/>
        <c:baseTimeUnit val="years"/>
      </c:dateAx>
      <c:valAx>
        <c:axId val="670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6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492664"/>
        <c:axId val="2514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492664"/>
        <c:axId val="251493056"/>
      </c:lineChart>
      <c:dateAx>
        <c:axId val="251492664"/>
        <c:scaling>
          <c:orientation val="minMax"/>
        </c:scaling>
        <c:delete val="1"/>
        <c:axPos val="b"/>
        <c:numFmt formatCode="ge" sourceLinked="1"/>
        <c:majorTickMark val="none"/>
        <c:minorTickMark val="none"/>
        <c:tickLblPos val="none"/>
        <c:crossAx val="251493056"/>
        <c:crosses val="autoZero"/>
        <c:auto val="1"/>
        <c:lblOffset val="100"/>
        <c:baseTimeUnit val="years"/>
      </c:dateAx>
      <c:valAx>
        <c:axId val="2514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9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1424.8</c:v>
                </c:pt>
                <c:pt idx="1">
                  <c:v>1385.81</c:v>
                </c:pt>
                <c:pt idx="2">
                  <c:v>1313.56</c:v>
                </c:pt>
                <c:pt idx="3">
                  <c:v>1208.24</c:v>
                </c:pt>
                <c:pt idx="4">
                  <c:v>1138.43</c:v>
                </c:pt>
              </c:numCache>
            </c:numRef>
          </c:val>
        </c:ser>
        <c:dLbls>
          <c:showLegendKey val="0"/>
          <c:showVal val="0"/>
          <c:showCatName val="0"/>
          <c:showSerName val="0"/>
          <c:showPercent val="0"/>
          <c:showBubbleSize val="0"/>
        </c:dLbls>
        <c:gapWidth val="150"/>
        <c:axId val="174576440"/>
        <c:axId val="1745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74576440"/>
        <c:axId val="174576832"/>
      </c:lineChart>
      <c:dateAx>
        <c:axId val="174576440"/>
        <c:scaling>
          <c:orientation val="minMax"/>
        </c:scaling>
        <c:delete val="1"/>
        <c:axPos val="b"/>
        <c:numFmt formatCode="ge" sourceLinked="1"/>
        <c:majorTickMark val="none"/>
        <c:minorTickMark val="none"/>
        <c:tickLblPos val="none"/>
        <c:crossAx val="174576832"/>
        <c:crosses val="autoZero"/>
        <c:auto val="1"/>
        <c:lblOffset val="100"/>
        <c:baseTimeUnit val="years"/>
      </c:dateAx>
      <c:valAx>
        <c:axId val="1745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7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60.73</c:v>
                </c:pt>
                <c:pt idx="1">
                  <c:v>55.61</c:v>
                </c:pt>
                <c:pt idx="2">
                  <c:v>56.94</c:v>
                </c:pt>
                <c:pt idx="3">
                  <c:v>53.56</c:v>
                </c:pt>
                <c:pt idx="4">
                  <c:v>56.12</c:v>
                </c:pt>
              </c:numCache>
            </c:numRef>
          </c:val>
        </c:ser>
        <c:dLbls>
          <c:showLegendKey val="0"/>
          <c:showVal val="0"/>
          <c:showCatName val="0"/>
          <c:showSerName val="0"/>
          <c:showPercent val="0"/>
          <c:showBubbleSize val="0"/>
        </c:dLbls>
        <c:gapWidth val="150"/>
        <c:axId val="251168560"/>
        <c:axId val="25116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51168560"/>
        <c:axId val="251168952"/>
      </c:lineChart>
      <c:dateAx>
        <c:axId val="251168560"/>
        <c:scaling>
          <c:orientation val="minMax"/>
        </c:scaling>
        <c:delete val="1"/>
        <c:axPos val="b"/>
        <c:numFmt formatCode="ge" sourceLinked="1"/>
        <c:majorTickMark val="none"/>
        <c:minorTickMark val="none"/>
        <c:tickLblPos val="none"/>
        <c:crossAx val="251168952"/>
        <c:crosses val="autoZero"/>
        <c:auto val="1"/>
        <c:lblOffset val="100"/>
        <c:baseTimeUnit val="years"/>
      </c:dateAx>
      <c:valAx>
        <c:axId val="25116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6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115.57</c:v>
                </c:pt>
                <c:pt idx="1">
                  <c:v>128.49</c:v>
                </c:pt>
                <c:pt idx="2">
                  <c:v>123.33</c:v>
                </c:pt>
                <c:pt idx="3">
                  <c:v>130.11000000000001</c:v>
                </c:pt>
                <c:pt idx="4">
                  <c:v>121.3</c:v>
                </c:pt>
              </c:numCache>
            </c:numRef>
          </c:val>
        </c:ser>
        <c:dLbls>
          <c:showLegendKey val="0"/>
          <c:showVal val="0"/>
          <c:showCatName val="0"/>
          <c:showSerName val="0"/>
          <c:showPercent val="0"/>
          <c:showBubbleSize val="0"/>
        </c:dLbls>
        <c:gapWidth val="150"/>
        <c:axId val="67068464"/>
        <c:axId val="6706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67068464"/>
        <c:axId val="67068072"/>
      </c:lineChart>
      <c:dateAx>
        <c:axId val="67068464"/>
        <c:scaling>
          <c:orientation val="minMax"/>
        </c:scaling>
        <c:delete val="1"/>
        <c:axPos val="b"/>
        <c:numFmt formatCode="ge" sourceLinked="1"/>
        <c:majorTickMark val="none"/>
        <c:minorTickMark val="none"/>
        <c:tickLblPos val="none"/>
        <c:crossAx val="67068072"/>
        <c:crosses val="autoZero"/>
        <c:auto val="1"/>
        <c:lblOffset val="100"/>
        <c:baseTimeUnit val="years"/>
      </c:dateAx>
      <c:valAx>
        <c:axId val="6706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6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群馬県　長野原町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119</v>
      </c>
      <c r="AE8" s="74"/>
      <c r="AF8" s="74"/>
      <c r="AG8" s="74"/>
      <c r="AH8" s="74"/>
      <c r="AI8" s="74"/>
      <c r="AJ8" s="74"/>
      <c r="AK8" s="2"/>
      <c r="AL8" s="67">
        <f>データ!$R$6</f>
        <v>5774</v>
      </c>
      <c r="AM8" s="67"/>
      <c r="AN8" s="67"/>
      <c r="AO8" s="67"/>
      <c r="AP8" s="67"/>
      <c r="AQ8" s="67"/>
      <c r="AR8" s="67"/>
      <c r="AS8" s="67"/>
      <c r="AT8" s="66">
        <f>データ!$S$6</f>
        <v>133.85</v>
      </c>
      <c r="AU8" s="66"/>
      <c r="AV8" s="66"/>
      <c r="AW8" s="66"/>
      <c r="AX8" s="66"/>
      <c r="AY8" s="66"/>
      <c r="AZ8" s="66"/>
      <c r="BA8" s="66"/>
      <c r="BB8" s="66">
        <f>データ!$T$6</f>
        <v>43.14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55.18</v>
      </c>
      <c r="Q10" s="66"/>
      <c r="R10" s="66"/>
      <c r="S10" s="66"/>
      <c r="T10" s="66"/>
      <c r="U10" s="66"/>
      <c r="V10" s="66"/>
      <c r="W10" s="67">
        <f>データ!$Q$6</f>
        <v>1280</v>
      </c>
      <c r="X10" s="67"/>
      <c r="Y10" s="67"/>
      <c r="Z10" s="67"/>
      <c r="AA10" s="67"/>
      <c r="AB10" s="67"/>
      <c r="AC10" s="67"/>
      <c r="AD10" s="2"/>
      <c r="AE10" s="2"/>
      <c r="AF10" s="2"/>
      <c r="AG10" s="2"/>
      <c r="AH10" s="2"/>
      <c r="AI10" s="2"/>
      <c r="AJ10" s="2"/>
      <c r="AK10" s="2"/>
      <c r="AL10" s="67">
        <f>データ!$U$6</f>
        <v>3172</v>
      </c>
      <c r="AM10" s="67"/>
      <c r="AN10" s="67"/>
      <c r="AO10" s="67"/>
      <c r="AP10" s="67"/>
      <c r="AQ10" s="67"/>
      <c r="AR10" s="67"/>
      <c r="AS10" s="67"/>
      <c r="AT10" s="66">
        <f>データ!$V$6</f>
        <v>6.45</v>
      </c>
      <c r="AU10" s="66"/>
      <c r="AV10" s="66"/>
      <c r="AW10" s="66"/>
      <c r="AX10" s="66"/>
      <c r="AY10" s="66"/>
      <c r="AZ10" s="66"/>
      <c r="BA10" s="66"/>
      <c r="BB10" s="66">
        <f>データ!$W$6</f>
        <v>491.78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104248</v>
      </c>
      <c r="D6" s="34">
        <f t="shared" si="3"/>
        <v>47</v>
      </c>
      <c r="E6" s="34">
        <f t="shared" si="3"/>
        <v>1</v>
      </c>
      <c r="F6" s="34">
        <f t="shared" si="3"/>
        <v>0</v>
      </c>
      <c r="G6" s="34">
        <f t="shared" si="3"/>
        <v>0</v>
      </c>
      <c r="H6" s="34" t="str">
        <f t="shared" si="3"/>
        <v>群馬県　長野原町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55.18</v>
      </c>
      <c r="Q6" s="35">
        <f t="shared" si="3"/>
        <v>1280</v>
      </c>
      <c r="R6" s="35">
        <f t="shared" si="3"/>
        <v>5774</v>
      </c>
      <c r="S6" s="35">
        <f t="shared" si="3"/>
        <v>133.85</v>
      </c>
      <c r="T6" s="35">
        <f t="shared" si="3"/>
        <v>43.14</v>
      </c>
      <c r="U6" s="35">
        <f t="shared" si="3"/>
        <v>3172</v>
      </c>
      <c r="V6" s="35">
        <f t="shared" si="3"/>
        <v>6.45</v>
      </c>
      <c r="W6" s="35">
        <f t="shared" si="3"/>
        <v>491.78</v>
      </c>
      <c r="X6" s="36">
        <f>IF(X7="",NA(),X7)</f>
        <v>106.72</v>
      </c>
      <c r="Y6" s="36">
        <f t="shared" ref="Y6:AG6" si="4">IF(Y7="",NA(),Y7)</f>
        <v>91.26</v>
      </c>
      <c r="Z6" s="36">
        <f t="shared" si="4"/>
        <v>91.76</v>
      </c>
      <c r="AA6" s="36">
        <f t="shared" si="4"/>
        <v>89.11</v>
      </c>
      <c r="AB6" s="36">
        <f t="shared" si="4"/>
        <v>80.900000000000006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1424.8</v>
      </c>
      <c r="BF6" s="36">
        <f t="shared" ref="BF6:BN6" si="7">IF(BF7="",NA(),BF7)</f>
        <v>1385.81</v>
      </c>
      <c r="BG6" s="36">
        <f t="shared" si="7"/>
        <v>1313.56</v>
      </c>
      <c r="BH6" s="36">
        <f t="shared" si="7"/>
        <v>1208.24</v>
      </c>
      <c r="BI6" s="36">
        <f t="shared" si="7"/>
        <v>1138.43</v>
      </c>
      <c r="BJ6" s="36">
        <f t="shared" si="7"/>
        <v>1108.26</v>
      </c>
      <c r="BK6" s="36">
        <f t="shared" si="7"/>
        <v>1113.76</v>
      </c>
      <c r="BL6" s="36">
        <f t="shared" si="7"/>
        <v>1125.69</v>
      </c>
      <c r="BM6" s="36">
        <f t="shared" si="7"/>
        <v>1134.67</v>
      </c>
      <c r="BN6" s="36">
        <f t="shared" si="7"/>
        <v>1144.79</v>
      </c>
      <c r="BO6" s="35" t="str">
        <f>IF(BO7="","",IF(BO7="-","【-】","【"&amp;SUBSTITUTE(TEXT(BO7,"#,##0.00"),"-","△")&amp;"】"))</f>
        <v>【1,280.76】</v>
      </c>
      <c r="BP6" s="36">
        <f>IF(BP7="",NA(),BP7)</f>
        <v>60.73</v>
      </c>
      <c r="BQ6" s="36">
        <f t="shared" ref="BQ6:BY6" si="8">IF(BQ7="",NA(),BQ7)</f>
        <v>55.61</v>
      </c>
      <c r="BR6" s="36">
        <f t="shared" si="8"/>
        <v>56.94</v>
      </c>
      <c r="BS6" s="36">
        <f t="shared" si="8"/>
        <v>53.56</v>
      </c>
      <c r="BT6" s="36">
        <f t="shared" si="8"/>
        <v>56.12</v>
      </c>
      <c r="BU6" s="36">
        <f t="shared" si="8"/>
        <v>19.77</v>
      </c>
      <c r="BV6" s="36">
        <f t="shared" si="8"/>
        <v>34.25</v>
      </c>
      <c r="BW6" s="36">
        <f t="shared" si="8"/>
        <v>46.48</v>
      </c>
      <c r="BX6" s="36">
        <f t="shared" si="8"/>
        <v>40.6</v>
      </c>
      <c r="BY6" s="36">
        <f t="shared" si="8"/>
        <v>56.04</v>
      </c>
      <c r="BZ6" s="35" t="str">
        <f>IF(BZ7="","",IF(BZ7="-","【-】","【"&amp;SUBSTITUTE(TEXT(BZ7,"#,##0.00"),"-","△")&amp;"】"))</f>
        <v>【53.06】</v>
      </c>
      <c r="CA6" s="36">
        <f>IF(CA7="",NA(),CA7)</f>
        <v>115.57</v>
      </c>
      <c r="CB6" s="36">
        <f t="shared" ref="CB6:CJ6" si="9">IF(CB7="",NA(),CB7)</f>
        <v>128.49</v>
      </c>
      <c r="CC6" s="36">
        <f t="shared" si="9"/>
        <v>123.33</v>
      </c>
      <c r="CD6" s="36">
        <f t="shared" si="9"/>
        <v>130.11000000000001</v>
      </c>
      <c r="CE6" s="36">
        <f t="shared" si="9"/>
        <v>121.3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98.28</v>
      </c>
      <c r="CM6" s="36">
        <f t="shared" ref="CM6:CU6" si="10">IF(CM7="",NA(),CM7)</f>
        <v>113.62</v>
      </c>
      <c r="CN6" s="36">
        <f t="shared" si="10"/>
        <v>97.44</v>
      </c>
      <c r="CO6" s="36">
        <f t="shared" si="10"/>
        <v>107.43</v>
      </c>
      <c r="CP6" s="36">
        <f t="shared" si="10"/>
        <v>114.99</v>
      </c>
      <c r="CQ6" s="36">
        <f t="shared" si="10"/>
        <v>57.17</v>
      </c>
      <c r="CR6" s="36">
        <f t="shared" si="10"/>
        <v>57.55</v>
      </c>
      <c r="CS6" s="36">
        <f t="shared" si="10"/>
        <v>57.43</v>
      </c>
      <c r="CT6" s="36">
        <f t="shared" si="10"/>
        <v>57.29</v>
      </c>
      <c r="CU6" s="36">
        <f t="shared" si="10"/>
        <v>55.9</v>
      </c>
      <c r="CV6" s="35" t="str">
        <f>IF(CV7="","",IF(CV7="-","【-】","【"&amp;SUBSTITUTE(TEXT(CV7,"#,##0.00"),"-","△")&amp;"】"))</f>
        <v>【56.28】</v>
      </c>
      <c r="CW6" s="36">
        <f>IF(CW7="",NA(),CW7)</f>
        <v>71.540000000000006</v>
      </c>
      <c r="CX6" s="36">
        <f t="shared" ref="CX6:DF6" si="11">IF(CX7="",NA(),CX7)</f>
        <v>59.68</v>
      </c>
      <c r="CY6" s="36">
        <f t="shared" si="11"/>
        <v>71.11</v>
      </c>
      <c r="CZ6" s="36">
        <f t="shared" si="11"/>
        <v>66.84</v>
      </c>
      <c r="DA6" s="36">
        <f t="shared" si="11"/>
        <v>64.290000000000006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2.95</v>
      </c>
      <c r="EE6" s="36">
        <f t="shared" ref="EE6:EM6" si="14">IF(EE7="",NA(),EE7)</f>
        <v>4.04</v>
      </c>
      <c r="EF6" s="36">
        <f t="shared" si="14"/>
        <v>2.65</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104248</v>
      </c>
      <c r="D7" s="38">
        <v>47</v>
      </c>
      <c r="E7" s="38">
        <v>1</v>
      </c>
      <c r="F7" s="38">
        <v>0</v>
      </c>
      <c r="G7" s="38">
        <v>0</v>
      </c>
      <c r="H7" s="38" t="s">
        <v>107</v>
      </c>
      <c r="I7" s="38" t="s">
        <v>108</v>
      </c>
      <c r="J7" s="38" t="s">
        <v>109</v>
      </c>
      <c r="K7" s="38" t="s">
        <v>110</v>
      </c>
      <c r="L7" s="38" t="s">
        <v>111</v>
      </c>
      <c r="M7" s="38"/>
      <c r="N7" s="39" t="s">
        <v>112</v>
      </c>
      <c r="O7" s="39" t="s">
        <v>113</v>
      </c>
      <c r="P7" s="39">
        <v>55.18</v>
      </c>
      <c r="Q7" s="39">
        <v>1280</v>
      </c>
      <c r="R7" s="39">
        <v>5774</v>
      </c>
      <c r="S7" s="39">
        <v>133.85</v>
      </c>
      <c r="T7" s="39">
        <v>43.14</v>
      </c>
      <c r="U7" s="39">
        <v>3172</v>
      </c>
      <c r="V7" s="39">
        <v>6.45</v>
      </c>
      <c r="W7" s="39">
        <v>491.78</v>
      </c>
      <c r="X7" s="39">
        <v>106.72</v>
      </c>
      <c r="Y7" s="39">
        <v>91.26</v>
      </c>
      <c r="Z7" s="39">
        <v>91.76</v>
      </c>
      <c r="AA7" s="39">
        <v>89.11</v>
      </c>
      <c r="AB7" s="39">
        <v>80.900000000000006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1424.8</v>
      </c>
      <c r="BF7" s="39">
        <v>1385.81</v>
      </c>
      <c r="BG7" s="39">
        <v>1313.56</v>
      </c>
      <c r="BH7" s="39">
        <v>1208.24</v>
      </c>
      <c r="BI7" s="39">
        <v>1138.43</v>
      </c>
      <c r="BJ7" s="39">
        <v>1108.26</v>
      </c>
      <c r="BK7" s="39">
        <v>1113.76</v>
      </c>
      <c r="BL7" s="39">
        <v>1125.69</v>
      </c>
      <c r="BM7" s="39">
        <v>1134.67</v>
      </c>
      <c r="BN7" s="39">
        <v>1144.79</v>
      </c>
      <c r="BO7" s="39">
        <v>1280.76</v>
      </c>
      <c r="BP7" s="39">
        <v>60.73</v>
      </c>
      <c r="BQ7" s="39">
        <v>55.61</v>
      </c>
      <c r="BR7" s="39">
        <v>56.94</v>
      </c>
      <c r="BS7" s="39">
        <v>53.56</v>
      </c>
      <c r="BT7" s="39">
        <v>56.12</v>
      </c>
      <c r="BU7" s="39">
        <v>19.77</v>
      </c>
      <c r="BV7" s="39">
        <v>34.25</v>
      </c>
      <c r="BW7" s="39">
        <v>46.48</v>
      </c>
      <c r="BX7" s="39">
        <v>40.6</v>
      </c>
      <c r="BY7" s="39">
        <v>56.04</v>
      </c>
      <c r="BZ7" s="39">
        <v>53.06</v>
      </c>
      <c r="CA7" s="39">
        <v>115.57</v>
      </c>
      <c r="CB7" s="39">
        <v>128.49</v>
      </c>
      <c r="CC7" s="39">
        <v>123.33</v>
      </c>
      <c r="CD7" s="39">
        <v>130.11000000000001</v>
      </c>
      <c r="CE7" s="39">
        <v>121.3</v>
      </c>
      <c r="CF7" s="39">
        <v>878.73</v>
      </c>
      <c r="CG7" s="39">
        <v>501.18</v>
      </c>
      <c r="CH7" s="39">
        <v>376.61</v>
      </c>
      <c r="CI7" s="39">
        <v>440.03</v>
      </c>
      <c r="CJ7" s="39">
        <v>304.35000000000002</v>
      </c>
      <c r="CK7" s="39">
        <v>314.83</v>
      </c>
      <c r="CL7" s="39">
        <v>98.28</v>
      </c>
      <c r="CM7" s="39">
        <v>113.62</v>
      </c>
      <c r="CN7" s="39">
        <v>97.44</v>
      </c>
      <c r="CO7" s="39">
        <v>107.43</v>
      </c>
      <c r="CP7" s="39">
        <v>114.99</v>
      </c>
      <c r="CQ7" s="39">
        <v>57.17</v>
      </c>
      <c r="CR7" s="39">
        <v>57.55</v>
      </c>
      <c r="CS7" s="39">
        <v>57.43</v>
      </c>
      <c r="CT7" s="39">
        <v>57.29</v>
      </c>
      <c r="CU7" s="39">
        <v>55.9</v>
      </c>
      <c r="CV7" s="39">
        <v>56.28</v>
      </c>
      <c r="CW7" s="39">
        <v>71.540000000000006</v>
      </c>
      <c r="CX7" s="39">
        <v>59.68</v>
      </c>
      <c r="CY7" s="39">
        <v>71.11</v>
      </c>
      <c r="CZ7" s="39">
        <v>66.84</v>
      </c>
      <c r="DA7" s="39">
        <v>64.290000000000006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2.95</v>
      </c>
      <c r="EE7" s="39">
        <v>4.04</v>
      </c>
      <c r="EF7" s="39">
        <v>2.65</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2017-12-25T01:42:18Z</dcterms:created>
  <dcterms:modified xsi:type="dcterms:W3CDTF">2018-02-20T09:20:18Z</dcterms:modified>
  <cp:category/>
</cp:coreProperties>
</file>