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<sst xmlns="http://schemas.openxmlformats.org/spreadsheetml/2006/main" count="251" uniqueCount="126">
  <si>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</si>
  <si>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</si>
  <si>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</si>
  <si>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</si>
  <si>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</si>
  <si>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</si>
  <si>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</si>
  <si>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</si>
  <si>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</si>
  <si>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</si>
  <si>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</si>
  <si>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</si>
  <si>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</si>
  <si>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</si>
  <si>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</si>
  <si>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</si>
  <si>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</si>
  <si>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</si>
  <si>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</si>
  <si>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</si>
  <si>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</si>
  <si>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</si>
  <si>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</si>
  <si>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</si>
  <si>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</si>
  <si>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</si>
  <si>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</si>
  <si>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</si>
  <si>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</si>
  <si>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</si>
  <si>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</si>
  <si>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</si>
  <si>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</si>
  <si>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</si>
  <si>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</si>
  <si>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</si>
  <si>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</si>
  <si>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</si>
  <si>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</si>
  <si>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</si>
  <si>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</si>
  <si>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</si>
  <si>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</si>
  <si>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</si>
  <si>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</si>
  <si>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</si>
  <si>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</si>
  <si>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</si>
  <si>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</si>
  <si>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</si>
  <si>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</si>
  <si>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</si>
  <si>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</si>
  <si>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</si>
  <si>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</si>
  <si>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</si>
  <si>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</si>
  <si>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</si>
  <si>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</si>
  <si>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</si>
  <si>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</si>
  <si>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</si>
  <si>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</si>
  <si>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</si>
  <si>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</si>
  <si>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</si>
  <si>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</si>
  <si>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</si>
  <si>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</si>
  <si>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</si>
  <si>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</si>
  <si>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</si>
  <si>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</si>
  <si>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</si>
  <si>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</si>
  <si>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</si>
  <si>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</si>
  <si>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</si>
  <si>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</si>
  <si>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</si>
  <si>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</si>
  <si>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</si>
  <si>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</si>
  <si>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</si>
  <si>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</si>
  <si>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</si>
  <si>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</si>
  <si>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</si>
  <si>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</si>
  <si>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</si>
  <si>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</si>
  <si>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</si>
  <si>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</si>
  <si>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</si>
  <si>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</si>
  <si>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</si>
  <si>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</si>
  <si>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</si>
  <si>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</si>
  <si>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</si>
  <si>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</si>
  <si>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</si>
  <si>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</si>
  <si>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</si>
  <si>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</si>
  <si>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</si>
  <si>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</si>
  <si>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</si>
  <si>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</si>
  <si>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</si>
  <si>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下仁田町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</si>
  <si>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</si>
  <si>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</si>
  <si>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</si>
  <si>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</si>
  <si>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</si>
  <si>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</si>
  <si>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</si>
  <si>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</si>
  <si>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</si>
  <si>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</si>
  <si>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</si>
  <si>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仁田町では現在浄化槽の普及推進を行っており、老朽化にともなう、修繕が多いわけではないが、年々増加傾向にある。将来的に浄化槽の普及が広くなされた後には、修繕が多くなる時代がやってくるので、修繕の少ない今のうちに、将来の準備をしておくことが必要となる。</t>
    <phoneticPr fontId="4"/>
  </si>
  <si>
    <t>・市町村設置型浄化槽事業を進めていく上では、今後、消費税の増税にともなう、工事費・管理委託費の増大化、老朽化にともなう修繕費の増大化など幾つか課題はあるものの、経営赤字にならないよう工夫・対策を講じ、鏑川源流の町として今後も浄化槽普及に努め、清流の復元を目指したいと考える。</t>
    <phoneticPr fontId="4"/>
  </si>
  <si>
    <t>・下仁田町では平成20年度より市町村設置型浄化槽事業を行っており、国庫補助金・県費補助金・設置者負担金及び起債で事業を行っている。
　④表から債務残高は、平成２７年度と比べると若干下がったが、ほぼ横這いである。債務残高を全体の年度で比較すると平成２３年度からは年々、低下傾向にあるが、類似市町村と比べると２倍近くある。
　施設利用率は、昨年度まで類似団体より高い位置で推移していたが、全国平均値が上がったため、今後、当町においても利用率が全国平均に追いつくような方策を講じる必要がある。水洗化率に関しては、類似市町村よりも高い数値で推移していることが⑧表から読み取ることができる。
　総合的にみると、①表でみるように、平成２５年度までは黒字であったが、平成２６年度からは赤字になってしまい今に至る。
　今後、浄化槽の老朽化により将来的には修繕費が増大していくことが見込まれる。したがって、このままの経営でいくと将来的には経営自体が成り立たなくなってしまう為、料金体制などの見直しが必要になってくると考えられる。</t>
    <rPh sb="90" eb="92">
      <t>ジャッカン</t>
    </rPh>
    <rPh sb="92" eb="93">
      <t>サ</t>
    </rPh>
    <rPh sb="170" eb="173">
      <t>サクネンド</t>
    </rPh>
    <rPh sb="194" eb="196">
      <t>ゼンコク</t>
    </rPh>
    <rPh sb="196" eb="198">
      <t>ヘイキン</t>
    </rPh>
    <rPh sb="198" eb="199">
      <t>アタイ</t>
    </rPh>
    <rPh sb="200" eb="201">
      <t>ア</t>
    </rPh>
    <rPh sb="207" eb="209">
      <t>コンゴ</t>
    </rPh>
    <rPh sb="210" eb="212">
      <t>トウチョウ</t>
    </rPh>
    <rPh sb="217" eb="220">
      <t>リヨウリツ</t>
    </rPh>
    <rPh sb="221" eb="223">
      <t>ゼンコク</t>
    </rPh>
    <rPh sb="223" eb="225">
      <t>ヘイキン</t>
    </rPh>
    <rPh sb="226" eb="227">
      <t>オ</t>
    </rPh>
    <rPh sb="233" eb="235">
      <t>ホウサク</t>
    </rPh>
    <rPh sb="236" eb="237">
      <t>コウ</t>
    </rPh>
    <rPh sb="239" eb="241">
      <t>ヒツヨウ</t>
    </rPh>
    <rPh sb="278" eb="279">
      <t>ヒョウ</t>
    </rPh>
    <rPh sb="281" eb="282">
      <t>ヨ</t>
    </rPh>
    <rPh sb="283" eb="284">
      <t>ト</t>
    </rPh>
    <rPh sb="311" eb="313">
      <t>ヘイセイ</t>
    </rPh>
    <rPh sb="315" eb="317">
      <t>ネンド</t>
    </rPh>
    <rPh sb="320" eb="322">
      <t>クロジ</t>
    </rPh>
    <rPh sb="328" eb="330">
      <t>ヘイセイ</t>
    </rPh>
    <rPh sb="332" eb="334">
      <t>ネンド</t>
    </rPh>
    <rPh sb="346" eb="347">
      <t>イマ</t>
    </rPh>
    <rPh sb="348" eb="349">
      <t>イタ</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</si>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</sst>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312392"/>
        <c:axId val="18131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1312392"/>
        <c:axId val="181312784"/>
      </c:lineChart>
      <c:dateAx>
        <c:axId val="181312392"/>
        <c:scaling>
          <c:orientation val="minMax"/>
        </c:scaling>
        <c:delete val="1"/>
        <c:axPos val="b"/>
        <c:numFmt formatCode="ge" sourceLinked="1"/>
        <c:majorTickMark val="none"/>
        <c:minorTickMark val="none"/>
        <c:tickLblPos val="none"/>
        <c:crossAx val="181312784"/>
        <c:crosses val="autoZero"/>
        <c:auto val="1"/>
        <c:lblOffset val="100"/>
        <c:baseTimeUnit val="years"/>
      </c:dateAx>
      <c:valAx>
        <c:axId val="18131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1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60.89</c:v>
                </c:pt>
                <c:pt idx="1">
                  <c:v>59.71</c:v>
                </c:pt>
                <c:pt idx="2">
                  <c:v>59.09</c:v>
                </c:pt>
                <c:pt idx="3">
                  <c:v>59</c:v>
                </c:pt>
                <c:pt idx="4">
                  <c:v>59.03</c:v>
                </c:pt>
              </c:numCache>
            </c:numRef>
          </c:val>
        </c:ser>
        <c:dLbls>
          <c:showLegendKey val="0"/>
          <c:showVal val="0"/>
          <c:showCatName val="0"/>
          <c:showSerName val="0"/>
          <c:showPercent val="0"/>
          <c:showBubbleSize val="0"/>
        </c:dLbls>
        <c:gapWidth val="150"/>
        <c:axId val="181964744"/>
        <c:axId val="18196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81964744"/>
        <c:axId val="181965136"/>
      </c:lineChart>
      <c:dateAx>
        <c:axId val="181964744"/>
        <c:scaling>
          <c:orientation val="minMax"/>
        </c:scaling>
        <c:delete val="1"/>
        <c:axPos val="b"/>
        <c:numFmt formatCode="ge" sourceLinked="1"/>
        <c:majorTickMark val="none"/>
        <c:minorTickMark val="none"/>
        <c:tickLblPos val="none"/>
        <c:crossAx val="181965136"/>
        <c:crosses val="autoZero"/>
        <c:auto val="1"/>
        <c:lblOffset val="100"/>
        <c:baseTimeUnit val="years"/>
      </c:dateAx>
      <c:valAx>
        <c:axId val="1819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6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2086296"/>
        <c:axId val="1820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82086296"/>
        <c:axId val="182086688"/>
      </c:lineChart>
      <c:dateAx>
        <c:axId val="182086296"/>
        <c:scaling>
          <c:orientation val="minMax"/>
        </c:scaling>
        <c:delete val="1"/>
        <c:axPos val="b"/>
        <c:numFmt formatCode="ge" sourceLinked="1"/>
        <c:majorTickMark val="none"/>
        <c:minorTickMark val="none"/>
        <c:tickLblPos val="none"/>
        <c:crossAx val="182086688"/>
        <c:crosses val="autoZero"/>
        <c:auto val="1"/>
        <c:lblOffset val="100"/>
        <c:baseTimeUnit val="years"/>
      </c:dateAx>
      <c:valAx>
        <c:axId val="1820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8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101.31</c:v>
                </c:pt>
                <c:pt idx="1">
                  <c:v>106.94</c:v>
                </c:pt>
                <c:pt idx="2">
                  <c:v>93.44</c:v>
                </c:pt>
                <c:pt idx="3">
                  <c:v>85.37</c:v>
                </c:pt>
                <c:pt idx="4">
                  <c:v>91.18</c:v>
                </c:pt>
              </c:numCache>
            </c:numRef>
          </c:val>
        </c:ser>
        <c:dLbls>
          <c:showLegendKey val="0"/>
          <c:showVal val="0"/>
          <c:showCatName val="0"/>
          <c:showSerName val="0"/>
          <c:showPercent val="0"/>
          <c:showBubbleSize val="0"/>
        </c:dLbls>
        <c:gapWidth val="150"/>
        <c:axId val="181313960"/>
        <c:axId val="18131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13960"/>
        <c:axId val="181314352"/>
      </c:lineChart>
      <c:dateAx>
        <c:axId val="181313960"/>
        <c:scaling>
          <c:orientation val="minMax"/>
        </c:scaling>
        <c:delete val="1"/>
        <c:axPos val="b"/>
        <c:numFmt formatCode="ge" sourceLinked="1"/>
        <c:majorTickMark val="none"/>
        <c:minorTickMark val="none"/>
        <c:tickLblPos val="none"/>
        <c:crossAx val="181314352"/>
        <c:crosses val="autoZero"/>
        <c:auto val="1"/>
        <c:lblOffset val="100"/>
        <c:baseTimeUnit val="years"/>
      </c:dateAx>
      <c:valAx>
        <c:axId val="18131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1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315528"/>
        <c:axId val="1822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15528"/>
        <c:axId val="182222560"/>
      </c:lineChart>
      <c:dateAx>
        <c:axId val="181315528"/>
        <c:scaling>
          <c:orientation val="minMax"/>
        </c:scaling>
        <c:delete val="1"/>
        <c:axPos val="b"/>
        <c:numFmt formatCode="ge" sourceLinked="1"/>
        <c:majorTickMark val="none"/>
        <c:minorTickMark val="none"/>
        <c:tickLblPos val="none"/>
        <c:crossAx val="182222560"/>
        <c:crosses val="autoZero"/>
        <c:auto val="1"/>
        <c:lblOffset val="100"/>
        <c:baseTimeUnit val="years"/>
      </c:dateAx>
      <c:valAx>
        <c:axId val="1822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1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23736"/>
        <c:axId val="1822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23736"/>
        <c:axId val="182224128"/>
      </c:lineChart>
      <c:dateAx>
        <c:axId val="182223736"/>
        <c:scaling>
          <c:orientation val="minMax"/>
        </c:scaling>
        <c:delete val="1"/>
        <c:axPos val="b"/>
        <c:numFmt formatCode="ge" sourceLinked="1"/>
        <c:majorTickMark val="none"/>
        <c:minorTickMark val="none"/>
        <c:tickLblPos val="none"/>
        <c:crossAx val="182224128"/>
        <c:crosses val="autoZero"/>
        <c:auto val="1"/>
        <c:lblOffset val="100"/>
        <c:baseTimeUnit val="years"/>
      </c:dateAx>
      <c:valAx>
        <c:axId val="1822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25304"/>
        <c:axId val="1822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25304"/>
        <c:axId val="182225696"/>
      </c:lineChart>
      <c:dateAx>
        <c:axId val="182225304"/>
        <c:scaling>
          <c:orientation val="minMax"/>
        </c:scaling>
        <c:delete val="1"/>
        <c:axPos val="b"/>
        <c:numFmt formatCode="ge" sourceLinked="1"/>
        <c:majorTickMark val="none"/>
        <c:minorTickMark val="none"/>
        <c:tickLblPos val="none"/>
        <c:crossAx val="182225696"/>
        <c:crosses val="autoZero"/>
        <c:auto val="1"/>
        <c:lblOffset val="100"/>
        <c:baseTimeUnit val="years"/>
      </c:dateAx>
      <c:valAx>
        <c:axId val="1822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305312"/>
        <c:axId val="18230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305312"/>
        <c:axId val="182305704"/>
      </c:lineChart>
      <c:dateAx>
        <c:axId val="182305312"/>
        <c:scaling>
          <c:orientation val="minMax"/>
        </c:scaling>
        <c:delete val="1"/>
        <c:axPos val="b"/>
        <c:numFmt formatCode="ge" sourceLinked="1"/>
        <c:majorTickMark val="none"/>
        <c:minorTickMark val="none"/>
        <c:tickLblPos val="none"/>
        <c:crossAx val="182305704"/>
        <c:crosses val="autoZero"/>
        <c:auto val="1"/>
        <c:lblOffset val="100"/>
        <c:baseTimeUnit val="years"/>
      </c:dateAx>
      <c:valAx>
        <c:axId val="18230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765.28</c:v>
                </c:pt>
                <c:pt idx="1">
                  <c:v>765.48</c:v>
                </c:pt>
                <c:pt idx="2">
                  <c:v>690.8</c:v>
                </c:pt>
                <c:pt idx="3">
                  <c:v>677.31</c:v>
                </c:pt>
                <c:pt idx="4">
                  <c:v>632.92999999999995</c:v>
                </c:pt>
              </c:numCache>
            </c:numRef>
          </c:val>
        </c:ser>
        <c:dLbls>
          <c:showLegendKey val="0"/>
          <c:showVal val="0"/>
          <c:showCatName val="0"/>
          <c:showSerName val="0"/>
          <c:showPercent val="0"/>
          <c:showBubbleSize val="0"/>
        </c:dLbls>
        <c:gapWidth val="150"/>
        <c:axId val="182306880"/>
        <c:axId val="18230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82306880"/>
        <c:axId val="182307272"/>
      </c:lineChart>
      <c:dateAx>
        <c:axId val="182306880"/>
        <c:scaling>
          <c:orientation val="minMax"/>
        </c:scaling>
        <c:delete val="1"/>
        <c:axPos val="b"/>
        <c:numFmt formatCode="ge" sourceLinked="1"/>
        <c:majorTickMark val="none"/>
        <c:minorTickMark val="none"/>
        <c:tickLblPos val="none"/>
        <c:crossAx val="182307272"/>
        <c:crosses val="autoZero"/>
        <c:auto val="1"/>
        <c:lblOffset val="100"/>
        <c:baseTimeUnit val="years"/>
      </c:dateAx>
      <c:valAx>
        <c:axId val="18230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93.69</c:v>
                </c:pt>
                <c:pt idx="1">
                  <c:v>82.05</c:v>
                </c:pt>
                <c:pt idx="2">
                  <c:v>75.48</c:v>
                </c:pt>
                <c:pt idx="3">
                  <c:v>75.66</c:v>
                </c:pt>
                <c:pt idx="4">
                  <c:v>77.790000000000006</c:v>
                </c:pt>
              </c:numCache>
            </c:numRef>
          </c:val>
        </c:ser>
        <c:dLbls>
          <c:showLegendKey val="0"/>
          <c:showVal val="0"/>
          <c:showCatName val="0"/>
          <c:showSerName val="0"/>
          <c:showPercent val="0"/>
          <c:showBubbleSize val="0"/>
        </c:dLbls>
        <c:gapWidth val="150"/>
        <c:axId val="182308448"/>
        <c:axId val="1819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82308448"/>
        <c:axId val="181962000"/>
      </c:lineChart>
      <c:dateAx>
        <c:axId val="182308448"/>
        <c:scaling>
          <c:orientation val="minMax"/>
        </c:scaling>
        <c:delete val="1"/>
        <c:axPos val="b"/>
        <c:numFmt formatCode="ge" sourceLinked="1"/>
        <c:majorTickMark val="none"/>
        <c:minorTickMark val="none"/>
        <c:tickLblPos val="none"/>
        <c:crossAx val="181962000"/>
        <c:crosses val="autoZero"/>
        <c:auto val="1"/>
        <c:lblOffset val="100"/>
        <c:baseTimeUnit val="years"/>
      </c:dateAx>
      <c:valAx>
        <c:axId val="1819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169.5</c:v>
                </c:pt>
                <c:pt idx="1">
                  <c:v>207.24</c:v>
                </c:pt>
                <c:pt idx="2">
                  <c:v>239.92</c:v>
                </c:pt>
                <c:pt idx="3">
                  <c:v>244.22</c:v>
                </c:pt>
                <c:pt idx="4">
                  <c:v>237.77</c:v>
                </c:pt>
              </c:numCache>
            </c:numRef>
          </c:val>
        </c:ser>
        <c:dLbls>
          <c:showLegendKey val="0"/>
          <c:showVal val="0"/>
          <c:showCatName val="0"/>
          <c:showSerName val="0"/>
          <c:showPercent val="0"/>
          <c:showBubbleSize val="0"/>
        </c:dLbls>
        <c:gapWidth val="150"/>
        <c:axId val="181963176"/>
        <c:axId val="18196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81963176"/>
        <c:axId val="181963568"/>
      </c:lineChart>
      <c:dateAx>
        <c:axId val="181963176"/>
        <c:scaling>
          <c:orientation val="minMax"/>
        </c:scaling>
        <c:delete val="1"/>
        <c:axPos val="b"/>
        <c:numFmt formatCode="ge" sourceLinked="1"/>
        <c:majorTickMark val="none"/>
        <c:minorTickMark val="none"/>
        <c:tickLblPos val="none"/>
        <c:crossAx val="181963568"/>
        <c:crosses val="autoZero"/>
        <c:auto val="1"/>
        <c:lblOffset val="100"/>
        <c:baseTimeUnit val="years"/>
      </c:dateAx>
      <c:valAx>
        <c:axId val="18196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下仁田町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7895</v>
      </c>
      <c r="AM8" s="67"/>
      <c r="AN8" s="67"/>
      <c r="AO8" s="67"/>
      <c r="AP8" s="67"/>
      <c r="AQ8" s="67"/>
      <c r="AR8" s="67"/>
      <c r="AS8" s="67"/>
      <c r="AT8" s="66">
        <f>データ!T6</f>
        <v>188.38</v>
      </c>
      <c r="AU8" s="66"/>
      <c r="AV8" s="66"/>
      <c r="AW8" s="66"/>
      <c r="AX8" s="66"/>
      <c r="AY8" s="66"/>
      <c r="AZ8" s="66"/>
      <c r="BA8" s="66"/>
      <c r="BB8" s="66">
        <f>データ!U6</f>
        <v>41.91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16.03</v>
      </c>
      <c r="Q10" s="66"/>
      <c r="R10" s="66"/>
      <c r="S10" s="66"/>
      <c r="T10" s="66"/>
      <c r="U10" s="66"/>
      <c r="V10" s="66"/>
      <c r="W10" s="66">
        <f>データ!Q6</f>
        <v>100</v>
      </c>
      <c r="X10" s="66"/>
      <c r="Y10" s="66"/>
      <c r="Z10" s="66"/>
      <c r="AA10" s="66"/>
      <c r="AB10" s="66"/>
      <c r="AC10" s="66"/>
      <c r="AD10" s="67">
        <f>データ!R6</f>
        <v>4000</v>
      </c>
      <c r="AE10" s="67"/>
      <c r="AF10" s="67"/>
      <c r="AG10" s="67"/>
      <c r="AH10" s="67"/>
      <c r="AI10" s="67"/>
      <c r="AJ10" s="67"/>
      <c r="AK10" s="2"/>
      <c r="AL10" s="67">
        <f>データ!V6</f>
        <v>1250</v>
      </c>
      <c r="AM10" s="67"/>
      <c r="AN10" s="67"/>
      <c r="AO10" s="67"/>
      <c r="AP10" s="67"/>
      <c r="AQ10" s="67"/>
      <c r="AR10" s="67"/>
      <c r="AS10" s="67"/>
      <c r="AT10" s="66">
        <f>データ!W6</f>
        <v>0.11</v>
      </c>
      <c r="AU10" s="66"/>
      <c r="AV10" s="66"/>
      <c r="AW10" s="66"/>
      <c r="AX10" s="66"/>
      <c r="AY10" s="66"/>
      <c r="AZ10" s="66"/>
      <c r="BA10" s="66"/>
      <c r="BB10" s="66">
        <f>データ!X6</f>
        <v>11363.64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103829</v>
      </c>
      <c r="D6" s="33">
        <f t="shared" si="3"/>
        <v>47</v>
      </c>
      <c r="E6" s="33">
        <f t="shared" si="3"/>
        <v>18</v>
      </c>
      <c r="F6" s="33">
        <f t="shared" si="3"/>
        <v>0</v>
      </c>
      <c r="G6" s="33">
        <f t="shared" si="3"/>
        <v>0</v>
      </c>
      <c r="H6" s="33" t="str">
        <f t="shared" si="3"/>
        <v>群馬県　下仁田町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16.03</v>
      </c>
      <c r="Q6" s="34">
        <f t="shared" si="3"/>
        <v>100</v>
      </c>
      <c r="R6" s="34">
        <f t="shared" si="3"/>
        <v>4000</v>
      </c>
      <c r="S6" s="34">
        <f t="shared" si="3"/>
        <v>7895</v>
      </c>
      <c r="T6" s="34">
        <f t="shared" si="3"/>
        <v>188.38</v>
      </c>
      <c r="U6" s="34">
        <f t="shared" si="3"/>
        <v>41.91</v>
      </c>
      <c r="V6" s="34">
        <f t="shared" si="3"/>
        <v>1250</v>
      </c>
      <c r="W6" s="34">
        <f t="shared" si="3"/>
        <v>0.11</v>
      </c>
      <c r="X6" s="34">
        <f t="shared" si="3"/>
        <v>11363.64</v>
      </c>
      <c r="Y6" s="35">
        <f>IF(Y7="",NA(),Y7)</f>
        <v>101.31</v>
      </c>
      <c r="Z6" s="35">
        <f t="shared" ref="Z6:AH6" si="4">IF(Z7="",NA(),Z7)</f>
        <v>106.94</v>
      </c>
      <c r="AA6" s="35">
        <f t="shared" si="4"/>
        <v>93.44</v>
      </c>
      <c r="AB6" s="35">
        <f t="shared" si="4"/>
        <v>85.37</v>
      </c>
      <c r="AC6" s="35">
        <f t="shared" si="4"/>
        <v>91.18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765.28</v>
      </c>
      <c r="BG6" s="35">
        <f t="shared" ref="BG6:BO6" si="7">IF(BG7="",NA(),BG7)</f>
        <v>765.48</v>
      </c>
      <c r="BH6" s="35">
        <f t="shared" si="7"/>
        <v>690.8</v>
      </c>
      <c r="BI6" s="35">
        <f t="shared" si="7"/>
        <v>677.31</v>
      </c>
      <c r="BJ6" s="35">
        <f t="shared" si="7"/>
        <v>632.92999999999995</v>
      </c>
      <c r="BK6" s="35">
        <f t="shared" si="7"/>
        <v>430.64</v>
      </c>
      <c r="BL6" s="35">
        <f t="shared" si="7"/>
        <v>446.63</v>
      </c>
      <c r="BM6" s="35">
        <f t="shared" si="7"/>
        <v>416.91</v>
      </c>
      <c r="BN6" s="35">
        <f t="shared" si="7"/>
        <v>392.19</v>
      </c>
      <c r="BO6" s="35">
        <f t="shared" si="7"/>
        <v>413.5</v>
      </c>
      <c r="BP6" s="34" t="str">
        <f>IF(BP7="","",IF(BP7="-","【-】","【"&amp;SUBSTITUTE(TEXT(BP7,"#,##0.00"),"-","△")&amp;"】"))</f>
        <v>【346.13】</v>
      </c>
      <c r="BQ6" s="35">
        <f>IF(BQ7="",NA(),BQ7)</f>
        <v>93.69</v>
      </c>
      <c r="BR6" s="35">
        <f t="shared" ref="BR6:BZ6" si="8">IF(BR7="",NA(),BR7)</f>
        <v>82.05</v>
      </c>
      <c r="BS6" s="35">
        <f t="shared" si="8"/>
        <v>75.48</v>
      </c>
      <c r="BT6" s="35">
        <f t="shared" si="8"/>
        <v>75.66</v>
      </c>
      <c r="BU6" s="35">
        <f t="shared" si="8"/>
        <v>77.790000000000006</v>
      </c>
      <c r="BV6" s="35">
        <f t="shared" si="8"/>
        <v>58.78</v>
      </c>
      <c r="BW6" s="35">
        <f t="shared" si="8"/>
        <v>58.53</v>
      </c>
      <c r="BX6" s="35">
        <f t="shared" si="8"/>
        <v>57.93</v>
      </c>
      <c r="BY6" s="35">
        <f t="shared" si="8"/>
        <v>57.03</v>
      </c>
      <c r="BZ6" s="35">
        <f t="shared" si="8"/>
        <v>55.84</v>
      </c>
      <c r="CA6" s="34" t="str">
        <f>IF(CA7="","",IF(CA7="-","【-】","【"&amp;SUBSTITUTE(TEXT(CA7,"#,##0.00"),"-","△")&amp;"】"))</f>
        <v>【59.83】</v>
      </c>
      <c r="CB6" s="35">
        <f>IF(CB7="",NA(),CB7)</f>
        <v>169.5</v>
      </c>
      <c r="CC6" s="35">
        <f t="shared" ref="CC6:CK6" si="9">IF(CC7="",NA(),CC7)</f>
        <v>207.24</v>
      </c>
      <c r="CD6" s="35">
        <f t="shared" si="9"/>
        <v>239.92</v>
      </c>
      <c r="CE6" s="35">
        <f t="shared" si="9"/>
        <v>244.22</v>
      </c>
      <c r="CF6" s="35">
        <f t="shared" si="9"/>
        <v>237.77</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60.89</v>
      </c>
      <c r="CN6" s="35">
        <f t="shared" ref="CN6:CV6" si="10">IF(CN7="",NA(),CN7)</f>
        <v>59.71</v>
      </c>
      <c r="CO6" s="35">
        <f t="shared" si="10"/>
        <v>59.09</v>
      </c>
      <c r="CP6" s="35">
        <f t="shared" si="10"/>
        <v>59</v>
      </c>
      <c r="CQ6" s="35">
        <f t="shared" si="10"/>
        <v>59.03</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103829</v>
      </c>
      <c r="D7" s="37">
        <v>47</v>
      </c>
      <c r="E7" s="37">
        <v>18</v>
      </c>
      <c r="F7" s="37">
        <v>0</v>
      </c>
      <c r="G7" s="37">
        <v>0</v>
      </c>
      <c r="H7" s="37" t="s">
        <v>110</v>
      </c>
      <c r="I7" s="37" t="s">
        <v>111</v>
      </c>
      <c r="J7" s="37" t="s">
        <v>112</v>
      </c>
      <c r="K7" s="37" t="s">
        <v>113</v>
      </c>
      <c r="L7" s="37" t="s">
        <v>114</v>
      </c>
      <c r="M7" s="37"/>
      <c r="N7" s="38" t="s">
        <v>115</v>
      </c>
      <c r="O7" s="38" t="s">
        <v>116</v>
      </c>
      <c r="P7" s="38">
        <v>16.03</v>
      </c>
      <c r="Q7" s="38">
        <v>100</v>
      </c>
      <c r="R7" s="38">
        <v>4000</v>
      </c>
      <c r="S7" s="38">
        <v>7895</v>
      </c>
      <c r="T7" s="38">
        <v>188.38</v>
      </c>
      <c r="U7" s="38">
        <v>41.91</v>
      </c>
      <c r="V7" s="38">
        <v>1250</v>
      </c>
      <c r="W7" s="38">
        <v>0.11</v>
      </c>
      <c r="X7" s="38">
        <v>11363.64</v>
      </c>
      <c r="Y7" s="38">
        <v>101.31</v>
      </c>
      <c r="Z7" s="38">
        <v>106.94</v>
      </c>
      <c r="AA7" s="38">
        <v>93.44</v>
      </c>
      <c r="AB7" s="38">
        <v>85.37</v>
      </c>
      <c r="AC7" s="38">
        <v>91.18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765.28</v>
      </c>
      <c r="BG7" s="38">
        <v>765.48</v>
      </c>
      <c r="BH7" s="38">
        <v>690.8</v>
      </c>
      <c r="BI7" s="38">
        <v>677.31</v>
      </c>
      <c r="BJ7" s="38">
        <v>632.92999999999995</v>
      </c>
      <c r="BK7" s="38">
        <v>430.64</v>
      </c>
      <c r="BL7" s="38">
        <v>446.63</v>
      </c>
      <c r="BM7" s="38">
        <v>416.91</v>
      </c>
      <c r="BN7" s="38">
        <v>392.19</v>
      </c>
      <c r="BO7" s="38">
        <v>413.5</v>
      </c>
      <c r="BP7" s="38">
        <v>346.13</v>
      </c>
      <c r="BQ7" s="38">
        <v>93.69</v>
      </c>
      <c r="BR7" s="38">
        <v>82.05</v>
      </c>
      <c r="BS7" s="38">
        <v>75.48</v>
      </c>
      <c r="BT7" s="38">
        <v>75.66</v>
      </c>
      <c r="BU7" s="38">
        <v>77.790000000000006</v>
      </c>
      <c r="BV7" s="38">
        <v>58.78</v>
      </c>
      <c r="BW7" s="38">
        <v>58.53</v>
      </c>
      <c r="BX7" s="38">
        <v>57.93</v>
      </c>
      <c r="BY7" s="38">
        <v>57.03</v>
      </c>
      <c r="BZ7" s="38">
        <v>55.84</v>
      </c>
      <c r="CA7" s="38">
        <v>59.83</v>
      </c>
      <c r="CB7" s="38">
        <v>169.5</v>
      </c>
      <c r="CC7" s="38">
        <v>207.24</v>
      </c>
      <c r="CD7" s="38">
        <v>239.92</v>
      </c>
      <c r="CE7" s="38">
        <v>244.22</v>
      </c>
      <c r="CF7" s="38">
        <v>237.77</v>
      </c>
      <c r="CG7" s="38">
        <v>257.02999999999997</v>
      </c>
      <c r="CH7" s="38">
        <v>266.57</v>
      </c>
      <c r="CI7" s="38">
        <v>276.93</v>
      </c>
      <c r="CJ7" s="38">
        <v>283.73</v>
      </c>
      <c r="CK7" s="38">
        <v>287.57</v>
      </c>
      <c r="CL7" s="38">
        <v>268.69</v>
      </c>
      <c r="CM7" s="38">
        <v>60.89</v>
      </c>
      <c r="CN7" s="38">
        <v>59.71</v>
      </c>
      <c r="CO7" s="38">
        <v>59.09</v>
      </c>
      <c r="CP7" s="38">
        <v>59</v>
      </c>
      <c r="CQ7" s="38">
        <v>59.03</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2018-02-05T04:25:40Z</cp:lastPrinted>
  <dcterms:created xsi:type="dcterms:W3CDTF">2017-12-25T02:39:58Z</dcterms:created>
  <dcterms:modified xsi:type="dcterms:W3CDTF">2018-02-21T08:14:44Z</dcterms:modified>
  <cp:category/>
</cp:coreProperties>
</file>