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7_総務省あて回答（電気事業のみ）\【10・群馬県】経営比較分析表（電気事業）H300219修正\"/>
    </mc:Choice>
  </mc:AlternateContent>
  <workbookProtection workbookPassword="B319" lockStructure="1"/>
  <bookViews>
    <workbookView xWindow="0" yWindow="0" windowWidth="2049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J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F3" i="4"/>
  <c r="B3" i="4"/>
  <c r="B1" i="4"/>
  <c r="FK18" i="5" l="1"/>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KP10" i="5"/>
  <c r="JB10" i="5"/>
  <c r="HM10" i="5"/>
  <c r="FX10" i="5"/>
  <c r="EI10" i="5"/>
  <c r="CT10" i="5"/>
  <c r="BC10" i="5"/>
  <c r="N11" i="4"/>
  <c r="KF10" i="5"/>
  <c r="IQ10" i="5"/>
  <c r="HC10" i="5"/>
  <c r="FN10" i="5"/>
  <c r="DY10" i="5"/>
  <c r="CJ10" i="5"/>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KL10" i="5"/>
  <c r="IX10" i="5"/>
  <c r="HI10" i="5"/>
  <c r="FT10" i="5"/>
  <c r="EE10" i="5"/>
  <c r="CP10" i="5"/>
  <c r="AY10" i="5"/>
  <c r="F11" i="4"/>
  <c r="MK10" i="5"/>
  <c r="MA10" i="5"/>
  <c r="LQ10" i="5"/>
  <c r="KB10" i="5"/>
  <c r="IM10" i="5"/>
  <c r="GY10" i="5"/>
  <c r="FJ10" i="5"/>
  <c r="DU10" i="5"/>
  <c r="CF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FX18" i="5"/>
  <c r="FT18" i="5"/>
  <c r="FV12" i="5"/>
  <c r="FW18" i="5"/>
  <c r="FU12" i="5"/>
  <c r="FV18" i="5"/>
  <c r="FX12" i="5"/>
  <c r="FT12" i="5"/>
  <c r="FU18" i="5"/>
  <c r="FW12" i="5"/>
  <c r="FB18" i="5"/>
  <c r="FD12" i="5"/>
  <c r="EZ12" i="5"/>
  <c r="FA18" i="5"/>
  <c r="FC12" i="5"/>
  <c r="FD18" i="5"/>
  <c r="EZ18" i="5"/>
  <c r="FB12" i="5"/>
  <c r="FC18" i="5"/>
  <c r="FA12" i="5"/>
</calcChain>
</file>

<file path=xl/sharedStrings.xml><?xml version="1.0" encoding="utf-8"?>
<sst xmlns="http://schemas.openxmlformats.org/spreadsheetml/2006/main" count="886" uniqueCount="183">
  <si>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</si>
  <si>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</si>
  <si>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</si>
  <si>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</si>
  <si>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</si>
  <si>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</si>
  <si>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</si>
  <si>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</si>
  <si>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一般会計への繰出し
　清掃センター管理運営基金積立事業　　　29,322千円
実質収支黒字（19,512千円）の使途については、翌年度に一般会計へ繰出し、清掃センター管理運営基金に積立てている。
今後についても、発電事業特別会計の剰余金については、一般会計へ繰出し、基金への積立てを引き続き行っていく。</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</si>
  <si>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</si>
  <si>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</si>
  <si>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</si>
  <si>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</si>
  <si>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</si>
  <si>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</si>
  <si>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</si>
  <si>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</si>
  <si>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</si>
  <si>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</si>
  <si>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</si>
  <si>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</si>
  <si>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</si>
  <si>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</si>
  <si>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</si>
  <si>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</si>
  <si>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</si>
  <si>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</si>
  <si>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</si>
  <si>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</si>
  <si>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</si>
  <si>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</si>
  <si>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</si>
  <si>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</si>
  <si>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</si>
  <si>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</si>
  <si>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</si>
  <si>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</si>
  <si>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</si>
  <si>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</si>
  <si>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</si>
  <si>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</si>
  <si>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</si>
  <si>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</si>
  <si>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</si>
  <si>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</si>
  <si>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</si>
  <si>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</si>
  <si>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</si>
  <si>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</si>
  <si>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</si>
  <si>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</si>
  <si>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</si>
  <si>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</si>
  <si>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</si>
  <si>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</si>
  <si>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</si>
  <si>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</si>
  <si>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</si>
  <si>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</si>
  <si>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</si>
  <si>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</si>
  <si>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</si>
  <si>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</si>
  <si>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</si>
  <si>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</si>
  <si>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</si>
  <si>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</si>
  <si>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</si>
  <si>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</si>
  <si>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</si>
  <si>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</si>
  <si>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</si>
  <si>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</si>
  <si>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</si>
  <si>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</si>
  <si>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</si>
  <si>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</si>
  <si>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</si>
  <si>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</si>
  <si>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</si>
  <si>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</si>
  <si>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</si>
  <si>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</si>
  <si>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</si>
  <si>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</si>
  <si>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</si>
  <si>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</si>
  <si>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</si>
  <si>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</si>
  <si>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</si>
  <si>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</si>
  <si>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</si>
  <si>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</si>
  <si>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</si>
  <si>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</si>
  <si>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</si>
  <si>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</si>
  <si>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</si>
  <si>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</si>
  <si>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</si>
  <si>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</si>
  <si>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</si>
  <si>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</si>
  <si>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</si>
  <si>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</si>
  <si>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</si>
  <si>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</si>
  <si>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</si>
  <si>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</si>
  <si>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</si>
  <si>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</si>
  <si>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</si>
  <si>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</si>
  <si>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</si>
  <si>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</si>
  <si>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</si>
  <si>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</si>
  <si>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102032</t>
  </si>
  <si>
    <t>47</t>
  </si>
  <si>
    <t>04</t>
  </si>
  <si>
    <t>0</t>
  </si>
  <si>
    <t>000</t>
  </si>
  <si>
    <t>群馬県　桐生市</t>
  </si>
  <si>
    <t>法非適用</t>
  </si>
  <si>
    <t>電気事業</t>
  </si>
  <si>
    <t/>
  </si>
  <si>
    <t>該当数値なし</t>
  </si>
  <si>
    <t>-</t>
  </si>
  <si>
    <t>平成29年3月31日　清掃センター発電所</t>
  </si>
  <si>
    <t>無</t>
  </si>
  <si>
    <t>日立造船株式会社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</si>
  <si>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</si>
  <si>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</si>
  <si>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</si>
  <si>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</si>
  <si>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</si>
  <si>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</si>
  <si>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</si>
  <si>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</si>
  <si>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</si>
  <si>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</si>
  <si>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</si>
  <si>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</si>
  <si>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</si>
  <si>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</si>
  <si>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</si>
  <si>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</si>
  <si>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</si>
  <si>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</si>
  <si>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</si>
  <si>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</si>
  <si>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</si>
  <si>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</si>
  <si>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</si>
  <si>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</si>
  <si>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</si>
  <si>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</si>
  <si>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</si>
  <si>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</si>
  <si>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</si>
  <si>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</si>
  <si>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</si>
  <si>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</si>
  <si>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</si>
  <si>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</si>
  <si>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</si>
  <si>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</si>
  <si>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</si>
  <si>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</si>
  <si>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</si>
  <si>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</si>
  <si>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</si>
  <si>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</si>
  <si>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</si>
  <si>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</si>
  <si>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</si>
  <si>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</si>
  <si>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</si>
  <si>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</si>
  <si>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高い営業収支比率かつ100％に近い収益的収支比率から一見すると、発電事業としての健全性は保たれている。しかし、一般廃棄物処理施設の運営と密接しており、一般会計で計上する費用全体を考慮すると、運営は厳しい状況となる。　　　　　　　　　　　また、社会全体の電力情勢として、安定供給が確保されていることから、電力売払い単価は減少傾向にある。更には、ごみ量も減少傾向にあり、発電量の低下に伴って、今後の営業収益は減少する見込みである。                                           　　　今後、策定を予定している経営戦略の中で、本市の発電事業は一般廃棄物処理の余熱利用として行う発電で、主たる目的は自家消費であり、余剰分のみを売電しているに過ぎないため、事業の存続を含め検討する必要がある。</t>
    <rPh sb="0" eb="1">
      <t>タカ</t>
    </rPh>
    <rPh sb="2" eb="4">
      <t>エイギョウ</t>
    </rPh>
    <rPh sb="4" eb="6">
      <t>シュウシ</t>
    </rPh>
    <rPh sb="6" eb="8">
      <t>ヒリツ</t>
    </rPh>
    <rPh sb="15" eb="16">
      <t>チカ</t>
    </rPh>
    <rPh sb="17" eb="20">
      <t>シュウエキテキ</t>
    </rPh>
    <rPh sb="20" eb="22">
      <t>シュウシ</t>
    </rPh>
    <rPh sb="22" eb="24">
      <t>ヒリツ</t>
    </rPh>
    <rPh sb="26" eb="28">
      <t>イッケン</t>
    </rPh>
    <rPh sb="32" eb="34">
      <t>ハツデン</t>
    </rPh>
    <rPh sb="34" eb="36">
      <t>ジギョウ</t>
    </rPh>
    <rPh sb="40" eb="43">
      <t>ケンゼンセイ</t>
    </rPh>
    <rPh sb="44" eb="45">
      <t>タモ</t>
    </rPh>
    <rPh sb="55" eb="57">
      <t>イッパン</t>
    </rPh>
    <rPh sb="57" eb="60">
      <t>ハイキブツ</t>
    </rPh>
    <rPh sb="60" eb="62">
      <t>ショリ</t>
    </rPh>
    <rPh sb="62" eb="64">
      <t>シセツ</t>
    </rPh>
    <rPh sb="65" eb="67">
      <t>ウンエイ</t>
    </rPh>
    <rPh sb="68" eb="70">
      <t>ミッセツ</t>
    </rPh>
    <rPh sb="75" eb="77">
      <t>イッパン</t>
    </rPh>
    <rPh sb="77" eb="79">
      <t>カイケイ</t>
    </rPh>
    <rPh sb="80" eb="82">
      <t>ケイジョウ</t>
    </rPh>
    <rPh sb="84" eb="86">
      <t>ヒヨウ</t>
    </rPh>
    <rPh sb="86" eb="88">
      <t>ゼンタイ</t>
    </rPh>
    <rPh sb="89" eb="91">
      <t>コウリョ</t>
    </rPh>
    <rPh sb="95" eb="97">
      <t>ウンエイ</t>
    </rPh>
    <rPh sb="98" eb="99">
      <t>キビ</t>
    </rPh>
    <rPh sb="101" eb="103">
      <t>ジョウキョウ</t>
    </rPh>
    <rPh sb="121" eb="123">
      <t>シャカイ</t>
    </rPh>
    <rPh sb="123" eb="125">
      <t>ゼンタイ</t>
    </rPh>
    <rPh sb="126" eb="128">
      <t>デンリョク</t>
    </rPh>
    <rPh sb="128" eb="130">
      <t>ジョウセイ</t>
    </rPh>
    <rPh sb="134" eb="136">
      <t>アンテイ</t>
    </rPh>
    <rPh sb="136" eb="138">
      <t>キョウキュウ</t>
    </rPh>
    <rPh sb="139" eb="141">
      <t>カクホ</t>
    </rPh>
    <rPh sb="151" eb="153">
      <t>デンリョク</t>
    </rPh>
    <rPh sb="153" eb="155">
      <t>ウリハラ</t>
    </rPh>
    <rPh sb="156" eb="158">
      <t>タンカ</t>
    </rPh>
    <rPh sb="159" eb="161">
      <t>ゲンショウ</t>
    </rPh>
    <rPh sb="161" eb="163">
      <t>ケイコウ</t>
    </rPh>
    <rPh sb="167" eb="168">
      <t>サラ</t>
    </rPh>
    <rPh sb="173" eb="174">
      <t>リョウ</t>
    </rPh>
    <rPh sb="175" eb="177">
      <t>ゲンショウ</t>
    </rPh>
    <rPh sb="177" eb="179">
      <t>ケイコウ</t>
    </rPh>
    <rPh sb="183" eb="185">
      <t>ハツデン</t>
    </rPh>
    <rPh sb="185" eb="186">
      <t>リョウ</t>
    </rPh>
    <rPh sb="187" eb="189">
      <t>テイカ</t>
    </rPh>
    <rPh sb="190" eb="191">
      <t>トモナ</t>
    </rPh>
    <rPh sb="194" eb="196">
      <t>コンゴ</t>
    </rPh>
    <rPh sb="197" eb="199">
      <t>エイギョウ</t>
    </rPh>
    <rPh sb="199" eb="201">
      <t>シュウエキ</t>
    </rPh>
    <rPh sb="202" eb="204">
      <t>ゲンショウ</t>
    </rPh>
    <rPh sb="206" eb="208">
      <t>ミコ</t>
    </rPh>
    <rPh sb="259" eb="261">
      <t>コンゴ</t>
    </rPh>
    <rPh sb="262" eb="264">
      <t>サクテイ</t>
    </rPh>
    <rPh sb="265" eb="267">
      <t>ヨテイ</t>
    </rPh>
    <rPh sb="271" eb="273">
      <t>ケイエイ</t>
    </rPh>
    <rPh sb="273" eb="275">
      <t>センリャク</t>
    </rPh>
    <rPh sb="276" eb="277">
      <t>ナカ</t>
    </rPh>
    <rPh sb="279" eb="280">
      <t>ホン</t>
    </rPh>
    <rPh sb="280" eb="281">
      <t>シ</t>
    </rPh>
    <rPh sb="282" eb="284">
      <t>ハツデン</t>
    </rPh>
    <rPh sb="284" eb="286">
      <t>ジギョウ</t>
    </rPh>
    <rPh sb="287" eb="289">
      <t>イッパン</t>
    </rPh>
    <rPh sb="289" eb="292">
      <t>ハイキブツ</t>
    </rPh>
    <rPh sb="292" eb="294">
      <t>ショリ</t>
    </rPh>
    <rPh sb="295" eb="297">
      <t>ヨネツ</t>
    </rPh>
    <rPh sb="297" eb="299">
      <t>リヨウ</t>
    </rPh>
    <rPh sb="302" eb="303">
      <t>オコナ</t>
    </rPh>
    <rPh sb="304" eb="306">
      <t>ハツデン</t>
    </rPh>
    <rPh sb="308" eb="309">
      <t>シュ</t>
    </rPh>
    <rPh sb="311" eb="313">
      <t>モクテキ</t>
    </rPh>
    <rPh sb="314" eb="316">
      <t>ジカ</t>
    </rPh>
    <rPh sb="316" eb="318">
      <t>ショウヒ</t>
    </rPh>
    <rPh sb="322" eb="325">
      <t>ヨジョウブン</t>
    </rPh>
    <rPh sb="328" eb="330">
      <t>バイデン</t>
    </rPh>
    <rPh sb="335" eb="336">
      <t>ス</t>
    </rPh>
    <rPh sb="342" eb="344">
      <t>ジギョウ</t>
    </rPh>
    <rPh sb="345" eb="347">
      <t>ソンゾク</t>
    </rPh>
    <rPh sb="348" eb="349">
      <t>フク</t>
    </rPh>
    <rPh sb="350" eb="352">
      <t>ケントウ</t>
    </rPh>
    <rPh sb="354" eb="356">
      <t>ヒツヨウ</t>
    </rPh>
    <phoneticPr fontId="3"/>
  </si>
  <si>
    <t>設備利用率は、80％以上で推移しており、平均値よりも高い水準で発電設備を稼動している。平成26年度から平成28年度にかけて、基幹的設備改良工事を行い、発電効率の向上を目指している。しかし、年々発電の燃料となるごみが減少しており、今後の状況によっては安定した発電は厳しい状況となる。　　　　　　　　　　　　　　　　修繕費比率が平成28年度に0％となっている理由については、修繕費用の計上方法を精査し、それまで点検整備委託料について、その性質上、発電に係る設備の点検及び整備を行うことから修繕費として計上していたが、点検整備委託料は、あくまでも委託料となるため、修繕費用には計上しないとする検討結果となり、営業費用に占める修繕費用の比率が0％となったものである。
FIT収入割合が0％なのは、FIT制度への移行はせずに、RPS法の経過措置の適用を受けているためである。</t>
    <rPh sb="0" eb="2">
      <t>セツビ</t>
    </rPh>
    <rPh sb="2" eb="5">
      <t>リヨウリツ</t>
    </rPh>
    <rPh sb="10" eb="12">
      <t>イジョウ</t>
    </rPh>
    <rPh sb="13" eb="15">
      <t>スイイ</t>
    </rPh>
    <rPh sb="20" eb="23">
      <t>ヘイキンチ</t>
    </rPh>
    <rPh sb="26" eb="27">
      <t>タカ</t>
    </rPh>
    <rPh sb="28" eb="30">
      <t>スイジュン</t>
    </rPh>
    <rPh sb="31" eb="33">
      <t>ハツデン</t>
    </rPh>
    <rPh sb="33" eb="35">
      <t>セツビ</t>
    </rPh>
    <rPh sb="36" eb="38">
      <t>カドウ</t>
    </rPh>
    <rPh sb="43" eb="45">
      <t>ヘイセイ</t>
    </rPh>
    <rPh sb="47" eb="48">
      <t>ネン</t>
    </rPh>
    <rPh sb="48" eb="49">
      <t>ド</t>
    </rPh>
    <rPh sb="51" eb="53">
      <t>ヘイセイ</t>
    </rPh>
    <rPh sb="55" eb="56">
      <t>ネン</t>
    </rPh>
    <rPh sb="56" eb="57">
      <t>ド</t>
    </rPh>
    <rPh sb="62" eb="65">
      <t>キカンテキ</t>
    </rPh>
    <rPh sb="65" eb="67">
      <t>セツビ</t>
    </rPh>
    <rPh sb="67" eb="69">
      <t>カイリョウ</t>
    </rPh>
    <rPh sb="69" eb="71">
      <t>コウジ</t>
    </rPh>
    <rPh sb="72" eb="73">
      <t>オコナ</t>
    </rPh>
    <rPh sb="75" eb="77">
      <t>ハツデン</t>
    </rPh>
    <rPh sb="77" eb="79">
      <t>コウリツ</t>
    </rPh>
    <rPh sb="80" eb="82">
      <t>コウジョウ</t>
    </rPh>
    <rPh sb="83" eb="85">
      <t>メザ</t>
    </rPh>
    <rPh sb="94" eb="96">
      <t>ネンネン</t>
    </rPh>
    <rPh sb="96" eb="98">
      <t>ハツデン</t>
    </rPh>
    <rPh sb="99" eb="101">
      <t>ネンリョウ</t>
    </rPh>
    <rPh sb="107" eb="109">
      <t>ゲンショウ</t>
    </rPh>
    <rPh sb="114" eb="116">
      <t>コンゴ</t>
    </rPh>
    <rPh sb="117" eb="119">
      <t>ジョウキョウ</t>
    </rPh>
    <rPh sb="124" eb="126">
      <t>アンテイ</t>
    </rPh>
    <rPh sb="128" eb="130">
      <t>ハツデン</t>
    </rPh>
    <rPh sb="131" eb="132">
      <t>キビ</t>
    </rPh>
    <rPh sb="134" eb="136">
      <t>ジョウキョウ</t>
    </rPh>
    <rPh sb="156" eb="159">
      <t>シュウゼンヒ</t>
    </rPh>
    <rPh sb="159" eb="161">
      <t>ヒリツ</t>
    </rPh>
    <rPh sb="162" eb="164">
      <t>ヘイセイ</t>
    </rPh>
    <rPh sb="166" eb="168">
      <t>ネンド</t>
    </rPh>
    <rPh sb="177" eb="179">
      <t>リユウ</t>
    </rPh>
    <rPh sb="185" eb="187">
      <t>シュウゼン</t>
    </rPh>
    <rPh sb="187" eb="189">
      <t>ヒヨウ</t>
    </rPh>
    <rPh sb="190" eb="192">
      <t>ケイジョウ</t>
    </rPh>
    <rPh sb="192" eb="194">
      <t>ホウホウ</t>
    </rPh>
    <rPh sb="195" eb="197">
      <t>セイサ</t>
    </rPh>
    <rPh sb="203" eb="205">
      <t>テンケン</t>
    </rPh>
    <rPh sb="205" eb="207">
      <t>セイビ</t>
    </rPh>
    <rPh sb="207" eb="210">
      <t>イタクリョウ</t>
    </rPh>
    <rPh sb="217" eb="220">
      <t>セイシツジョウ</t>
    </rPh>
    <rPh sb="221" eb="223">
      <t>ハツデン</t>
    </rPh>
    <rPh sb="224" eb="225">
      <t>カカ</t>
    </rPh>
    <rPh sb="226" eb="228">
      <t>セツビ</t>
    </rPh>
    <rPh sb="229" eb="231">
      <t>テンケン</t>
    </rPh>
    <rPh sb="231" eb="232">
      <t>オヨ</t>
    </rPh>
    <rPh sb="233" eb="235">
      <t>セイビ</t>
    </rPh>
    <rPh sb="236" eb="237">
      <t>オコナ</t>
    </rPh>
    <rPh sb="242" eb="245">
      <t>シュウゼンヒ</t>
    </rPh>
    <rPh sb="248" eb="250">
      <t>ケイジョウ</t>
    </rPh>
    <rPh sb="256" eb="258">
      <t>テンケン</t>
    </rPh>
    <rPh sb="258" eb="260">
      <t>セイビ</t>
    </rPh>
    <rPh sb="260" eb="263">
      <t>イタクリョウ</t>
    </rPh>
    <rPh sb="270" eb="273">
      <t>イタクリョウ</t>
    </rPh>
    <rPh sb="279" eb="281">
      <t>シュウゼン</t>
    </rPh>
    <rPh sb="281" eb="283">
      <t>ヒヨウ</t>
    </rPh>
    <rPh sb="285" eb="287">
      <t>ケイジョウ</t>
    </rPh>
    <rPh sb="293" eb="295">
      <t>ケントウ</t>
    </rPh>
    <rPh sb="295" eb="297">
      <t>ケッカ</t>
    </rPh>
    <rPh sb="301" eb="303">
      <t>エイギョウ</t>
    </rPh>
    <rPh sb="303" eb="305">
      <t>ヒヨウ</t>
    </rPh>
    <rPh sb="306" eb="307">
      <t>シ</t>
    </rPh>
    <rPh sb="309" eb="311">
      <t>シュウゼン</t>
    </rPh>
    <rPh sb="311" eb="313">
      <t>ヒヨウ</t>
    </rPh>
    <rPh sb="314" eb="316">
      <t>ヒリツ</t>
    </rPh>
    <phoneticPr fontId="3"/>
  </si>
  <si>
    <t>非設置</t>
    <rPh sb="0" eb="1">
      <t>ヒ</t>
    </rPh>
    <rPh sb="1" eb="3">
      <t>セッチ</t>
    </rPh>
    <phoneticPr fontId="3"/>
  </si>
  <si>
    <t>一般会計で行う一般廃棄物処理の余熱利用に係る部分を、発電事業として運営している。従来の発電事業とは異なり、発電の熱源を生み出す焼却炉の整備、燃料を確保するためのごみ収集費用、人件費等、大部分を一般会計で計上していることから、営業収支比率が高いのが特徴である。また、収支のバランスをみながら、営業外費用として焼却炉の整備費用を一般会計へ繰り出してることから、収益的収支比率は概ね100％で推移している。　　　　　　　　　　　　　　　　　　　　　　　　　　　　　　　　　　　　　供給原価やEBITDAは、営業外費用に左右され、年度によってバラツキが生じている。</t>
    <rPh sb="0" eb="2">
      <t>イッパン</t>
    </rPh>
    <rPh sb="2" eb="4">
      <t>カイケイ</t>
    </rPh>
    <rPh sb="5" eb="6">
      <t>オコナ</t>
    </rPh>
    <rPh sb="7" eb="9">
      <t>イッパン</t>
    </rPh>
    <rPh sb="9" eb="12">
      <t>ハイキブツ</t>
    </rPh>
    <rPh sb="12" eb="14">
      <t>ショリ</t>
    </rPh>
    <rPh sb="15" eb="17">
      <t>ヨネツ</t>
    </rPh>
    <rPh sb="17" eb="19">
      <t>リヨウ</t>
    </rPh>
    <rPh sb="20" eb="21">
      <t>カカ</t>
    </rPh>
    <rPh sb="22" eb="24">
      <t>ブブン</t>
    </rPh>
    <rPh sb="26" eb="28">
      <t>ハツデン</t>
    </rPh>
    <rPh sb="28" eb="30">
      <t>ジギョウ</t>
    </rPh>
    <rPh sb="33" eb="35">
      <t>ウンエイ</t>
    </rPh>
    <rPh sb="40" eb="42">
      <t>ジュウライ</t>
    </rPh>
    <rPh sb="43" eb="45">
      <t>ハツデン</t>
    </rPh>
    <rPh sb="45" eb="47">
      <t>ジギョウ</t>
    </rPh>
    <rPh sb="49" eb="50">
      <t>コト</t>
    </rPh>
    <rPh sb="53" eb="55">
      <t>ハツデン</t>
    </rPh>
    <rPh sb="56" eb="58">
      <t>ネツゲン</t>
    </rPh>
    <rPh sb="59" eb="60">
      <t>ウ</t>
    </rPh>
    <rPh sb="61" eb="62">
      <t>ダ</t>
    </rPh>
    <rPh sb="63" eb="66">
      <t>ショウキャクロ</t>
    </rPh>
    <rPh sb="67" eb="69">
      <t>セイビ</t>
    </rPh>
    <rPh sb="70" eb="72">
      <t>ネンリョウ</t>
    </rPh>
    <rPh sb="73" eb="75">
      <t>カクホ</t>
    </rPh>
    <rPh sb="82" eb="84">
      <t>シュウシュウ</t>
    </rPh>
    <rPh sb="84" eb="86">
      <t>ヒヨウ</t>
    </rPh>
    <rPh sb="87" eb="91">
      <t>ジンケンヒトウ</t>
    </rPh>
    <rPh sb="92" eb="95">
      <t>ダイブブン</t>
    </rPh>
    <rPh sb="96" eb="98">
      <t>イッパン</t>
    </rPh>
    <rPh sb="98" eb="100">
      <t>カイケイ</t>
    </rPh>
    <rPh sb="101" eb="103">
      <t>ケイジョウ</t>
    </rPh>
    <rPh sb="112" eb="114">
      <t>エイギョウ</t>
    </rPh>
    <rPh sb="114" eb="116">
      <t>シュウシ</t>
    </rPh>
    <rPh sb="116" eb="118">
      <t>ヒリツ</t>
    </rPh>
    <rPh sb="119" eb="120">
      <t>タカ</t>
    </rPh>
    <rPh sb="123" eb="125">
      <t>トクチョウ</t>
    </rPh>
    <rPh sb="132" eb="134">
      <t>シュウシ</t>
    </rPh>
    <rPh sb="145" eb="148">
      <t>エイギョウガイ</t>
    </rPh>
    <rPh sb="148" eb="150">
      <t>ヒヨウ</t>
    </rPh>
    <rPh sb="153" eb="156">
      <t>ショウキャクロ</t>
    </rPh>
    <rPh sb="157" eb="159">
      <t>セイビ</t>
    </rPh>
    <rPh sb="159" eb="161">
      <t>ヒヨウ</t>
    </rPh>
    <rPh sb="162" eb="164">
      <t>イッパン</t>
    </rPh>
    <rPh sb="164" eb="166">
      <t>カイケイ</t>
    </rPh>
    <rPh sb="167" eb="168">
      <t>ク</t>
    </rPh>
    <rPh sb="169" eb="170">
      <t>ダ</t>
    </rPh>
    <rPh sb="178" eb="181">
      <t>シュウエキテキ</t>
    </rPh>
    <rPh sb="181" eb="183">
      <t>シュウシ</t>
    </rPh>
    <rPh sb="183" eb="185">
      <t>ヒリツ</t>
    </rPh>
    <rPh sb="186" eb="187">
      <t>オオム</t>
    </rPh>
    <rPh sb="193" eb="195">
      <t>スイイ</t>
    </rPh>
    <rPh sb="237" eb="239">
      <t>キョウキュウ</t>
    </rPh>
    <rPh sb="239" eb="241">
      <t>ゲンカ</t>
    </rPh>
    <rPh sb="250" eb="253">
      <t>エイギョウガイ</t>
    </rPh>
    <rPh sb="253" eb="255">
      <t>ヒヨウ</t>
    </rPh>
    <rPh sb="256" eb="258">
      <t>サユウ</t>
    </rPh>
    <rPh sb="261" eb="263">
      <t>ネンド</t>
    </rPh>
    <rPh sb="272" eb="273">
      <t>ショウ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</si>
</sst>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1425</c:v>
                </c:pt>
                <c:pt idx="1">
                  <c:v>99.5</c:v>
                </c:pt>
                <c:pt idx="2">
                  <c:v>101.7</c:v>
                </c:pt>
                <c:pt idx="3">
                  <c:v>103.5</c:v>
                </c:pt>
                <c:pt idx="4">
                  <c:v>142.1</c:v>
                </c:pt>
              </c:numCache>
            </c:numRef>
          </c:val>
          <c:extLst xmlns:c16r2="http://schemas.microsoft.com/office/drawing/2015/06/chart">
            <c:ext xmlns:c16="http://schemas.microsoft.com/office/drawing/2014/chart" uri="{C3380CC4-5D6E-409C-BE32-E72D297353CC}">
              <c16:uniqueId val="{00000000-9122-48C2-AAA9-C9D88808ABBE}"/>
            </c:ext>
          </c:extLst>
        </c:ser>
        <c:dLbls>
          <c:showLegendKey val="0"/>
          <c:showVal val="0"/>
          <c:showCatName val="0"/>
          <c:showSerName val="0"/>
          <c:showPercent val="0"/>
          <c:showBubbleSize val="0"/>
        </c:dLbls>
        <c:gapWidth val="180"/>
        <c:overlap val="-90"/>
        <c:axId val="164531168"/>
        <c:axId val="16514072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extLst xmlns:c16r2="http://schemas.microsoft.com/office/drawing/2015/06/chart">
            <c:ext xmlns:c16="http://schemas.microsoft.com/office/drawing/2014/chart" uri="{C3380CC4-5D6E-409C-BE32-E72D297353CC}">
              <c16:uniqueId val="{00000001-9122-48C2-AAA9-C9D88808ABB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122-48C2-AAA9-C9D88808ABBE}"/>
            </c:ext>
          </c:extLst>
        </c:ser>
        <c:dLbls>
          <c:showLegendKey val="0"/>
          <c:showVal val="0"/>
          <c:showCatName val="0"/>
          <c:showSerName val="0"/>
          <c:showPercent val="0"/>
          <c:showBubbleSize val="0"/>
        </c:dLbls>
        <c:marker val="1"/>
        <c:smooth val="0"/>
        <c:axId val="164531168"/>
        <c:axId val="165140720"/>
      </c:lineChart>
      <c:catAx>
        <c:axId val="164531168"/>
        <c:scaling>
          <c:orientation val="minMax"/>
        </c:scaling>
        <c:delete val="0"/>
        <c:axPos val="b"/>
        <c:numFmt formatCode="ge" sourceLinked="1"/>
        <c:majorTickMark val="none"/>
        <c:minorTickMark val="none"/>
        <c:tickLblPos val="none"/>
        <c:crossAx val="165140720"/>
        <c:crosses val="autoZero"/>
        <c:auto val="0"/>
        <c:lblAlgn val="ctr"/>
        <c:lblOffset val="100"/>
        <c:noMultiLvlLbl val="1"/>
      </c:catAx>
      <c:valAx>
        <c:axId val="165140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5311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52-4743-921B-1F0D9CBC497E}"/>
            </c:ext>
          </c:extLst>
        </c:ser>
        <c:dLbls>
          <c:showLegendKey val="0"/>
          <c:showVal val="0"/>
          <c:showCatName val="0"/>
          <c:showSerName val="0"/>
          <c:showPercent val="0"/>
          <c:showBubbleSize val="0"/>
        </c:dLbls>
        <c:gapWidth val="180"/>
        <c:overlap val="-90"/>
        <c:axId val="245600064"/>
        <c:axId val="245600456"/>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extLst xmlns:c16r2="http://schemas.microsoft.com/office/drawing/2015/06/chart">
            <c:ext xmlns:c16="http://schemas.microsoft.com/office/drawing/2014/chart" uri="{C3380CC4-5D6E-409C-BE32-E72D297353CC}">
              <c16:uniqueId val="{00000001-0D52-4743-921B-1F0D9CBC497E}"/>
            </c:ext>
          </c:extLst>
        </c:ser>
        <c:dLbls>
          <c:showLegendKey val="0"/>
          <c:showVal val="0"/>
          <c:showCatName val="0"/>
          <c:showSerName val="0"/>
          <c:showPercent val="0"/>
          <c:showBubbleSize val="0"/>
        </c:dLbls>
        <c:marker val="1"/>
        <c:smooth val="0"/>
        <c:axId val="245600064"/>
        <c:axId val="245600456"/>
      </c:lineChart>
      <c:catAx>
        <c:axId val="245600064"/>
        <c:scaling>
          <c:orientation val="minMax"/>
        </c:scaling>
        <c:delete val="0"/>
        <c:axPos val="b"/>
        <c:numFmt formatCode="ge" sourceLinked="1"/>
        <c:majorTickMark val="none"/>
        <c:minorTickMark val="none"/>
        <c:tickLblPos val="none"/>
        <c:crossAx val="245600456"/>
        <c:crosses val="autoZero"/>
        <c:auto val="0"/>
        <c:lblAlgn val="ctr"/>
        <c:lblOffset val="100"/>
        <c:noMultiLvlLbl val="1"/>
      </c:catAx>
      <c:valAx>
        <c:axId val="245600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600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6B-4170-AF35-C34A65B7A8D6}"/>
            </c:ext>
          </c:extLst>
        </c:ser>
        <c:dLbls>
          <c:showLegendKey val="0"/>
          <c:showVal val="0"/>
          <c:showCatName val="0"/>
          <c:showSerName val="0"/>
          <c:showPercent val="0"/>
          <c:showBubbleSize val="0"/>
        </c:dLbls>
        <c:gapWidth val="180"/>
        <c:overlap val="-90"/>
        <c:axId val="245601240"/>
        <c:axId val="245601632"/>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6B-4170-AF35-C34A65B7A8D6}"/>
            </c:ext>
          </c:extLst>
        </c:ser>
        <c:dLbls>
          <c:showLegendKey val="0"/>
          <c:showVal val="0"/>
          <c:showCatName val="0"/>
          <c:showSerName val="0"/>
          <c:showPercent val="0"/>
          <c:showBubbleSize val="0"/>
        </c:dLbls>
        <c:marker val="1"/>
        <c:smooth val="0"/>
        <c:axId val="245601240"/>
        <c:axId val="245601632"/>
      </c:lineChart>
      <c:catAx>
        <c:axId val="245601240"/>
        <c:scaling>
          <c:orientation val="minMax"/>
        </c:scaling>
        <c:delete val="0"/>
        <c:axPos val="b"/>
        <c:numFmt formatCode="ge" sourceLinked="1"/>
        <c:majorTickMark val="none"/>
        <c:minorTickMark val="none"/>
        <c:tickLblPos val="none"/>
        <c:crossAx val="245601632"/>
        <c:crosses val="autoZero"/>
        <c:auto val="0"/>
        <c:lblAlgn val="ctr"/>
        <c:lblOffset val="100"/>
        <c:noMultiLvlLbl val="1"/>
      </c:catAx>
      <c:valAx>
        <c:axId val="245601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601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5E-4949-B8BC-78716D0E9880}"/>
            </c:ext>
          </c:extLst>
        </c:ser>
        <c:dLbls>
          <c:showLegendKey val="0"/>
          <c:showVal val="0"/>
          <c:showCatName val="0"/>
          <c:showSerName val="0"/>
          <c:showPercent val="0"/>
          <c:showBubbleSize val="0"/>
        </c:dLbls>
        <c:gapWidth val="180"/>
        <c:overlap val="-90"/>
        <c:axId val="245602416"/>
        <c:axId val="245602808"/>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5E-4949-B8BC-78716D0E9880}"/>
            </c:ext>
          </c:extLst>
        </c:ser>
        <c:dLbls>
          <c:showLegendKey val="0"/>
          <c:showVal val="0"/>
          <c:showCatName val="0"/>
          <c:showSerName val="0"/>
          <c:showPercent val="0"/>
          <c:showBubbleSize val="0"/>
        </c:dLbls>
        <c:marker val="1"/>
        <c:smooth val="0"/>
        <c:axId val="245602416"/>
        <c:axId val="245602808"/>
      </c:lineChart>
      <c:catAx>
        <c:axId val="245602416"/>
        <c:scaling>
          <c:orientation val="minMax"/>
        </c:scaling>
        <c:delete val="0"/>
        <c:axPos val="b"/>
        <c:numFmt formatCode="ge" sourceLinked="1"/>
        <c:majorTickMark val="none"/>
        <c:minorTickMark val="none"/>
        <c:tickLblPos val="none"/>
        <c:crossAx val="245602808"/>
        <c:crosses val="autoZero"/>
        <c:auto val="0"/>
        <c:lblAlgn val="ctr"/>
        <c:lblOffset val="100"/>
        <c:noMultiLvlLbl val="1"/>
      </c:catAx>
      <c:valAx>
        <c:axId val="245602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602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8B-4B29-8999-BD9810BCF7E1}"/>
            </c:ext>
          </c:extLst>
        </c:ser>
        <c:dLbls>
          <c:showLegendKey val="0"/>
          <c:showVal val="0"/>
          <c:showCatName val="0"/>
          <c:showSerName val="0"/>
          <c:showPercent val="0"/>
          <c:showBubbleSize val="0"/>
        </c:dLbls>
        <c:gapWidth val="180"/>
        <c:overlap val="-90"/>
        <c:axId val="245603592"/>
        <c:axId val="245757752"/>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8B-4B29-8999-BD9810BCF7E1}"/>
            </c:ext>
          </c:extLst>
        </c:ser>
        <c:dLbls>
          <c:showLegendKey val="0"/>
          <c:showVal val="0"/>
          <c:showCatName val="0"/>
          <c:showSerName val="0"/>
          <c:showPercent val="0"/>
          <c:showBubbleSize val="0"/>
        </c:dLbls>
        <c:marker val="1"/>
        <c:smooth val="0"/>
        <c:axId val="245603592"/>
        <c:axId val="245757752"/>
      </c:lineChart>
      <c:catAx>
        <c:axId val="245603592"/>
        <c:scaling>
          <c:orientation val="minMax"/>
        </c:scaling>
        <c:delete val="0"/>
        <c:axPos val="b"/>
        <c:numFmt formatCode="ge" sourceLinked="1"/>
        <c:majorTickMark val="none"/>
        <c:minorTickMark val="none"/>
        <c:tickLblPos val="none"/>
        <c:crossAx val="245757752"/>
        <c:crosses val="autoZero"/>
        <c:auto val="0"/>
        <c:lblAlgn val="ctr"/>
        <c:lblOffset val="100"/>
        <c:noMultiLvlLbl val="1"/>
      </c:catAx>
      <c:valAx>
        <c:axId val="245757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456035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70-48D7-8B32-BD1565A32ABA}"/>
            </c:ext>
          </c:extLst>
        </c:ser>
        <c:dLbls>
          <c:showLegendKey val="0"/>
          <c:showVal val="0"/>
          <c:showCatName val="0"/>
          <c:showSerName val="0"/>
          <c:showPercent val="0"/>
          <c:showBubbleSize val="0"/>
        </c:dLbls>
        <c:gapWidth val="180"/>
        <c:overlap val="-90"/>
        <c:axId val="245758536"/>
        <c:axId val="24575892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70-48D7-8B32-BD1565A32ABA}"/>
            </c:ext>
          </c:extLst>
        </c:ser>
        <c:dLbls>
          <c:showLegendKey val="0"/>
          <c:showVal val="0"/>
          <c:showCatName val="0"/>
          <c:showSerName val="0"/>
          <c:showPercent val="0"/>
          <c:showBubbleSize val="0"/>
        </c:dLbls>
        <c:marker val="1"/>
        <c:smooth val="0"/>
        <c:axId val="245758536"/>
        <c:axId val="245758928"/>
      </c:lineChart>
      <c:catAx>
        <c:axId val="245758536"/>
        <c:scaling>
          <c:orientation val="minMax"/>
        </c:scaling>
        <c:delete val="0"/>
        <c:axPos val="b"/>
        <c:numFmt formatCode="ge" sourceLinked="1"/>
        <c:majorTickMark val="none"/>
        <c:minorTickMark val="none"/>
        <c:tickLblPos val="none"/>
        <c:crossAx val="245758928"/>
        <c:crosses val="autoZero"/>
        <c:auto val="0"/>
        <c:lblAlgn val="ctr"/>
        <c:lblOffset val="100"/>
        <c:noMultiLvlLbl val="1"/>
      </c:catAx>
      <c:valAx>
        <c:axId val="245758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758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59-4848-8BD8-5526C099FE61}"/>
            </c:ext>
          </c:extLst>
        </c:ser>
        <c:dLbls>
          <c:showLegendKey val="0"/>
          <c:showVal val="0"/>
          <c:showCatName val="0"/>
          <c:showSerName val="0"/>
          <c:showPercent val="0"/>
          <c:showBubbleSize val="0"/>
        </c:dLbls>
        <c:gapWidth val="180"/>
        <c:overlap val="-90"/>
        <c:axId val="245759712"/>
        <c:axId val="24576010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59-4848-8BD8-5526C099FE61}"/>
            </c:ext>
          </c:extLst>
        </c:ser>
        <c:dLbls>
          <c:showLegendKey val="0"/>
          <c:showVal val="0"/>
          <c:showCatName val="0"/>
          <c:showSerName val="0"/>
          <c:showPercent val="0"/>
          <c:showBubbleSize val="0"/>
        </c:dLbls>
        <c:marker val="1"/>
        <c:smooth val="0"/>
        <c:axId val="245759712"/>
        <c:axId val="245760104"/>
      </c:lineChart>
      <c:catAx>
        <c:axId val="245759712"/>
        <c:scaling>
          <c:orientation val="minMax"/>
        </c:scaling>
        <c:delete val="0"/>
        <c:axPos val="b"/>
        <c:numFmt formatCode="ge" sourceLinked="1"/>
        <c:majorTickMark val="none"/>
        <c:minorTickMark val="none"/>
        <c:tickLblPos val="none"/>
        <c:crossAx val="245760104"/>
        <c:crosses val="autoZero"/>
        <c:auto val="0"/>
        <c:lblAlgn val="ctr"/>
        <c:lblOffset val="100"/>
        <c:noMultiLvlLbl val="1"/>
      </c:catAx>
      <c:valAx>
        <c:axId val="245760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759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88.3</c:v>
                </c:pt>
                <c:pt idx="1">
                  <c:v>85.8</c:v>
                </c:pt>
                <c:pt idx="2">
                  <c:v>80.2</c:v>
                </c:pt>
                <c:pt idx="3">
                  <c:v>84.4</c:v>
                </c:pt>
                <c:pt idx="4">
                  <c:v>70.599999999999994</c:v>
                </c:pt>
              </c:numCache>
            </c:numRef>
          </c:val>
          <c:extLst xmlns:c16r2="http://schemas.microsoft.com/office/drawing/2015/06/chart">
            <c:ext xmlns:c16="http://schemas.microsoft.com/office/drawing/2014/chart" uri="{C3380CC4-5D6E-409C-BE32-E72D297353CC}">
              <c16:uniqueId val="{00000000-83F5-42E5-BA1A-44C9D76FF699}"/>
            </c:ext>
          </c:extLst>
        </c:ser>
        <c:dLbls>
          <c:showLegendKey val="0"/>
          <c:showVal val="0"/>
          <c:showCatName val="0"/>
          <c:showSerName val="0"/>
          <c:showPercent val="0"/>
          <c:showBubbleSize val="0"/>
        </c:dLbls>
        <c:gapWidth val="180"/>
        <c:overlap val="-90"/>
        <c:axId val="245760888"/>
        <c:axId val="245761280"/>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51.6</c:v>
                </c:pt>
                <c:pt idx="1">
                  <c:v>49.8</c:v>
                </c:pt>
                <c:pt idx="2">
                  <c:v>50.3</c:v>
                </c:pt>
                <c:pt idx="3">
                  <c:v>47.9</c:v>
                </c:pt>
                <c:pt idx="4">
                  <c:v>54</c:v>
                </c:pt>
              </c:numCache>
            </c:numRef>
          </c:val>
          <c:smooth val="0"/>
          <c:extLst xmlns:c16r2="http://schemas.microsoft.com/office/drawing/2015/06/chart">
            <c:ext xmlns:c16="http://schemas.microsoft.com/office/drawing/2014/chart" uri="{C3380CC4-5D6E-409C-BE32-E72D297353CC}">
              <c16:uniqueId val="{00000001-83F5-42E5-BA1A-44C9D76FF699}"/>
            </c:ext>
          </c:extLst>
        </c:ser>
        <c:dLbls>
          <c:showLegendKey val="0"/>
          <c:showVal val="0"/>
          <c:showCatName val="0"/>
          <c:showSerName val="0"/>
          <c:showPercent val="0"/>
          <c:showBubbleSize val="0"/>
        </c:dLbls>
        <c:marker val="1"/>
        <c:smooth val="0"/>
        <c:axId val="245760888"/>
        <c:axId val="245761280"/>
      </c:lineChart>
      <c:catAx>
        <c:axId val="245760888"/>
        <c:scaling>
          <c:orientation val="minMax"/>
        </c:scaling>
        <c:delete val="0"/>
        <c:axPos val="b"/>
        <c:numFmt formatCode="ge" sourceLinked="1"/>
        <c:majorTickMark val="none"/>
        <c:minorTickMark val="none"/>
        <c:tickLblPos val="none"/>
        <c:crossAx val="245761280"/>
        <c:crosses val="autoZero"/>
        <c:auto val="0"/>
        <c:lblAlgn val="ctr"/>
        <c:lblOffset val="100"/>
        <c:noMultiLvlLbl val="1"/>
      </c:catAx>
      <c:valAx>
        <c:axId val="245761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760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100</c:v>
                </c:pt>
                <c:pt idx="1">
                  <c:v>100</c:v>
                </c:pt>
                <c:pt idx="2">
                  <c:v>100</c:v>
                </c:pt>
                <c:pt idx="3">
                  <c:v>100</c:v>
                </c:pt>
                <c:pt idx="4">
                  <c:v>0</c:v>
                </c:pt>
              </c:numCache>
            </c:numRef>
          </c:val>
          <c:extLst xmlns:c16r2="http://schemas.microsoft.com/office/drawing/2015/06/chart">
            <c:ext xmlns:c16="http://schemas.microsoft.com/office/drawing/2014/chart" uri="{C3380CC4-5D6E-409C-BE32-E72D297353CC}">
              <c16:uniqueId val="{00000000-6064-470C-ACA4-6CA8D46A77EA}"/>
            </c:ext>
          </c:extLst>
        </c:ser>
        <c:dLbls>
          <c:showLegendKey val="0"/>
          <c:showVal val="0"/>
          <c:showCatName val="0"/>
          <c:showSerName val="0"/>
          <c:showPercent val="0"/>
          <c:showBubbleSize val="0"/>
        </c:dLbls>
        <c:gapWidth val="180"/>
        <c:overlap val="-90"/>
        <c:axId val="245938640"/>
        <c:axId val="24593903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8.5</c:v>
                </c:pt>
                <c:pt idx="1">
                  <c:v>11.5</c:v>
                </c:pt>
                <c:pt idx="2">
                  <c:v>5.2</c:v>
                </c:pt>
                <c:pt idx="3">
                  <c:v>13</c:v>
                </c:pt>
                <c:pt idx="4">
                  <c:v>8.9</c:v>
                </c:pt>
              </c:numCache>
            </c:numRef>
          </c:val>
          <c:smooth val="0"/>
          <c:extLst xmlns:c16r2="http://schemas.microsoft.com/office/drawing/2015/06/chart">
            <c:ext xmlns:c16="http://schemas.microsoft.com/office/drawing/2014/chart" uri="{C3380CC4-5D6E-409C-BE32-E72D297353CC}">
              <c16:uniqueId val="{00000001-6064-470C-ACA4-6CA8D46A77EA}"/>
            </c:ext>
          </c:extLst>
        </c:ser>
        <c:dLbls>
          <c:showLegendKey val="0"/>
          <c:showVal val="0"/>
          <c:showCatName val="0"/>
          <c:showSerName val="0"/>
          <c:showPercent val="0"/>
          <c:showBubbleSize val="0"/>
        </c:dLbls>
        <c:marker val="1"/>
        <c:smooth val="0"/>
        <c:axId val="245938640"/>
        <c:axId val="245939032"/>
      </c:lineChart>
      <c:catAx>
        <c:axId val="245938640"/>
        <c:scaling>
          <c:orientation val="minMax"/>
        </c:scaling>
        <c:delete val="0"/>
        <c:axPos val="b"/>
        <c:numFmt formatCode="ge" sourceLinked="1"/>
        <c:majorTickMark val="none"/>
        <c:minorTickMark val="none"/>
        <c:tickLblPos val="none"/>
        <c:crossAx val="245939032"/>
        <c:crosses val="autoZero"/>
        <c:auto val="0"/>
        <c:lblAlgn val="ctr"/>
        <c:lblOffset val="100"/>
        <c:noMultiLvlLbl val="1"/>
      </c:catAx>
      <c:valAx>
        <c:axId val="245939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938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3.9</c:v>
                </c:pt>
                <c:pt idx="1">
                  <c:v>3.3</c:v>
                </c:pt>
                <c:pt idx="2">
                  <c:v>2.4</c:v>
                </c:pt>
                <c:pt idx="3">
                  <c:v>1.8</c:v>
                </c:pt>
                <c:pt idx="4">
                  <c:v>2.2000000000000002</c:v>
                </c:pt>
              </c:numCache>
            </c:numRef>
          </c:val>
          <c:extLst xmlns:c16r2="http://schemas.microsoft.com/office/drawing/2015/06/chart">
            <c:ext xmlns:c16="http://schemas.microsoft.com/office/drawing/2014/chart" uri="{C3380CC4-5D6E-409C-BE32-E72D297353CC}">
              <c16:uniqueId val="{00000000-6F24-4406-9B1A-1871993225C7}"/>
            </c:ext>
          </c:extLst>
        </c:ser>
        <c:dLbls>
          <c:showLegendKey val="0"/>
          <c:showVal val="0"/>
          <c:showCatName val="0"/>
          <c:showSerName val="0"/>
          <c:showPercent val="0"/>
          <c:showBubbleSize val="0"/>
        </c:dLbls>
        <c:gapWidth val="180"/>
        <c:overlap val="-90"/>
        <c:axId val="245940208"/>
        <c:axId val="245940600"/>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58.5</c:v>
                </c:pt>
                <c:pt idx="1">
                  <c:v>34.5</c:v>
                </c:pt>
                <c:pt idx="2">
                  <c:v>26.3</c:v>
                </c:pt>
                <c:pt idx="3">
                  <c:v>24.5</c:v>
                </c:pt>
                <c:pt idx="4">
                  <c:v>15.2</c:v>
                </c:pt>
              </c:numCache>
            </c:numRef>
          </c:val>
          <c:smooth val="0"/>
          <c:extLst xmlns:c16r2="http://schemas.microsoft.com/office/drawing/2015/06/chart">
            <c:ext xmlns:c16="http://schemas.microsoft.com/office/drawing/2014/chart" uri="{C3380CC4-5D6E-409C-BE32-E72D297353CC}">
              <c16:uniqueId val="{00000001-6F24-4406-9B1A-1871993225C7}"/>
            </c:ext>
          </c:extLst>
        </c:ser>
        <c:dLbls>
          <c:showLegendKey val="0"/>
          <c:showVal val="0"/>
          <c:showCatName val="0"/>
          <c:showSerName val="0"/>
          <c:showPercent val="0"/>
          <c:showBubbleSize val="0"/>
        </c:dLbls>
        <c:marker val="1"/>
        <c:smooth val="0"/>
        <c:axId val="245940208"/>
        <c:axId val="245940600"/>
      </c:lineChart>
      <c:catAx>
        <c:axId val="245940208"/>
        <c:scaling>
          <c:orientation val="minMax"/>
        </c:scaling>
        <c:delete val="0"/>
        <c:axPos val="b"/>
        <c:numFmt formatCode="ge" sourceLinked="1"/>
        <c:majorTickMark val="none"/>
        <c:minorTickMark val="none"/>
        <c:tickLblPos val="none"/>
        <c:crossAx val="245940600"/>
        <c:crosses val="autoZero"/>
        <c:auto val="0"/>
        <c:lblAlgn val="ctr"/>
        <c:lblOffset val="100"/>
        <c:noMultiLvlLbl val="1"/>
      </c:catAx>
      <c:valAx>
        <c:axId val="245940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940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C0-41E4-BA65-7C2DE3F5B160}"/>
            </c:ext>
          </c:extLst>
        </c:ser>
        <c:dLbls>
          <c:showLegendKey val="0"/>
          <c:showVal val="0"/>
          <c:showCatName val="0"/>
          <c:showSerName val="0"/>
          <c:showPercent val="0"/>
          <c:showBubbleSize val="0"/>
        </c:dLbls>
        <c:gapWidth val="180"/>
        <c:overlap val="-90"/>
        <c:axId val="245940992"/>
        <c:axId val="2459413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C0-41E4-BA65-7C2DE3F5B160}"/>
            </c:ext>
          </c:extLst>
        </c:ser>
        <c:dLbls>
          <c:showLegendKey val="0"/>
          <c:showVal val="0"/>
          <c:showCatName val="0"/>
          <c:showSerName val="0"/>
          <c:showPercent val="0"/>
          <c:showBubbleSize val="0"/>
        </c:dLbls>
        <c:marker val="1"/>
        <c:smooth val="0"/>
        <c:axId val="245940992"/>
        <c:axId val="245941384"/>
      </c:lineChart>
      <c:catAx>
        <c:axId val="245940992"/>
        <c:scaling>
          <c:orientation val="minMax"/>
        </c:scaling>
        <c:delete val="0"/>
        <c:axPos val="b"/>
        <c:numFmt formatCode="ge" sourceLinked="1"/>
        <c:majorTickMark val="none"/>
        <c:minorTickMark val="none"/>
        <c:tickLblPos val="none"/>
        <c:crossAx val="245941384"/>
        <c:crosses val="autoZero"/>
        <c:auto val="0"/>
        <c:lblAlgn val="ctr"/>
        <c:lblOffset val="100"/>
        <c:noMultiLvlLbl val="1"/>
      </c:catAx>
      <c:valAx>
        <c:axId val="245941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940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3259.1</c:v>
                </c:pt>
                <c:pt idx="1">
                  <c:v>2358.1</c:v>
                </c:pt>
                <c:pt idx="2">
                  <c:v>2450.3000000000002</c:v>
                </c:pt>
                <c:pt idx="3">
                  <c:v>2486.6999999999998</c:v>
                </c:pt>
                <c:pt idx="4">
                  <c:v>1530.1</c:v>
                </c:pt>
              </c:numCache>
            </c:numRef>
          </c:val>
          <c:extLst xmlns:c16r2="http://schemas.microsoft.com/office/drawing/2015/06/chart">
            <c:ext xmlns:c16="http://schemas.microsoft.com/office/drawing/2014/chart" uri="{C3380CC4-5D6E-409C-BE32-E72D297353CC}">
              <c16:uniqueId val="{00000000-42AF-4B9A-871C-4577A87EDE6F}"/>
            </c:ext>
          </c:extLst>
        </c:ser>
        <c:dLbls>
          <c:showLegendKey val="0"/>
          <c:showVal val="0"/>
          <c:showCatName val="0"/>
          <c:showSerName val="0"/>
          <c:showPercent val="0"/>
          <c:showBubbleSize val="0"/>
        </c:dLbls>
        <c:gapWidth val="180"/>
        <c:overlap val="-90"/>
        <c:axId val="165142288"/>
        <c:axId val="165142680"/>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extLst xmlns:c16r2="http://schemas.microsoft.com/office/drawing/2015/06/chart">
            <c:ext xmlns:c16="http://schemas.microsoft.com/office/drawing/2014/chart" uri="{C3380CC4-5D6E-409C-BE32-E72D297353CC}">
              <c16:uniqueId val="{00000001-42AF-4B9A-871C-4577A87EDE6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2AF-4B9A-871C-4577A87EDE6F}"/>
            </c:ext>
          </c:extLst>
        </c:ser>
        <c:dLbls>
          <c:showLegendKey val="0"/>
          <c:showVal val="0"/>
          <c:showCatName val="0"/>
          <c:showSerName val="0"/>
          <c:showPercent val="0"/>
          <c:showBubbleSize val="0"/>
        </c:dLbls>
        <c:marker val="1"/>
        <c:smooth val="0"/>
        <c:axId val="165142288"/>
        <c:axId val="165142680"/>
      </c:lineChart>
      <c:catAx>
        <c:axId val="165142288"/>
        <c:scaling>
          <c:orientation val="minMax"/>
        </c:scaling>
        <c:delete val="0"/>
        <c:axPos val="b"/>
        <c:numFmt formatCode="ge" sourceLinked="1"/>
        <c:majorTickMark val="none"/>
        <c:minorTickMark val="none"/>
        <c:tickLblPos val="none"/>
        <c:crossAx val="165142680"/>
        <c:crosses val="autoZero"/>
        <c:auto val="0"/>
        <c:lblAlgn val="ctr"/>
        <c:lblOffset val="100"/>
        <c:noMultiLvlLbl val="1"/>
      </c:catAx>
      <c:valAx>
        <c:axId val="165142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142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1F-4078-A6F3-E762EA2183E2}"/>
            </c:ext>
          </c:extLst>
        </c:ser>
        <c:dLbls>
          <c:showLegendKey val="0"/>
          <c:showVal val="0"/>
          <c:showCatName val="0"/>
          <c:showSerName val="0"/>
          <c:showPercent val="0"/>
          <c:showBubbleSize val="0"/>
        </c:dLbls>
        <c:gapWidth val="180"/>
        <c:overlap val="-90"/>
        <c:axId val="245148800"/>
        <c:axId val="245149192"/>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7.1</c:v>
                </c:pt>
                <c:pt idx="1">
                  <c:v>40.700000000000003</c:v>
                </c:pt>
                <c:pt idx="2">
                  <c:v>52.3</c:v>
                </c:pt>
                <c:pt idx="3">
                  <c:v>52.8</c:v>
                </c:pt>
                <c:pt idx="4">
                  <c:v>51.2</c:v>
                </c:pt>
              </c:numCache>
            </c:numRef>
          </c:val>
          <c:smooth val="0"/>
          <c:extLst xmlns:c16r2="http://schemas.microsoft.com/office/drawing/2015/06/chart">
            <c:ext xmlns:c16="http://schemas.microsoft.com/office/drawing/2014/chart" uri="{C3380CC4-5D6E-409C-BE32-E72D297353CC}">
              <c16:uniqueId val="{00000001-381F-4078-A6F3-E762EA2183E2}"/>
            </c:ext>
          </c:extLst>
        </c:ser>
        <c:dLbls>
          <c:showLegendKey val="0"/>
          <c:showVal val="0"/>
          <c:showCatName val="0"/>
          <c:showSerName val="0"/>
          <c:showPercent val="0"/>
          <c:showBubbleSize val="0"/>
        </c:dLbls>
        <c:marker val="1"/>
        <c:smooth val="0"/>
        <c:axId val="245148800"/>
        <c:axId val="245149192"/>
      </c:lineChart>
      <c:catAx>
        <c:axId val="245148800"/>
        <c:scaling>
          <c:orientation val="minMax"/>
        </c:scaling>
        <c:delete val="0"/>
        <c:axPos val="b"/>
        <c:numFmt formatCode="ge" sourceLinked="1"/>
        <c:majorTickMark val="none"/>
        <c:minorTickMark val="none"/>
        <c:tickLblPos val="none"/>
        <c:crossAx val="245149192"/>
        <c:crosses val="autoZero"/>
        <c:auto val="0"/>
        <c:lblAlgn val="ctr"/>
        <c:lblOffset val="100"/>
        <c:noMultiLvlLbl val="1"/>
      </c:catAx>
      <c:valAx>
        <c:axId val="245149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148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02-424F-8704-EC9D57B8FACE}"/>
            </c:ext>
          </c:extLst>
        </c:ser>
        <c:dLbls>
          <c:showLegendKey val="0"/>
          <c:showVal val="0"/>
          <c:showCatName val="0"/>
          <c:showSerName val="0"/>
          <c:showPercent val="0"/>
          <c:showBubbleSize val="0"/>
        </c:dLbls>
        <c:gapWidth val="180"/>
        <c:overlap val="-90"/>
        <c:axId val="245149976"/>
        <c:axId val="245150368"/>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02-424F-8704-EC9D57B8FACE}"/>
            </c:ext>
          </c:extLst>
        </c:ser>
        <c:dLbls>
          <c:showLegendKey val="0"/>
          <c:showVal val="0"/>
          <c:showCatName val="0"/>
          <c:showSerName val="0"/>
          <c:showPercent val="0"/>
          <c:showBubbleSize val="0"/>
        </c:dLbls>
        <c:marker val="1"/>
        <c:smooth val="0"/>
        <c:axId val="245149976"/>
        <c:axId val="245150368"/>
      </c:lineChart>
      <c:catAx>
        <c:axId val="245149976"/>
        <c:scaling>
          <c:orientation val="minMax"/>
        </c:scaling>
        <c:delete val="0"/>
        <c:axPos val="b"/>
        <c:numFmt formatCode="ge" sourceLinked="1"/>
        <c:majorTickMark val="none"/>
        <c:minorTickMark val="none"/>
        <c:tickLblPos val="none"/>
        <c:crossAx val="245150368"/>
        <c:crosses val="autoZero"/>
        <c:auto val="0"/>
        <c:lblAlgn val="ctr"/>
        <c:lblOffset val="100"/>
        <c:noMultiLvlLbl val="1"/>
      </c:catAx>
      <c:valAx>
        <c:axId val="245150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149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28-4965-B26B-0951E0467DEF}"/>
            </c:ext>
          </c:extLst>
        </c:ser>
        <c:dLbls>
          <c:showLegendKey val="0"/>
          <c:showVal val="0"/>
          <c:showCatName val="0"/>
          <c:showSerName val="0"/>
          <c:showPercent val="0"/>
          <c:showBubbleSize val="0"/>
        </c:dLbls>
        <c:gapWidth val="180"/>
        <c:overlap val="-90"/>
        <c:axId val="245151152"/>
        <c:axId val="245151544"/>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28-4965-B26B-0951E0467DEF}"/>
            </c:ext>
          </c:extLst>
        </c:ser>
        <c:dLbls>
          <c:showLegendKey val="0"/>
          <c:showVal val="0"/>
          <c:showCatName val="0"/>
          <c:showSerName val="0"/>
          <c:showPercent val="0"/>
          <c:showBubbleSize val="0"/>
        </c:dLbls>
        <c:marker val="1"/>
        <c:smooth val="0"/>
        <c:axId val="245151152"/>
        <c:axId val="245151544"/>
      </c:lineChart>
      <c:catAx>
        <c:axId val="245151152"/>
        <c:scaling>
          <c:orientation val="minMax"/>
        </c:scaling>
        <c:delete val="0"/>
        <c:axPos val="b"/>
        <c:numFmt formatCode="ge" sourceLinked="1"/>
        <c:majorTickMark val="none"/>
        <c:minorTickMark val="none"/>
        <c:tickLblPos val="none"/>
        <c:crossAx val="245151544"/>
        <c:crosses val="autoZero"/>
        <c:auto val="0"/>
        <c:lblAlgn val="ctr"/>
        <c:lblOffset val="100"/>
        <c:noMultiLvlLbl val="1"/>
      </c:catAx>
      <c:valAx>
        <c:axId val="245151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151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E1-44FB-903C-C7C992C328DA}"/>
            </c:ext>
          </c:extLst>
        </c:ser>
        <c:dLbls>
          <c:showLegendKey val="0"/>
          <c:showVal val="0"/>
          <c:showCatName val="0"/>
          <c:showSerName val="0"/>
          <c:showPercent val="0"/>
          <c:showBubbleSize val="0"/>
        </c:dLbls>
        <c:gapWidth val="180"/>
        <c:overlap val="-90"/>
        <c:axId val="245152328"/>
        <c:axId val="24643848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E1-44FB-903C-C7C992C328DA}"/>
            </c:ext>
          </c:extLst>
        </c:ser>
        <c:dLbls>
          <c:showLegendKey val="0"/>
          <c:showVal val="0"/>
          <c:showCatName val="0"/>
          <c:showSerName val="0"/>
          <c:showPercent val="0"/>
          <c:showBubbleSize val="0"/>
        </c:dLbls>
        <c:marker val="1"/>
        <c:smooth val="0"/>
        <c:axId val="245152328"/>
        <c:axId val="246438480"/>
      </c:lineChart>
      <c:catAx>
        <c:axId val="245152328"/>
        <c:scaling>
          <c:orientation val="minMax"/>
        </c:scaling>
        <c:delete val="0"/>
        <c:axPos val="b"/>
        <c:numFmt formatCode="ge" sourceLinked="1"/>
        <c:majorTickMark val="none"/>
        <c:minorTickMark val="none"/>
        <c:tickLblPos val="none"/>
        <c:crossAx val="246438480"/>
        <c:crosses val="autoZero"/>
        <c:auto val="0"/>
        <c:lblAlgn val="ctr"/>
        <c:lblOffset val="100"/>
        <c:noMultiLvlLbl val="1"/>
      </c:catAx>
      <c:valAx>
        <c:axId val="246438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152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A5-4A1E-AC18-8AECE36F76D0}"/>
            </c:ext>
          </c:extLst>
        </c:ser>
        <c:dLbls>
          <c:showLegendKey val="0"/>
          <c:showVal val="0"/>
          <c:showCatName val="0"/>
          <c:showSerName val="0"/>
          <c:showPercent val="0"/>
          <c:showBubbleSize val="0"/>
        </c:dLbls>
        <c:gapWidth val="180"/>
        <c:overlap val="-90"/>
        <c:axId val="246439264"/>
        <c:axId val="24643965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A5-4A1E-AC18-8AECE36F76D0}"/>
            </c:ext>
          </c:extLst>
        </c:ser>
        <c:dLbls>
          <c:showLegendKey val="0"/>
          <c:showVal val="0"/>
          <c:showCatName val="0"/>
          <c:showSerName val="0"/>
          <c:showPercent val="0"/>
          <c:showBubbleSize val="0"/>
        </c:dLbls>
        <c:marker val="1"/>
        <c:smooth val="0"/>
        <c:axId val="246439264"/>
        <c:axId val="246439656"/>
      </c:lineChart>
      <c:catAx>
        <c:axId val="246439264"/>
        <c:scaling>
          <c:orientation val="minMax"/>
        </c:scaling>
        <c:delete val="0"/>
        <c:axPos val="b"/>
        <c:numFmt formatCode="ge" sourceLinked="1"/>
        <c:majorTickMark val="none"/>
        <c:minorTickMark val="none"/>
        <c:tickLblPos val="none"/>
        <c:crossAx val="246439656"/>
        <c:crosses val="autoZero"/>
        <c:auto val="0"/>
        <c:lblAlgn val="ctr"/>
        <c:lblOffset val="100"/>
        <c:noMultiLvlLbl val="1"/>
      </c:catAx>
      <c:valAx>
        <c:axId val="246439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43926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9F-417A-B6D4-096A8FA0DCB8}"/>
            </c:ext>
          </c:extLst>
        </c:ser>
        <c:dLbls>
          <c:showLegendKey val="0"/>
          <c:showVal val="0"/>
          <c:showCatName val="0"/>
          <c:showSerName val="0"/>
          <c:showPercent val="0"/>
          <c:showBubbleSize val="0"/>
        </c:dLbls>
        <c:gapWidth val="180"/>
        <c:overlap val="-90"/>
        <c:axId val="246440440"/>
        <c:axId val="246440832"/>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9F-417A-B6D4-096A8FA0DCB8}"/>
            </c:ext>
          </c:extLst>
        </c:ser>
        <c:dLbls>
          <c:showLegendKey val="0"/>
          <c:showVal val="0"/>
          <c:showCatName val="0"/>
          <c:showSerName val="0"/>
          <c:showPercent val="0"/>
          <c:showBubbleSize val="0"/>
        </c:dLbls>
        <c:marker val="1"/>
        <c:smooth val="0"/>
        <c:axId val="246440440"/>
        <c:axId val="246440832"/>
      </c:lineChart>
      <c:catAx>
        <c:axId val="246440440"/>
        <c:scaling>
          <c:orientation val="minMax"/>
        </c:scaling>
        <c:delete val="0"/>
        <c:axPos val="b"/>
        <c:numFmt formatCode="ge" sourceLinked="1"/>
        <c:majorTickMark val="none"/>
        <c:minorTickMark val="none"/>
        <c:tickLblPos val="none"/>
        <c:crossAx val="246440832"/>
        <c:crosses val="autoZero"/>
        <c:auto val="0"/>
        <c:lblAlgn val="ctr"/>
        <c:lblOffset val="100"/>
        <c:noMultiLvlLbl val="1"/>
      </c:catAx>
      <c:valAx>
        <c:axId val="246440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440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AF-4285-B00E-7BF0E441C03D}"/>
            </c:ext>
          </c:extLst>
        </c:ser>
        <c:dLbls>
          <c:showLegendKey val="0"/>
          <c:showVal val="0"/>
          <c:showCatName val="0"/>
          <c:showSerName val="0"/>
          <c:showPercent val="0"/>
          <c:showBubbleSize val="0"/>
        </c:dLbls>
        <c:gapWidth val="180"/>
        <c:overlap val="-90"/>
        <c:axId val="246441616"/>
        <c:axId val="246442008"/>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AF-4285-B00E-7BF0E441C03D}"/>
            </c:ext>
          </c:extLst>
        </c:ser>
        <c:dLbls>
          <c:showLegendKey val="0"/>
          <c:showVal val="0"/>
          <c:showCatName val="0"/>
          <c:showSerName val="0"/>
          <c:showPercent val="0"/>
          <c:showBubbleSize val="0"/>
        </c:dLbls>
        <c:marker val="1"/>
        <c:smooth val="0"/>
        <c:axId val="246441616"/>
        <c:axId val="246442008"/>
      </c:lineChart>
      <c:catAx>
        <c:axId val="246441616"/>
        <c:scaling>
          <c:orientation val="minMax"/>
        </c:scaling>
        <c:delete val="0"/>
        <c:axPos val="b"/>
        <c:numFmt formatCode="ge" sourceLinked="1"/>
        <c:majorTickMark val="none"/>
        <c:minorTickMark val="none"/>
        <c:tickLblPos val="none"/>
        <c:crossAx val="246442008"/>
        <c:crosses val="autoZero"/>
        <c:auto val="0"/>
        <c:lblAlgn val="ctr"/>
        <c:lblOffset val="100"/>
        <c:noMultiLvlLbl val="1"/>
      </c:catAx>
      <c:valAx>
        <c:axId val="246442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441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60-4C19-9C11-FFCA1AA65568}"/>
            </c:ext>
          </c:extLst>
        </c:ser>
        <c:dLbls>
          <c:showLegendKey val="0"/>
          <c:showVal val="0"/>
          <c:showCatName val="0"/>
          <c:showSerName val="0"/>
          <c:showPercent val="0"/>
          <c:showBubbleSize val="0"/>
        </c:dLbls>
        <c:gapWidth val="180"/>
        <c:overlap val="-90"/>
        <c:axId val="246644936"/>
        <c:axId val="24664532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60-4C19-9C11-FFCA1AA65568}"/>
            </c:ext>
          </c:extLst>
        </c:ser>
        <c:dLbls>
          <c:showLegendKey val="0"/>
          <c:showVal val="0"/>
          <c:showCatName val="0"/>
          <c:showSerName val="0"/>
          <c:showPercent val="0"/>
          <c:showBubbleSize val="0"/>
        </c:dLbls>
        <c:marker val="1"/>
        <c:smooth val="0"/>
        <c:axId val="246644936"/>
        <c:axId val="246645328"/>
      </c:lineChart>
      <c:catAx>
        <c:axId val="246644936"/>
        <c:scaling>
          <c:orientation val="minMax"/>
        </c:scaling>
        <c:delete val="0"/>
        <c:axPos val="b"/>
        <c:numFmt formatCode="ge" sourceLinked="1"/>
        <c:majorTickMark val="none"/>
        <c:minorTickMark val="none"/>
        <c:tickLblPos val="none"/>
        <c:crossAx val="246645328"/>
        <c:crosses val="autoZero"/>
        <c:auto val="0"/>
        <c:lblAlgn val="ctr"/>
        <c:lblOffset val="100"/>
        <c:noMultiLvlLbl val="1"/>
      </c:catAx>
      <c:valAx>
        <c:axId val="24664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644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64-456C-BB04-8D26B57BF73D}"/>
            </c:ext>
          </c:extLst>
        </c:ser>
        <c:dLbls>
          <c:showLegendKey val="0"/>
          <c:showVal val="0"/>
          <c:showCatName val="0"/>
          <c:showSerName val="0"/>
          <c:showPercent val="0"/>
          <c:showBubbleSize val="0"/>
        </c:dLbls>
        <c:gapWidth val="180"/>
        <c:overlap val="-90"/>
        <c:axId val="246646112"/>
        <c:axId val="246646504"/>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64-456C-BB04-8D26B57BF73D}"/>
            </c:ext>
          </c:extLst>
        </c:ser>
        <c:dLbls>
          <c:showLegendKey val="0"/>
          <c:showVal val="0"/>
          <c:showCatName val="0"/>
          <c:showSerName val="0"/>
          <c:showPercent val="0"/>
          <c:showBubbleSize val="0"/>
        </c:dLbls>
        <c:marker val="1"/>
        <c:smooth val="0"/>
        <c:axId val="246646112"/>
        <c:axId val="246646504"/>
      </c:lineChart>
      <c:catAx>
        <c:axId val="246646112"/>
        <c:scaling>
          <c:orientation val="minMax"/>
        </c:scaling>
        <c:delete val="0"/>
        <c:axPos val="b"/>
        <c:numFmt formatCode="ge" sourceLinked="1"/>
        <c:majorTickMark val="none"/>
        <c:minorTickMark val="none"/>
        <c:tickLblPos val="none"/>
        <c:crossAx val="246646504"/>
        <c:crosses val="autoZero"/>
        <c:auto val="0"/>
        <c:lblAlgn val="ctr"/>
        <c:lblOffset val="100"/>
        <c:noMultiLvlLbl val="1"/>
      </c:catAx>
      <c:valAx>
        <c:axId val="246646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646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C2-4570-AA5F-09BF47E9738A}"/>
            </c:ext>
          </c:extLst>
        </c:ser>
        <c:dLbls>
          <c:showLegendKey val="0"/>
          <c:showVal val="0"/>
          <c:showCatName val="0"/>
          <c:showSerName val="0"/>
          <c:showPercent val="0"/>
          <c:showBubbleSize val="0"/>
        </c:dLbls>
        <c:gapWidth val="180"/>
        <c:overlap val="-90"/>
        <c:axId val="246647288"/>
        <c:axId val="24664768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C2-4570-AA5F-09BF47E9738A}"/>
            </c:ext>
          </c:extLst>
        </c:ser>
        <c:dLbls>
          <c:showLegendKey val="0"/>
          <c:showVal val="0"/>
          <c:showCatName val="0"/>
          <c:showSerName val="0"/>
          <c:showPercent val="0"/>
          <c:showBubbleSize val="0"/>
        </c:dLbls>
        <c:marker val="1"/>
        <c:smooth val="0"/>
        <c:axId val="246647288"/>
        <c:axId val="246647680"/>
      </c:lineChart>
      <c:catAx>
        <c:axId val="246647288"/>
        <c:scaling>
          <c:orientation val="minMax"/>
        </c:scaling>
        <c:delete val="0"/>
        <c:axPos val="b"/>
        <c:numFmt formatCode="ge" sourceLinked="1"/>
        <c:majorTickMark val="none"/>
        <c:minorTickMark val="none"/>
        <c:tickLblPos val="none"/>
        <c:crossAx val="246647680"/>
        <c:crosses val="autoZero"/>
        <c:auto val="0"/>
        <c:lblAlgn val="ctr"/>
        <c:lblOffset val="100"/>
        <c:noMultiLvlLbl val="1"/>
      </c:catAx>
      <c:valAx>
        <c:axId val="246647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647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9E-4D5E-9C15-235F76C932E1}"/>
            </c:ext>
          </c:extLst>
        </c:ser>
        <c:dLbls>
          <c:showLegendKey val="0"/>
          <c:showVal val="0"/>
          <c:showCatName val="0"/>
          <c:showSerName val="0"/>
          <c:showPercent val="0"/>
          <c:showBubbleSize val="0"/>
        </c:dLbls>
        <c:gapWidth val="180"/>
        <c:overlap val="-90"/>
        <c:axId val="165143464"/>
        <c:axId val="16546816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9E-4D5E-9C15-235F76C932E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459E-4D5E-9C15-235F76C932E1}"/>
            </c:ext>
          </c:extLst>
        </c:ser>
        <c:dLbls>
          <c:showLegendKey val="0"/>
          <c:showVal val="0"/>
          <c:showCatName val="0"/>
          <c:showSerName val="0"/>
          <c:showPercent val="0"/>
          <c:showBubbleSize val="0"/>
        </c:dLbls>
        <c:marker val="1"/>
        <c:smooth val="0"/>
        <c:axId val="165143464"/>
        <c:axId val="165468168"/>
      </c:lineChart>
      <c:catAx>
        <c:axId val="165143464"/>
        <c:scaling>
          <c:orientation val="minMax"/>
        </c:scaling>
        <c:delete val="0"/>
        <c:axPos val="b"/>
        <c:numFmt formatCode="ge" sourceLinked="1"/>
        <c:majorTickMark val="none"/>
        <c:minorTickMark val="none"/>
        <c:tickLblPos val="none"/>
        <c:crossAx val="165468168"/>
        <c:crosses val="autoZero"/>
        <c:auto val="0"/>
        <c:lblAlgn val="ctr"/>
        <c:lblOffset val="100"/>
        <c:noMultiLvlLbl val="1"/>
      </c:catAx>
      <c:valAx>
        <c:axId val="165468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143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10-45FF-B541-A8A90032AA61}"/>
            </c:ext>
          </c:extLst>
        </c:ser>
        <c:dLbls>
          <c:showLegendKey val="0"/>
          <c:showVal val="0"/>
          <c:showCatName val="0"/>
          <c:showSerName val="0"/>
          <c:showPercent val="0"/>
          <c:showBubbleSize val="0"/>
        </c:dLbls>
        <c:gapWidth val="180"/>
        <c:overlap val="-90"/>
        <c:axId val="246741984"/>
        <c:axId val="246742376"/>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10-45FF-B541-A8A90032AA61}"/>
            </c:ext>
          </c:extLst>
        </c:ser>
        <c:dLbls>
          <c:showLegendKey val="0"/>
          <c:showVal val="0"/>
          <c:showCatName val="0"/>
          <c:showSerName val="0"/>
          <c:showPercent val="0"/>
          <c:showBubbleSize val="0"/>
        </c:dLbls>
        <c:marker val="1"/>
        <c:smooth val="0"/>
        <c:axId val="246741984"/>
        <c:axId val="246742376"/>
      </c:lineChart>
      <c:catAx>
        <c:axId val="246741984"/>
        <c:scaling>
          <c:orientation val="minMax"/>
        </c:scaling>
        <c:delete val="0"/>
        <c:axPos val="b"/>
        <c:numFmt formatCode="ge" sourceLinked="1"/>
        <c:majorTickMark val="none"/>
        <c:minorTickMark val="none"/>
        <c:tickLblPos val="none"/>
        <c:crossAx val="246742376"/>
        <c:crosses val="autoZero"/>
        <c:auto val="0"/>
        <c:lblAlgn val="ctr"/>
        <c:lblOffset val="100"/>
        <c:noMultiLvlLbl val="1"/>
      </c:catAx>
      <c:valAx>
        <c:axId val="246742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741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1113.5</c:v>
                </c:pt>
                <c:pt idx="1">
                  <c:v>16086.8</c:v>
                </c:pt>
                <c:pt idx="2">
                  <c:v>18455.5</c:v>
                </c:pt>
                <c:pt idx="3">
                  <c:v>16177.4</c:v>
                </c:pt>
                <c:pt idx="4">
                  <c:v>9339.9</c:v>
                </c:pt>
              </c:numCache>
            </c:numRef>
          </c:val>
          <c:extLst xmlns:c16r2="http://schemas.microsoft.com/office/drawing/2015/06/chart">
            <c:ext xmlns:c16="http://schemas.microsoft.com/office/drawing/2014/chart" uri="{C3380CC4-5D6E-409C-BE32-E72D297353CC}">
              <c16:uniqueId val="{00000000-D2BF-4D9C-844B-910BD4661765}"/>
            </c:ext>
          </c:extLst>
        </c:ser>
        <c:dLbls>
          <c:showLegendKey val="0"/>
          <c:showVal val="0"/>
          <c:showCatName val="0"/>
          <c:showSerName val="0"/>
          <c:showPercent val="0"/>
          <c:showBubbleSize val="0"/>
        </c:dLbls>
        <c:gapWidth val="180"/>
        <c:overlap val="-90"/>
        <c:axId val="165468952"/>
        <c:axId val="165469344"/>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extLst xmlns:c16r2="http://schemas.microsoft.com/office/drawing/2015/06/chart">
            <c:ext xmlns:c16="http://schemas.microsoft.com/office/drawing/2014/chart" uri="{C3380CC4-5D6E-409C-BE32-E72D297353CC}">
              <c16:uniqueId val="{00000001-D2BF-4D9C-844B-910BD4661765}"/>
            </c:ext>
          </c:extLst>
        </c:ser>
        <c:dLbls>
          <c:showLegendKey val="0"/>
          <c:showVal val="0"/>
          <c:showCatName val="0"/>
          <c:showSerName val="0"/>
          <c:showPercent val="0"/>
          <c:showBubbleSize val="0"/>
        </c:dLbls>
        <c:marker val="1"/>
        <c:smooth val="0"/>
        <c:axId val="165468952"/>
        <c:axId val="165469344"/>
      </c:lineChart>
      <c:catAx>
        <c:axId val="165468952"/>
        <c:scaling>
          <c:orientation val="minMax"/>
        </c:scaling>
        <c:delete val="0"/>
        <c:axPos val="b"/>
        <c:numFmt formatCode="ge" sourceLinked="1"/>
        <c:majorTickMark val="none"/>
        <c:minorTickMark val="none"/>
        <c:tickLblPos val="none"/>
        <c:crossAx val="165469344"/>
        <c:crosses val="autoZero"/>
        <c:auto val="0"/>
        <c:lblAlgn val="ctr"/>
        <c:lblOffset val="100"/>
        <c:noMultiLvlLbl val="1"/>
      </c:catAx>
      <c:valAx>
        <c:axId val="165469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468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312766</c:v>
                </c:pt>
                <c:pt idx="1">
                  <c:v>1020</c:v>
                </c:pt>
                <c:pt idx="2">
                  <c:v>8251</c:v>
                </c:pt>
                <c:pt idx="3">
                  <c:v>13679</c:v>
                </c:pt>
                <c:pt idx="4">
                  <c:v>65618</c:v>
                </c:pt>
              </c:numCache>
            </c:numRef>
          </c:val>
          <c:extLst xmlns:c16r2="http://schemas.microsoft.com/office/drawing/2015/06/chart">
            <c:ext xmlns:c16="http://schemas.microsoft.com/office/drawing/2014/chart" uri="{C3380CC4-5D6E-409C-BE32-E72D297353CC}">
              <c16:uniqueId val="{00000000-8113-4BE9-95AC-EA0A512061FC}"/>
            </c:ext>
          </c:extLst>
        </c:ser>
        <c:dLbls>
          <c:showLegendKey val="0"/>
          <c:showVal val="0"/>
          <c:showCatName val="0"/>
          <c:showSerName val="0"/>
          <c:showPercent val="0"/>
          <c:showBubbleSize val="0"/>
        </c:dLbls>
        <c:gapWidth val="180"/>
        <c:overlap val="-90"/>
        <c:axId val="165471696"/>
        <c:axId val="165524456"/>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extLst xmlns:c16r2="http://schemas.microsoft.com/office/drawing/2015/06/chart">
            <c:ext xmlns:c16="http://schemas.microsoft.com/office/drawing/2014/chart" uri="{C3380CC4-5D6E-409C-BE32-E72D297353CC}">
              <c16:uniqueId val="{00000001-8113-4BE9-95AC-EA0A512061FC}"/>
            </c:ext>
          </c:extLst>
        </c:ser>
        <c:dLbls>
          <c:showLegendKey val="0"/>
          <c:showVal val="0"/>
          <c:showCatName val="0"/>
          <c:showSerName val="0"/>
          <c:showPercent val="0"/>
          <c:showBubbleSize val="0"/>
        </c:dLbls>
        <c:marker val="1"/>
        <c:smooth val="0"/>
        <c:axId val="165471696"/>
        <c:axId val="165524456"/>
      </c:lineChart>
      <c:catAx>
        <c:axId val="165471696"/>
        <c:scaling>
          <c:orientation val="minMax"/>
        </c:scaling>
        <c:delete val="0"/>
        <c:axPos val="b"/>
        <c:numFmt formatCode="ge" sourceLinked="1"/>
        <c:majorTickMark val="none"/>
        <c:minorTickMark val="none"/>
        <c:tickLblPos val="none"/>
        <c:crossAx val="165524456"/>
        <c:crosses val="autoZero"/>
        <c:auto val="0"/>
        <c:lblAlgn val="ctr"/>
        <c:lblOffset val="100"/>
        <c:noMultiLvlLbl val="1"/>
      </c:catAx>
      <c:valAx>
        <c:axId val="16552445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471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88.3</c:v>
                </c:pt>
                <c:pt idx="1">
                  <c:v>85.8</c:v>
                </c:pt>
                <c:pt idx="2">
                  <c:v>80.2</c:v>
                </c:pt>
                <c:pt idx="3">
                  <c:v>84.4</c:v>
                </c:pt>
                <c:pt idx="4">
                  <c:v>70.599999999999994</c:v>
                </c:pt>
              </c:numCache>
            </c:numRef>
          </c:val>
          <c:extLst xmlns:c16r2="http://schemas.microsoft.com/office/drawing/2015/06/chart">
            <c:ext xmlns:c16="http://schemas.microsoft.com/office/drawing/2014/chart" uri="{C3380CC4-5D6E-409C-BE32-E72D297353CC}">
              <c16:uniqueId val="{00000000-8629-4ADA-964F-DB23AD605521}"/>
            </c:ext>
          </c:extLst>
        </c:ser>
        <c:dLbls>
          <c:showLegendKey val="0"/>
          <c:showVal val="0"/>
          <c:showCatName val="0"/>
          <c:showSerName val="0"/>
          <c:showPercent val="0"/>
          <c:showBubbleSize val="0"/>
        </c:dLbls>
        <c:gapWidth val="180"/>
        <c:overlap val="-90"/>
        <c:axId val="165525240"/>
        <c:axId val="165525632"/>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extLst xmlns:c16r2="http://schemas.microsoft.com/office/drawing/2015/06/chart">
            <c:ext xmlns:c16="http://schemas.microsoft.com/office/drawing/2014/chart" uri="{C3380CC4-5D6E-409C-BE32-E72D297353CC}">
              <c16:uniqueId val="{00000001-8629-4ADA-964F-DB23AD605521}"/>
            </c:ext>
          </c:extLst>
        </c:ser>
        <c:dLbls>
          <c:showLegendKey val="0"/>
          <c:showVal val="0"/>
          <c:showCatName val="0"/>
          <c:showSerName val="0"/>
          <c:showPercent val="0"/>
          <c:showBubbleSize val="0"/>
        </c:dLbls>
        <c:marker val="1"/>
        <c:smooth val="0"/>
        <c:axId val="165525240"/>
        <c:axId val="165525632"/>
      </c:lineChart>
      <c:catAx>
        <c:axId val="165525240"/>
        <c:scaling>
          <c:orientation val="minMax"/>
        </c:scaling>
        <c:delete val="0"/>
        <c:axPos val="b"/>
        <c:numFmt formatCode="ge" sourceLinked="1"/>
        <c:majorTickMark val="none"/>
        <c:minorTickMark val="none"/>
        <c:tickLblPos val="none"/>
        <c:crossAx val="165525632"/>
        <c:crosses val="autoZero"/>
        <c:auto val="0"/>
        <c:lblAlgn val="ctr"/>
        <c:lblOffset val="100"/>
        <c:noMultiLvlLbl val="1"/>
      </c:catAx>
      <c:valAx>
        <c:axId val="165525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25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100</c:v>
                </c:pt>
                <c:pt idx="1">
                  <c:v>100</c:v>
                </c:pt>
                <c:pt idx="2">
                  <c:v>100</c:v>
                </c:pt>
                <c:pt idx="3">
                  <c:v>100</c:v>
                </c:pt>
                <c:pt idx="4">
                  <c:v>0</c:v>
                </c:pt>
              </c:numCache>
            </c:numRef>
          </c:val>
          <c:extLst xmlns:c16r2="http://schemas.microsoft.com/office/drawing/2015/06/chart">
            <c:ext xmlns:c16="http://schemas.microsoft.com/office/drawing/2014/chart" uri="{C3380CC4-5D6E-409C-BE32-E72D297353CC}">
              <c16:uniqueId val="{00000000-D075-46F2-8C2C-5CBBEEA1A748}"/>
            </c:ext>
          </c:extLst>
        </c:ser>
        <c:dLbls>
          <c:showLegendKey val="0"/>
          <c:showVal val="0"/>
          <c:showCatName val="0"/>
          <c:showSerName val="0"/>
          <c:showPercent val="0"/>
          <c:showBubbleSize val="0"/>
        </c:dLbls>
        <c:gapWidth val="180"/>
        <c:overlap val="-90"/>
        <c:axId val="165526416"/>
        <c:axId val="165526808"/>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extLst xmlns:c16r2="http://schemas.microsoft.com/office/drawing/2015/06/chart">
            <c:ext xmlns:c16="http://schemas.microsoft.com/office/drawing/2014/chart" uri="{C3380CC4-5D6E-409C-BE32-E72D297353CC}">
              <c16:uniqueId val="{00000001-D075-46F2-8C2C-5CBBEEA1A748}"/>
            </c:ext>
          </c:extLst>
        </c:ser>
        <c:dLbls>
          <c:showLegendKey val="0"/>
          <c:showVal val="0"/>
          <c:showCatName val="0"/>
          <c:showSerName val="0"/>
          <c:showPercent val="0"/>
          <c:showBubbleSize val="0"/>
        </c:dLbls>
        <c:marker val="1"/>
        <c:smooth val="0"/>
        <c:axId val="165526416"/>
        <c:axId val="165526808"/>
      </c:lineChart>
      <c:catAx>
        <c:axId val="165526416"/>
        <c:scaling>
          <c:orientation val="minMax"/>
        </c:scaling>
        <c:delete val="0"/>
        <c:axPos val="b"/>
        <c:numFmt formatCode="ge" sourceLinked="1"/>
        <c:majorTickMark val="none"/>
        <c:minorTickMark val="none"/>
        <c:tickLblPos val="none"/>
        <c:crossAx val="165526808"/>
        <c:crosses val="autoZero"/>
        <c:auto val="0"/>
        <c:lblAlgn val="ctr"/>
        <c:lblOffset val="100"/>
        <c:noMultiLvlLbl val="1"/>
      </c:catAx>
      <c:valAx>
        <c:axId val="165526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26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3.9</c:v>
                </c:pt>
                <c:pt idx="1">
                  <c:v>3.3</c:v>
                </c:pt>
                <c:pt idx="2">
                  <c:v>2.4</c:v>
                </c:pt>
                <c:pt idx="3">
                  <c:v>1.8</c:v>
                </c:pt>
                <c:pt idx="4">
                  <c:v>2.2000000000000002</c:v>
                </c:pt>
              </c:numCache>
            </c:numRef>
          </c:val>
          <c:extLst xmlns:c16r2="http://schemas.microsoft.com/office/drawing/2015/06/chart">
            <c:ext xmlns:c16="http://schemas.microsoft.com/office/drawing/2014/chart" uri="{C3380CC4-5D6E-409C-BE32-E72D297353CC}">
              <c16:uniqueId val="{00000000-F648-4FDB-941A-B0D618120B09}"/>
            </c:ext>
          </c:extLst>
        </c:ser>
        <c:dLbls>
          <c:showLegendKey val="0"/>
          <c:showVal val="0"/>
          <c:showCatName val="0"/>
          <c:showSerName val="0"/>
          <c:showPercent val="0"/>
          <c:showBubbleSize val="0"/>
        </c:dLbls>
        <c:gapWidth val="180"/>
        <c:overlap val="-90"/>
        <c:axId val="165471304"/>
        <c:axId val="165470912"/>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extLst xmlns:c16r2="http://schemas.microsoft.com/office/drawing/2015/06/chart">
            <c:ext xmlns:c16="http://schemas.microsoft.com/office/drawing/2014/chart" uri="{C3380CC4-5D6E-409C-BE32-E72D297353CC}">
              <c16:uniqueId val="{00000001-F648-4FDB-941A-B0D618120B09}"/>
            </c:ext>
          </c:extLst>
        </c:ser>
        <c:dLbls>
          <c:showLegendKey val="0"/>
          <c:showVal val="0"/>
          <c:showCatName val="0"/>
          <c:showSerName val="0"/>
          <c:showPercent val="0"/>
          <c:showBubbleSize val="0"/>
        </c:dLbls>
        <c:marker val="1"/>
        <c:smooth val="0"/>
        <c:axId val="165471304"/>
        <c:axId val="165470912"/>
      </c:lineChart>
      <c:catAx>
        <c:axId val="165471304"/>
        <c:scaling>
          <c:orientation val="minMax"/>
        </c:scaling>
        <c:delete val="0"/>
        <c:axPos val="b"/>
        <c:numFmt formatCode="ge" sourceLinked="1"/>
        <c:majorTickMark val="none"/>
        <c:minorTickMark val="none"/>
        <c:tickLblPos val="none"/>
        <c:crossAx val="165470912"/>
        <c:crosses val="autoZero"/>
        <c:auto val="0"/>
        <c:lblAlgn val="ctr"/>
        <c:lblOffset val="100"/>
        <c:noMultiLvlLbl val="1"/>
      </c:catAx>
      <c:valAx>
        <c:axId val="165470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471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61-4711-9D09-59AA4DE85BEC}"/>
            </c:ext>
          </c:extLst>
        </c:ser>
        <c:dLbls>
          <c:showLegendKey val="0"/>
          <c:showVal val="0"/>
          <c:showCatName val="0"/>
          <c:showSerName val="0"/>
          <c:showPercent val="0"/>
          <c:showBubbleSize val="0"/>
        </c:dLbls>
        <c:gapWidth val="180"/>
        <c:overlap val="-90"/>
        <c:axId val="165470128"/>
        <c:axId val="16552759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61-4711-9D09-59AA4DE85BEC}"/>
            </c:ext>
          </c:extLst>
        </c:ser>
        <c:dLbls>
          <c:showLegendKey val="0"/>
          <c:showVal val="0"/>
          <c:showCatName val="0"/>
          <c:showSerName val="0"/>
          <c:showPercent val="0"/>
          <c:showBubbleSize val="0"/>
        </c:dLbls>
        <c:marker val="1"/>
        <c:smooth val="0"/>
        <c:axId val="165470128"/>
        <c:axId val="165527592"/>
      </c:lineChart>
      <c:catAx>
        <c:axId val="165470128"/>
        <c:scaling>
          <c:orientation val="minMax"/>
        </c:scaling>
        <c:delete val="0"/>
        <c:axPos val="b"/>
        <c:numFmt formatCode="ge" sourceLinked="1"/>
        <c:majorTickMark val="none"/>
        <c:minorTickMark val="none"/>
        <c:tickLblPos val="none"/>
        <c:crossAx val="165527592"/>
        <c:crosses val="autoZero"/>
        <c:auto val="0"/>
        <c:lblAlgn val="ctr"/>
        <c:lblOffset val="100"/>
        <c:noMultiLvlLbl val="1"/>
      </c:catAx>
      <c:valAx>
        <c:axId val="165527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54701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4872" y="7268494"/>
          <a:ext cx="5688086" cy="2923935"/>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4801" y="7268494"/>
          <a:ext cx="5681284" cy="2923935"/>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07926" y="7268494"/>
          <a:ext cx="5688087" cy="2923935"/>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71937" y="7268494"/>
          <a:ext cx="5690808" cy="2923935"/>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52276" y="7268494"/>
          <a:ext cx="5697611" cy="2923935"/>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126654</xdr:colOff>
      <xdr:row>41</xdr:row>
      <xdr:rowOff>117765</xdr:rowOff>
    </xdr:from>
    <xdr:ext cx="2839239" cy="392415"/>
    <xdr:sp macro="" textlink="データ!GW9">
      <xdr:nvSpPr>
        <xdr:cNvPr id="23" name="正方形/長方形 22"/>
        <xdr:cNvSpPr/>
      </xdr:nvSpPr>
      <xdr:spPr>
        <a:xfrm>
          <a:off x="15053690"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710689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22373" y="12068608"/>
          <a:ext cx="5686265" cy="285033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22373" y="15068984"/>
          <a:ext cx="5686265" cy="2834096"/>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22373" y="18070440"/>
          <a:ext cx="5686265" cy="2834097"/>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22373" y="21054580"/>
          <a:ext cx="5686265" cy="2834098"/>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22373" y="24009496"/>
          <a:ext cx="5686265" cy="2834096"/>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6997329" y="12068608"/>
          <a:ext cx="5182453" cy="285033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6997329" y="15068984"/>
          <a:ext cx="5182453" cy="2834096"/>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6997329" y="18070440"/>
          <a:ext cx="5182453" cy="2834097"/>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6997329" y="21054580"/>
          <a:ext cx="5182453" cy="2834098"/>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6997329" y="24009496"/>
          <a:ext cx="5182453" cy="2834096"/>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873139" y="12068608"/>
          <a:ext cx="5191977" cy="285033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873139" y="15068984"/>
          <a:ext cx="5191977" cy="2834096"/>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873139" y="18070440"/>
          <a:ext cx="5191977" cy="2834097"/>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873139" y="21054580"/>
          <a:ext cx="5191977" cy="2834098"/>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873139" y="24009496"/>
          <a:ext cx="5191977" cy="2834096"/>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727300" y="12068608"/>
          <a:ext cx="5191978" cy="285033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727300" y="15068984"/>
          <a:ext cx="5191978" cy="2834096"/>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727300" y="18070440"/>
          <a:ext cx="5191978" cy="2834097"/>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727300" y="21054580"/>
          <a:ext cx="5191978" cy="2834098"/>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727300" y="24009496"/>
          <a:ext cx="5191978" cy="2834096"/>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638983" y="12068608"/>
          <a:ext cx="5191977" cy="285033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638983" y="15068984"/>
          <a:ext cx="5191977" cy="2834096"/>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638983" y="18070440"/>
          <a:ext cx="5191977" cy="2834097"/>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638983" y="21054580"/>
          <a:ext cx="5191977" cy="2834098"/>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638983" y="24009496"/>
          <a:ext cx="5191977" cy="2834096"/>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74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74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74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74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74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75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75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75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75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75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75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756"/>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75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75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759"/>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760"/>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761"/>
                </a:ext>
              </a:extLst>
            </xdr:cNvPicPr>
          </xdr:nvPicPr>
          <xdr:blipFill>
            <a:blip xmlns:r="http://schemas.openxmlformats.org/officeDocument/2006/relationships" r:embed="rId43"/>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762"/>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763"/>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764"/>
                </a:ext>
              </a:extLst>
            </xdr:cNvPicPr>
          </xdr:nvPicPr>
          <xdr:blipFill>
            <a:blip xmlns:r="http://schemas.openxmlformats.org/officeDocument/2006/relationships" r:embed="rId45"/>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765"/>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766"/>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767"/>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768"/>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769"/>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770"/>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771"/>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772"/>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773"/>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77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1775"/>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1776"/>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1777"/>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778"/>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1779"/>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780"/>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1781"/>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1782"/>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1783"/>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784"/>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1785"/>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1786"/>
                </a:ext>
              </a:extLst>
            </xdr:cNvPicPr>
          </xdr:nvPicPr>
          <xdr:blipFill>
            <a:blip xmlns:r="http://schemas.openxmlformats.org/officeDocument/2006/relationships" r:embed="rId47"/>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1787"/>
                </a:ext>
              </a:extLst>
            </xdr:cNvPicPr>
          </xdr:nvPicPr>
          <xdr:blipFill>
            <a:blip xmlns:r="http://schemas.openxmlformats.org/officeDocument/2006/relationships" r:embed="rId47"/>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1788"/>
                </a:ext>
              </a:extLst>
            </xdr:cNvPicPr>
          </xdr:nvPicPr>
          <xdr:blipFill>
            <a:blip xmlns:r="http://schemas.openxmlformats.org/officeDocument/2006/relationships" r:embed="rId47"/>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789"/>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1790"/>
                </a:ext>
              </a:extLst>
            </xdr:cNvPicPr>
          </xdr:nvPicPr>
          <xdr:blipFill>
            <a:blip xmlns:r="http://schemas.openxmlformats.org/officeDocument/2006/relationships" r:embed="rId47"/>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791"/>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79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80" zoomScaleNormal="8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群馬県　桐生市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法非適用</v>
      </c>
      <c r="C3" s="129"/>
      <c r="D3" s="129"/>
      <c r="E3" s="129"/>
      <c r="F3" s="129" t="str">
        <f>データ!J6</f>
        <v>電気事業</v>
      </c>
      <c r="G3" s="129"/>
      <c r="H3" s="129"/>
      <c r="I3" s="129"/>
      <c r="J3" s="130" t="s">
        <v>181</v>
      </c>
      <c r="K3" s="130"/>
      <c r="L3" s="130"/>
      <c r="M3" s="130"/>
      <c r="N3" s="131" t="str">
        <f>データ!L6</f>
        <v>該当数値なし</v>
      </c>
      <c r="O3" s="131"/>
      <c r="P3" s="131"/>
      <c r="Q3" s="132"/>
      <c r="R3" s="1"/>
      <c r="S3" s="133" t="s">
        <v>8</v>
      </c>
      <c r="T3" s="134"/>
      <c r="U3" s="134"/>
      <c r="V3" s="134"/>
      <c r="W3" s="134"/>
      <c r="X3" s="134"/>
      <c r="Y3" s="134"/>
      <c r="Z3" s="134"/>
      <c r="AA3" s="134"/>
      <c r="AB3" s="134"/>
      <c r="AC3" s="134"/>
      <c r="AD3" s="134"/>
      <c r="AE3" s="134"/>
      <c r="AF3" s="134"/>
      <c r="AG3" s="134"/>
      <c r="AH3" s="135"/>
      <c r="AI3" s="1"/>
      <c r="AJ3" s="1"/>
      <c r="AK3" s="119" t="s">
        <v>182</v>
      </c>
      <c r="AL3" s="120"/>
      <c r="AM3" s="120"/>
      <c r="AN3" s="120"/>
      <c r="AO3" s="120"/>
      <c r="AP3" s="120"/>
      <c r="AQ3" s="121"/>
    </row>
    <row r="4" spans="1:43" ht="23.1" customHeight="1">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t="str">
        <f>データ!M6</f>
        <v>-</v>
      </c>
      <c r="C5" s="143"/>
      <c r="D5" s="143"/>
      <c r="E5" s="143"/>
      <c r="F5" s="144">
        <f>データ!N6</f>
        <v>1</v>
      </c>
      <c r="G5" s="144"/>
      <c r="H5" s="144"/>
      <c r="I5" s="144"/>
      <c r="J5" s="144" t="str">
        <f>データ!O6</f>
        <v>-</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128</v>
      </c>
      <c r="G7" s="148"/>
      <c r="H7" s="148"/>
      <c r="I7" s="148"/>
      <c r="J7" s="149" t="s">
        <v>127</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4" t="s">
        <v>130</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20</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22</v>
      </c>
      <c r="C12" s="126"/>
      <c r="D12" s="126"/>
      <c r="E12" s="126"/>
      <c r="F12" s="163" t="str">
        <f>データ!W6</f>
        <v>-</v>
      </c>
      <c r="G12" s="164"/>
      <c r="H12" s="163" t="str">
        <f>データ!X6</f>
        <v>-</v>
      </c>
      <c r="I12" s="164"/>
      <c r="J12" s="163" t="str">
        <f>データ!Y6</f>
        <v>-</v>
      </c>
      <c r="K12" s="164"/>
      <c r="L12" s="163" t="str">
        <f>データ!Z6</f>
        <v>-</v>
      </c>
      <c r="M12" s="164"/>
      <c r="N12" s="152" t="str">
        <f>データ!AA6</f>
        <v>-</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5" t="s">
        <v>23</v>
      </c>
      <c r="C13" s="166"/>
      <c r="D13" s="166"/>
      <c r="E13" s="167"/>
      <c r="F13" s="163">
        <f>データ!AB6</f>
        <v>34819</v>
      </c>
      <c r="G13" s="164"/>
      <c r="H13" s="163">
        <f>データ!AC6</f>
        <v>33810</v>
      </c>
      <c r="I13" s="164"/>
      <c r="J13" s="163">
        <f>データ!AD6</f>
        <v>31599</v>
      </c>
      <c r="K13" s="164"/>
      <c r="L13" s="163">
        <f>データ!AE6</f>
        <v>33351</v>
      </c>
      <c r="M13" s="164"/>
      <c r="N13" s="152">
        <f>データ!AF6</f>
        <v>28825</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5" t="s">
        <v>24</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70" t="s">
        <v>25</v>
      </c>
      <c r="C15" s="171"/>
      <c r="D15" s="171"/>
      <c r="E15" s="172"/>
      <c r="F15" s="173" t="str">
        <f>データ!AL6</f>
        <v>-</v>
      </c>
      <c r="G15" s="173"/>
      <c r="H15" s="173" t="str">
        <f>データ!AM6</f>
        <v>-</v>
      </c>
      <c r="I15" s="173"/>
      <c r="J15" s="173" t="str">
        <f>データ!AN6</f>
        <v>-</v>
      </c>
      <c r="K15" s="173"/>
      <c r="L15" s="173" t="str">
        <f>データ!AO6</f>
        <v>-</v>
      </c>
      <c r="M15" s="173"/>
      <c r="N15" s="174" t="str">
        <f>データ!AP6</f>
        <v>-</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6" t="s">
        <v>26</v>
      </c>
      <c r="C16" s="177"/>
      <c r="D16" s="177"/>
      <c r="E16" s="178"/>
      <c r="F16" s="179">
        <f>データ!AQ6</f>
        <v>34819</v>
      </c>
      <c r="G16" s="179"/>
      <c r="H16" s="179">
        <f>データ!AR6</f>
        <v>33810</v>
      </c>
      <c r="I16" s="179"/>
      <c r="J16" s="179">
        <f>データ!AS6</f>
        <v>31599</v>
      </c>
      <c r="K16" s="179"/>
      <c r="L16" s="179">
        <f>データ!AT6</f>
        <v>33351</v>
      </c>
      <c r="M16" s="179"/>
      <c r="N16" s="168">
        <f>データ!AU6</f>
        <v>28825</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80"/>
      <c r="C18" s="181"/>
      <c r="D18" s="181"/>
      <c r="E18" s="181"/>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6" t="s">
        <v>29</v>
      </c>
      <c r="C19" s="177"/>
      <c r="D19" s="177"/>
      <c r="E19" s="178"/>
      <c r="F19" s="182">
        <f>データ!AV6</f>
        <v>217467</v>
      </c>
      <c r="G19" s="182"/>
      <c r="H19" s="182"/>
      <c r="I19" s="182" t="str">
        <f>データ!AW6</f>
        <v>-</v>
      </c>
      <c r="J19" s="182"/>
      <c r="K19" s="182"/>
      <c r="L19" s="182">
        <f>データ!AX6</f>
        <v>217467</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4" t="s">
        <v>32</v>
      </c>
      <c r="AL39" s="185"/>
      <c r="AM39" s="185"/>
      <c r="AN39" s="185"/>
      <c r="AO39" s="185"/>
      <c r="AP39" s="185"/>
      <c r="AQ39" s="186"/>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9" t="s">
        <v>180</v>
      </c>
      <c r="AL40" s="120"/>
      <c r="AM40" s="120"/>
      <c r="AN40" s="120"/>
      <c r="AO40" s="120"/>
      <c r="AP40" s="120"/>
      <c r="AQ40" s="121"/>
    </row>
    <row r="41" spans="1:43" ht="29.45" customHeight="1">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9"/>
      <c r="AL41" s="120"/>
      <c r="AM41" s="120"/>
      <c r="AN41" s="120"/>
      <c r="AO41" s="120"/>
      <c r="AP41" s="120"/>
      <c r="AQ41" s="121"/>
    </row>
    <row r="42" spans="1:43" ht="43.35" customHeight="1">
      <c r="A42" s="1"/>
      <c r="B42" s="187"/>
      <c r="C42" s="188"/>
      <c r="D42" s="188"/>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9"/>
      <c r="AL42" s="120"/>
      <c r="AM42" s="120"/>
      <c r="AN42" s="120"/>
      <c r="AO42" s="120"/>
      <c r="AP42" s="120"/>
      <c r="AQ42" s="121"/>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9"/>
      <c r="AL43" s="120"/>
      <c r="AM43" s="120"/>
      <c r="AN43" s="120"/>
      <c r="AO43" s="120"/>
      <c r="AP43" s="120"/>
      <c r="AQ43" s="121"/>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9"/>
      <c r="AL44" s="120"/>
      <c r="AM44" s="120"/>
      <c r="AN44" s="120"/>
      <c r="AO44" s="120"/>
      <c r="AP44" s="120"/>
      <c r="AQ44" s="121"/>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9"/>
      <c r="AL45" s="120"/>
      <c r="AM45" s="120"/>
      <c r="AN45" s="120"/>
      <c r="AO45" s="120"/>
      <c r="AP45" s="120"/>
      <c r="AQ45" s="121"/>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9"/>
      <c r="AL46" s="120"/>
      <c r="AM46" s="120"/>
      <c r="AN46" s="120"/>
      <c r="AO46" s="120"/>
      <c r="AP46" s="120"/>
      <c r="AQ46" s="121"/>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9"/>
      <c r="AL47" s="120"/>
      <c r="AM47" s="120"/>
      <c r="AN47" s="120"/>
      <c r="AO47" s="120"/>
      <c r="AP47" s="120"/>
      <c r="AQ47" s="121"/>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9"/>
      <c r="AL48" s="120"/>
      <c r="AM48" s="120"/>
      <c r="AN48" s="120"/>
      <c r="AO48" s="120"/>
      <c r="AP48" s="120"/>
      <c r="AQ48" s="121"/>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9"/>
      <c r="AL49" s="120"/>
      <c r="AM49" s="120"/>
      <c r="AN49" s="120"/>
      <c r="AO49" s="120"/>
      <c r="AP49" s="120"/>
      <c r="AQ49" s="121"/>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9"/>
      <c r="AL50" s="120"/>
      <c r="AM50" s="120"/>
      <c r="AN50" s="120"/>
      <c r="AO50" s="120"/>
      <c r="AP50" s="120"/>
      <c r="AQ50" s="121"/>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9"/>
      <c r="AL51" s="120"/>
      <c r="AM51" s="120"/>
      <c r="AN51" s="120"/>
      <c r="AO51" s="120"/>
      <c r="AP51" s="120"/>
      <c r="AQ51" s="121"/>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9"/>
      <c r="AL52" s="120"/>
      <c r="AM52" s="120"/>
      <c r="AN52" s="120"/>
      <c r="AO52" s="120"/>
      <c r="AP52" s="120"/>
      <c r="AQ52" s="121"/>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9"/>
      <c r="AL53" s="120"/>
      <c r="AM53" s="120"/>
      <c r="AN53" s="120"/>
      <c r="AO53" s="120"/>
      <c r="AP53" s="120"/>
      <c r="AQ53" s="121"/>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9"/>
      <c r="AL54" s="120"/>
      <c r="AM54" s="120"/>
      <c r="AN54" s="120"/>
      <c r="AO54" s="120"/>
      <c r="AP54" s="120"/>
      <c r="AQ54" s="121"/>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9"/>
      <c r="AL55" s="120"/>
      <c r="AM55" s="120"/>
      <c r="AN55" s="120"/>
      <c r="AO55" s="120"/>
      <c r="AP55" s="120"/>
      <c r="AQ55" s="121"/>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9"/>
      <c r="AL56" s="120"/>
      <c r="AM56" s="120"/>
      <c r="AN56" s="120"/>
      <c r="AO56" s="120"/>
      <c r="AP56" s="120"/>
      <c r="AQ56" s="121"/>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9"/>
      <c r="AL57" s="120"/>
      <c r="AM57" s="120"/>
      <c r="AN57" s="120"/>
      <c r="AO57" s="120"/>
      <c r="AP57" s="120"/>
      <c r="AQ57" s="121"/>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9"/>
      <c r="AL58" s="120"/>
      <c r="AM58" s="120"/>
      <c r="AN58" s="120"/>
      <c r="AO58" s="120"/>
      <c r="AP58" s="120"/>
      <c r="AQ58" s="121"/>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9"/>
      <c r="AL59" s="120"/>
      <c r="AM59" s="120"/>
      <c r="AN59" s="120"/>
      <c r="AO59" s="120"/>
      <c r="AP59" s="120"/>
      <c r="AQ59" s="121"/>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9"/>
      <c r="AL60" s="120"/>
      <c r="AM60" s="120"/>
      <c r="AN60" s="120"/>
      <c r="AO60" s="120"/>
      <c r="AP60" s="120"/>
      <c r="AQ60" s="121"/>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9"/>
      <c r="AL61" s="120"/>
      <c r="AM61" s="120"/>
      <c r="AN61" s="120"/>
      <c r="AO61" s="120"/>
      <c r="AP61" s="120"/>
      <c r="AQ61" s="121"/>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9"/>
      <c r="AL62" s="120"/>
      <c r="AM62" s="120"/>
      <c r="AN62" s="120"/>
      <c r="AO62" s="120"/>
      <c r="AP62" s="120"/>
      <c r="AQ62" s="121"/>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9"/>
      <c r="AL63" s="120"/>
      <c r="AM63" s="120"/>
      <c r="AN63" s="120"/>
      <c r="AO63" s="120"/>
      <c r="AP63" s="120"/>
      <c r="AQ63" s="121"/>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9"/>
      <c r="AL64" s="120"/>
      <c r="AM64" s="120"/>
      <c r="AN64" s="120"/>
      <c r="AO64" s="120"/>
      <c r="AP64" s="120"/>
      <c r="AQ64" s="121"/>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9"/>
      <c r="AL65" s="120"/>
      <c r="AM65" s="120"/>
      <c r="AN65" s="120"/>
      <c r="AO65" s="120"/>
      <c r="AP65" s="120"/>
      <c r="AQ65" s="121"/>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9"/>
      <c r="AL66" s="120"/>
      <c r="AM66" s="120"/>
      <c r="AN66" s="120"/>
      <c r="AO66" s="120"/>
      <c r="AP66" s="120"/>
      <c r="AQ66" s="121"/>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9"/>
      <c r="AL67" s="120"/>
      <c r="AM67" s="120"/>
      <c r="AN67" s="120"/>
      <c r="AO67" s="120"/>
      <c r="AP67" s="120"/>
      <c r="AQ67" s="121"/>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9"/>
      <c r="AL68" s="120"/>
      <c r="AM68" s="120"/>
      <c r="AN68" s="120"/>
      <c r="AO68" s="120"/>
      <c r="AP68" s="120"/>
      <c r="AQ68" s="121"/>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9"/>
      <c r="AL69" s="120"/>
      <c r="AM69" s="120"/>
      <c r="AN69" s="120"/>
      <c r="AO69" s="120"/>
      <c r="AP69" s="120"/>
      <c r="AQ69" s="121"/>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9"/>
      <c r="AL70" s="120"/>
      <c r="AM70" s="120"/>
      <c r="AN70" s="120"/>
      <c r="AO70" s="120"/>
      <c r="AP70" s="120"/>
      <c r="AQ70" s="121"/>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9"/>
      <c r="AL71" s="120"/>
      <c r="AM71" s="120"/>
      <c r="AN71" s="120"/>
      <c r="AO71" s="120"/>
      <c r="AP71" s="120"/>
      <c r="AQ71" s="121"/>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9"/>
      <c r="AL72" s="120"/>
      <c r="AM72" s="120"/>
      <c r="AN72" s="120"/>
      <c r="AO72" s="120"/>
      <c r="AP72" s="120"/>
      <c r="AQ72" s="121"/>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9"/>
      <c r="AL73" s="120"/>
      <c r="AM73" s="120"/>
      <c r="AN73" s="120"/>
      <c r="AO73" s="120"/>
      <c r="AP73" s="120"/>
      <c r="AQ73" s="121"/>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9"/>
      <c r="AL74" s="120"/>
      <c r="AM74" s="120"/>
      <c r="AN74" s="120"/>
      <c r="AO74" s="120"/>
      <c r="AP74" s="120"/>
      <c r="AQ74" s="121"/>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9"/>
      <c r="AL75" s="120"/>
      <c r="AM75" s="120"/>
      <c r="AN75" s="120"/>
      <c r="AO75" s="120"/>
      <c r="AP75" s="120"/>
      <c r="AQ75" s="121"/>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9"/>
      <c r="AL76" s="120"/>
      <c r="AM76" s="120"/>
      <c r="AN76" s="120"/>
      <c r="AO76" s="120"/>
      <c r="AP76" s="120"/>
      <c r="AQ76" s="121"/>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9"/>
      <c r="AL77" s="120"/>
      <c r="AM77" s="120"/>
      <c r="AN77" s="120"/>
      <c r="AO77" s="120"/>
      <c r="AP77" s="120"/>
      <c r="AQ77" s="121"/>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9"/>
      <c r="AL78" s="120"/>
      <c r="AM78" s="120"/>
      <c r="AN78" s="120"/>
      <c r="AO78" s="120"/>
      <c r="AP78" s="120"/>
      <c r="AQ78" s="121"/>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9"/>
      <c r="AL79" s="120"/>
      <c r="AM79" s="120"/>
      <c r="AN79" s="120"/>
      <c r="AO79" s="120"/>
      <c r="AP79" s="120"/>
      <c r="AQ79" s="121"/>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9"/>
      <c r="AL80" s="120"/>
      <c r="AM80" s="120"/>
      <c r="AN80" s="120"/>
      <c r="AO80" s="120"/>
      <c r="AP80" s="120"/>
      <c r="AQ80" s="121"/>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9"/>
      <c r="AL81" s="120"/>
      <c r="AM81" s="120"/>
      <c r="AN81" s="120"/>
      <c r="AO81" s="120"/>
      <c r="AP81" s="120"/>
      <c r="AQ81" s="121"/>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9"/>
      <c r="AL82" s="120"/>
      <c r="AM82" s="120"/>
      <c r="AN82" s="120"/>
      <c r="AO82" s="120"/>
      <c r="AP82" s="120"/>
      <c r="AQ82" s="121"/>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9"/>
      <c r="AL83" s="120"/>
      <c r="AM83" s="120"/>
      <c r="AN83" s="120"/>
      <c r="AO83" s="120"/>
      <c r="AP83" s="120"/>
      <c r="AQ83" s="121"/>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9"/>
      <c r="AL84" s="120"/>
      <c r="AM84" s="120"/>
      <c r="AN84" s="120"/>
      <c r="AO84" s="120"/>
      <c r="AP84" s="120"/>
      <c r="AQ84" s="121"/>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9"/>
      <c r="AL85" s="120"/>
      <c r="AM85" s="120"/>
      <c r="AN85" s="120"/>
      <c r="AO85" s="120"/>
      <c r="AP85" s="120"/>
      <c r="AQ85" s="121"/>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9"/>
      <c r="AL86" s="120"/>
      <c r="AM86" s="120"/>
      <c r="AN86" s="120"/>
      <c r="AO86" s="120"/>
      <c r="AP86" s="120"/>
      <c r="AQ86" s="121"/>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9"/>
      <c r="AL87" s="120"/>
      <c r="AM87" s="120"/>
      <c r="AN87" s="120"/>
      <c r="AO87" s="120"/>
      <c r="AP87" s="120"/>
      <c r="AQ87" s="121"/>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9"/>
      <c r="AL88" s="120"/>
      <c r="AM88" s="120"/>
      <c r="AN88" s="120"/>
      <c r="AO88" s="120"/>
      <c r="AP88" s="120"/>
      <c r="AQ88" s="121"/>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9"/>
      <c r="AL89" s="120"/>
      <c r="AM89" s="120"/>
      <c r="AN89" s="120"/>
      <c r="AO89" s="120"/>
      <c r="AP89" s="120"/>
      <c r="AQ89" s="121"/>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9"/>
      <c r="AL90" s="120"/>
      <c r="AM90" s="120"/>
      <c r="AN90" s="120"/>
      <c r="AO90" s="120"/>
      <c r="AP90" s="120"/>
      <c r="AQ90" s="121"/>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9"/>
      <c r="AL91" s="120"/>
      <c r="AM91" s="120"/>
      <c r="AN91" s="120"/>
      <c r="AO91" s="120"/>
      <c r="AP91" s="120"/>
      <c r="AQ91" s="121"/>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9"/>
      <c r="AL92" s="120"/>
      <c r="AM92" s="120"/>
      <c r="AN92" s="120"/>
      <c r="AO92" s="120"/>
      <c r="AP92" s="120"/>
      <c r="AQ92" s="121"/>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9"/>
      <c r="AL93" s="120"/>
      <c r="AM93" s="120"/>
      <c r="AN93" s="120"/>
      <c r="AO93" s="120"/>
      <c r="AP93" s="120"/>
      <c r="AQ93" s="121"/>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9"/>
      <c r="AL94" s="120"/>
      <c r="AM94" s="120"/>
      <c r="AN94" s="120"/>
      <c r="AO94" s="120"/>
      <c r="AP94" s="120"/>
      <c r="AQ94" s="121"/>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9"/>
      <c r="AL95" s="120"/>
      <c r="AM95" s="120"/>
      <c r="AN95" s="120"/>
      <c r="AO95" s="120"/>
      <c r="AP95" s="120"/>
      <c r="AQ95" s="121"/>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2"/>
      <c r="AL96" s="123"/>
      <c r="AM96" s="123"/>
      <c r="AN96" s="123"/>
      <c r="AO96" s="123"/>
      <c r="AP96" s="123"/>
      <c r="AQ96" s="124"/>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4" t="s">
        <v>35</v>
      </c>
      <c r="AL97" s="185"/>
      <c r="AM97" s="185"/>
      <c r="AN97" s="185"/>
      <c r="AO97" s="185"/>
      <c r="AP97" s="185"/>
      <c r="AQ97" s="186"/>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9"/>
      <c r="AL98" s="190"/>
      <c r="AM98" s="190"/>
      <c r="AN98" s="190"/>
      <c r="AO98" s="190"/>
      <c r="AP98" s="190"/>
      <c r="AQ98" s="191"/>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2" t="s">
        <v>179</v>
      </c>
      <c r="AL99" s="193"/>
      <c r="AM99" s="193"/>
      <c r="AN99" s="193"/>
      <c r="AO99" s="193"/>
      <c r="AP99" s="193"/>
      <c r="AQ99" s="194"/>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2"/>
      <c r="AL100" s="193"/>
      <c r="AM100" s="193"/>
      <c r="AN100" s="193"/>
      <c r="AO100" s="193"/>
      <c r="AP100" s="193"/>
      <c r="AQ100" s="194"/>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2"/>
      <c r="AL101" s="193"/>
      <c r="AM101" s="193"/>
      <c r="AN101" s="193"/>
      <c r="AO101" s="193"/>
      <c r="AP101" s="193"/>
      <c r="AQ101" s="194"/>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2"/>
      <c r="AL102" s="193"/>
      <c r="AM102" s="193"/>
      <c r="AN102" s="193"/>
      <c r="AO102" s="193"/>
      <c r="AP102" s="193"/>
      <c r="AQ102" s="194"/>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2"/>
      <c r="AL103" s="193"/>
      <c r="AM103" s="193"/>
      <c r="AN103" s="193"/>
      <c r="AO103" s="193"/>
      <c r="AP103" s="193"/>
      <c r="AQ103" s="194"/>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2"/>
      <c r="AL104" s="193"/>
      <c r="AM104" s="193"/>
      <c r="AN104" s="193"/>
      <c r="AO104" s="193"/>
      <c r="AP104" s="193"/>
      <c r="AQ104" s="194"/>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2"/>
      <c r="AL105" s="193"/>
      <c r="AM105" s="193"/>
      <c r="AN105" s="193"/>
      <c r="AO105" s="193"/>
      <c r="AP105" s="193"/>
      <c r="AQ105" s="194"/>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2"/>
      <c r="AL106" s="193"/>
      <c r="AM106" s="193"/>
      <c r="AN106" s="193"/>
      <c r="AO106" s="193"/>
      <c r="AP106" s="193"/>
      <c r="AQ106" s="194"/>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2"/>
      <c r="AL107" s="193"/>
      <c r="AM107" s="193"/>
      <c r="AN107" s="193"/>
      <c r="AO107" s="193"/>
      <c r="AP107" s="193"/>
      <c r="AQ107" s="194"/>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2"/>
      <c r="AL108" s="193"/>
      <c r="AM108" s="193"/>
      <c r="AN108" s="193"/>
      <c r="AO108" s="193"/>
      <c r="AP108" s="193"/>
      <c r="AQ108" s="194"/>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2"/>
      <c r="AL109" s="193"/>
      <c r="AM109" s="193"/>
      <c r="AN109" s="193"/>
      <c r="AO109" s="193"/>
      <c r="AP109" s="193"/>
      <c r="AQ109" s="194"/>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2"/>
      <c r="AL110" s="193"/>
      <c r="AM110" s="193"/>
      <c r="AN110" s="193"/>
      <c r="AO110" s="193"/>
      <c r="AP110" s="193"/>
      <c r="AQ110" s="194"/>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2"/>
      <c r="AL111" s="193"/>
      <c r="AM111" s="193"/>
      <c r="AN111" s="193"/>
      <c r="AO111" s="193"/>
      <c r="AP111" s="193"/>
      <c r="AQ111" s="194"/>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2"/>
      <c r="AL112" s="193"/>
      <c r="AM112" s="193"/>
      <c r="AN112" s="193"/>
      <c r="AO112" s="193"/>
      <c r="AP112" s="193"/>
      <c r="AQ112" s="194"/>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2"/>
      <c r="AL113" s="193"/>
      <c r="AM113" s="193"/>
      <c r="AN113" s="193"/>
      <c r="AO113" s="193"/>
      <c r="AP113" s="193"/>
      <c r="AQ113" s="194"/>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2"/>
      <c r="AL114" s="193"/>
      <c r="AM114" s="193"/>
      <c r="AN114" s="193"/>
      <c r="AO114" s="193"/>
      <c r="AP114" s="193"/>
      <c r="AQ114" s="194"/>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2"/>
      <c r="AL115" s="193"/>
      <c r="AM115" s="193"/>
      <c r="AN115" s="193"/>
      <c r="AO115" s="193"/>
      <c r="AP115" s="193"/>
      <c r="AQ115" s="194"/>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2"/>
      <c r="AL116" s="193"/>
      <c r="AM116" s="193"/>
      <c r="AN116" s="193"/>
      <c r="AO116" s="193"/>
      <c r="AP116" s="193"/>
      <c r="AQ116" s="194"/>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5"/>
      <c r="AL117" s="196"/>
      <c r="AM117" s="196"/>
      <c r="AN117" s="196"/>
      <c r="AO117" s="196"/>
      <c r="AP117" s="196"/>
      <c r="AQ117" s="197"/>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27">
      <c r="A6" s="50" t="s">
        <v>115</v>
      </c>
      <c r="B6" s="68" t="str">
        <f>B7</f>
        <v>2016</v>
      </c>
      <c r="C6" s="68" t="str">
        <f t="shared" ref="C6:AX6" si="6">C7</f>
        <v>102032</v>
      </c>
      <c r="D6" s="68" t="str">
        <f t="shared" si="6"/>
        <v>47</v>
      </c>
      <c r="E6" s="68" t="str">
        <f t="shared" si="6"/>
        <v>04</v>
      </c>
      <c r="F6" s="68" t="str">
        <f t="shared" si="6"/>
        <v>0</v>
      </c>
      <c r="G6" s="68" t="str">
        <f t="shared" si="6"/>
        <v>000</v>
      </c>
      <c r="H6" s="68" t="str">
        <f t="shared" si="6"/>
        <v>群馬県　桐生市</v>
      </c>
      <c r="I6" s="68" t="str">
        <f t="shared" si="6"/>
        <v>法非適用</v>
      </c>
      <c r="J6" s="68" t="str">
        <f t="shared" si="6"/>
        <v>電気事業</v>
      </c>
      <c r="K6" s="68" t="str">
        <f t="shared" si="6"/>
        <v/>
      </c>
      <c r="L6" s="69" t="str">
        <f t="shared" si="6"/>
        <v>該当数値なし</v>
      </c>
      <c r="M6" s="70" t="str">
        <f t="shared" si="6"/>
        <v>-</v>
      </c>
      <c r="N6" s="70">
        <f t="shared" si="6"/>
        <v>1</v>
      </c>
      <c r="O6" s="70" t="str">
        <f t="shared" si="6"/>
        <v>-</v>
      </c>
      <c r="P6" s="70" t="str">
        <f t="shared" si="6"/>
        <v>-</v>
      </c>
      <c r="Q6" s="70" t="str">
        <f t="shared" si="6"/>
        <v>-</v>
      </c>
      <c r="R6" s="71" t="str">
        <f>R7</f>
        <v>平成29年3月31日　清掃センター発電所</v>
      </c>
      <c r="S6" s="72" t="str">
        <f t="shared" si="6"/>
        <v>-</v>
      </c>
      <c r="T6" s="68" t="str">
        <f t="shared" si="6"/>
        <v>無</v>
      </c>
      <c r="U6" s="72" t="str">
        <f t="shared" si="6"/>
        <v>日立造船株式会社</v>
      </c>
      <c r="V6" s="69" t="str">
        <f t="shared" si="6"/>
        <v>-</v>
      </c>
      <c r="W6" s="70" t="str">
        <f>W7</f>
        <v>-</v>
      </c>
      <c r="X6" s="70" t="str">
        <f t="shared" si="6"/>
        <v>-</v>
      </c>
      <c r="Y6" s="70" t="str">
        <f t="shared" si="6"/>
        <v>-</v>
      </c>
      <c r="Z6" s="70" t="str">
        <f t="shared" si="6"/>
        <v>-</v>
      </c>
      <c r="AA6" s="70" t="str">
        <f t="shared" si="6"/>
        <v>-</v>
      </c>
      <c r="AB6" s="70">
        <f t="shared" si="6"/>
        <v>34819</v>
      </c>
      <c r="AC6" s="70">
        <f t="shared" si="6"/>
        <v>33810</v>
      </c>
      <c r="AD6" s="70">
        <f t="shared" si="6"/>
        <v>31599</v>
      </c>
      <c r="AE6" s="70">
        <f t="shared" si="6"/>
        <v>33351</v>
      </c>
      <c r="AF6" s="70">
        <f t="shared" si="6"/>
        <v>28825</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34819</v>
      </c>
      <c r="AR6" s="70">
        <f t="shared" si="6"/>
        <v>33810</v>
      </c>
      <c r="AS6" s="70">
        <f t="shared" si="6"/>
        <v>31599</v>
      </c>
      <c r="AT6" s="70">
        <f t="shared" si="6"/>
        <v>33351</v>
      </c>
      <c r="AU6" s="70">
        <f t="shared" si="6"/>
        <v>28825</v>
      </c>
      <c r="AV6" s="70">
        <f t="shared" si="6"/>
        <v>217467</v>
      </c>
      <c r="AW6" s="70" t="str">
        <f t="shared" si="6"/>
        <v>-</v>
      </c>
      <c r="AX6" s="70">
        <f t="shared" si="6"/>
        <v>217467</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27">
      <c r="A7" s="50"/>
      <c r="B7" s="78" t="s">
        <v>116</v>
      </c>
      <c r="C7" s="78" t="s">
        <v>117</v>
      </c>
      <c r="D7" s="78" t="s">
        <v>118</v>
      </c>
      <c r="E7" s="78" t="s">
        <v>119</v>
      </c>
      <c r="F7" s="78" t="s">
        <v>120</v>
      </c>
      <c r="G7" s="78" t="s">
        <v>121</v>
      </c>
      <c r="H7" s="78" t="s">
        <v>122</v>
      </c>
      <c r="I7" s="78" t="s">
        <v>123</v>
      </c>
      <c r="J7" s="78" t="s">
        <v>124</v>
      </c>
      <c r="K7" s="78" t="s">
        <v>125</v>
      </c>
      <c r="L7" s="79" t="s">
        <v>126</v>
      </c>
      <c r="M7" s="80" t="s">
        <v>127</v>
      </c>
      <c r="N7" s="80">
        <v>1</v>
      </c>
      <c r="O7" s="81" t="s">
        <v>127</v>
      </c>
      <c r="P7" s="81" t="s">
        <v>127</v>
      </c>
      <c r="Q7" s="81" t="s">
        <v>127</v>
      </c>
      <c r="R7" s="82" t="s">
        <v>128</v>
      </c>
      <c r="S7" s="82" t="s">
        <v>127</v>
      </c>
      <c r="T7" s="83" t="s">
        <v>129</v>
      </c>
      <c r="U7" s="82" t="s">
        <v>130</v>
      </c>
      <c r="V7" s="79" t="s">
        <v>127</v>
      </c>
      <c r="W7" s="81" t="s">
        <v>127</v>
      </c>
      <c r="X7" s="81" t="s">
        <v>127</v>
      </c>
      <c r="Y7" s="81" t="s">
        <v>127</v>
      </c>
      <c r="Z7" s="81" t="s">
        <v>127</v>
      </c>
      <c r="AA7" s="81" t="s">
        <v>127</v>
      </c>
      <c r="AB7" s="81">
        <v>34819</v>
      </c>
      <c r="AC7" s="81">
        <v>33810</v>
      </c>
      <c r="AD7" s="81">
        <v>31599</v>
      </c>
      <c r="AE7" s="81">
        <v>33351</v>
      </c>
      <c r="AF7" s="81">
        <v>28825</v>
      </c>
      <c r="AG7" s="81" t="s">
        <v>127</v>
      </c>
      <c r="AH7" s="81" t="s">
        <v>127</v>
      </c>
      <c r="AI7" s="81" t="s">
        <v>127</v>
      </c>
      <c r="AJ7" s="81" t="s">
        <v>127</v>
      </c>
      <c r="AK7" s="81" t="s">
        <v>127</v>
      </c>
      <c r="AL7" s="81" t="s">
        <v>127</v>
      </c>
      <c r="AM7" s="81" t="s">
        <v>127</v>
      </c>
      <c r="AN7" s="81" t="s">
        <v>127</v>
      </c>
      <c r="AO7" s="81" t="s">
        <v>127</v>
      </c>
      <c r="AP7" s="81" t="s">
        <v>127</v>
      </c>
      <c r="AQ7" s="81">
        <v>34819</v>
      </c>
      <c r="AR7" s="81">
        <v>33810</v>
      </c>
      <c r="AS7" s="81">
        <v>31599</v>
      </c>
      <c r="AT7" s="81">
        <v>33351</v>
      </c>
      <c r="AU7" s="81">
        <v>28825</v>
      </c>
      <c r="AV7" s="81">
        <v>217467</v>
      </c>
      <c r="AW7" s="81" t="s">
        <v>127</v>
      </c>
      <c r="AX7" s="81">
        <v>217467</v>
      </c>
      <c r="AY7" s="84">
        <v>1425</v>
      </c>
      <c r="AZ7" s="84">
        <v>99.5</v>
      </c>
      <c r="BA7" s="84">
        <v>101.7</v>
      </c>
      <c r="BB7" s="84">
        <v>103.5</v>
      </c>
      <c r="BC7" s="84">
        <v>142.1</v>
      </c>
      <c r="BD7" s="84">
        <v>179.6</v>
      </c>
      <c r="BE7" s="84">
        <v>164.1</v>
      </c>
      <c r="BF7" s="84">
        <v>124.4</v>
      </c>
      <c r="BG7" s="84">
        <v>118.8</v>
      </c>
      <c r="BH7" s="84">
        <v>88.8</v>
      </c>
      <c r="BI7" s="84">
        <v>100</v>
      </c>
      <c r="BJ7" s="84">
        <v>3259.1</v>
      </c>
      <c r="BK7" s="84">
        <v>2358.1</v>
      </c>
      <c r="BL7" s="84">
        <v>2450.3000000000002</v>
      </c>
      <c r="BM7" s="84">
        <v>2486.6999999999998</v>
      </c>
      <c r="BN7" s="84">
        <v>1530.1</v>
      </c>
      <c r="BO7" s="84">
        <v>296.2</v>
      </c>
      <c r="BP7" s="84">
        <v>366.9</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v>1113.5</v>
      </c>
      <c r="CG7" s="84">
        <v>16086.8</v>
      </c>
      <c r="CH7" s="84">
        <v>18455.5</v>
      </c>
      <c r="CI7" s="84">
        <v>16177.4</v>
      </c>
      <c r="CJ7" s="84">
        <v>9339.9</v>
      </c>
      <c r="CK7" s="84">
        <v>7095.7</v>
      </c>
      <c r="CL7" s="84">
        <v>11717.4</v>
      </c>
      <c r="CM7" s="84">
        <v>17642.5</v>
      </c>
      <c r="CN7" s="84">
        <v>18815.8</v>
      </c>
      <c r="CO7" s="84">
        <v>22847.9</v>
      </c>
      <c r="CP7" s="81">
        <v>312766</v>
      </c>
      <c r="CQ7" s="81">
        <v>1020</v>
      </c>
      <c r="CR7" s="81">
        <v>8251</v>
      </c>
      <c r="CS7" s="81">
        <v>13679</v>
      </c>
      <c r="CT7" s="81">
        <v>65618</v>
      </c>
      <c r="CU7" s="81">
        <v>120361</v>
      </c>
      <c r="CV7" s="81">
        <v>108538</v>
      </c>
      <c r="CW7" s="81">
        <v>58539</v>
      </c>
      <c r="CX7" s="81">
        <v>37685</v>
      </c>
      <c r="CY7" s="81">
        <v>2390</v>
      </c>
      <c r="CZ7" s="81">
        <v>4660</v>
      </c>
      <c r="DA7" s="84">
        <v>88.3</v>
      </c>
      <c r="DB7" s="84">
        <v>85.8</v>
      </c>
      <c r="DC7" s="84">
        <v>80.2</v>
      </c>
      <c r="DD7" s="84">
        <v>84.4</v>
      </c>
      <c r="DE7" s="84">
        <v>70.599999999999994</v>
      </c>
      <c r="DF7" s="84">
        <v>42.7</v>
      </c>
      <c r="DG7" s="84">
        <v>38.5</v>
      </c>
      <c r="DH7" s="84">
        <v>37.700000000000003</v>
      </c>
      <c r="DI7" s="84">
        <v>33.9</v>
      </c>
      <c r="DJ7" s="84">
        <v>37.9</v>
      </c>
      <c r="DK7" s="84">
        <v>100</v>
      </c>
      <c r="DL7" s="84">
        <v>100</v>
      </c>
      <c r="DM7" s="84">
        <v>100</v>
      </c>
      <c r="DN7" s="84">
        <v>100</v>
      </c>
      <c r="DO7" s="84">
        <v>0</v>
      </c>
      <c r="DP7" s="84">
        <v>23.7</v>
      </c>
      <c r="DQ7" s="84">
        <v>21.6</v>
      </c>
      <c r="DR7" s="84">
        <v>13.7</v>
      </c>
      <c r="DS7" s="84">
        <v>16.3</v>
      </c>
      <c r="DT7" s="84">
        <v>14.2</v>
      </c>
      <c r="DU7" s="84">
        <v>3.9</v>
      </c>
      <c r="DV7" s="84">
        <v>3.3</v>
      </c>
      <c r="DW7" s="84">
        <v>2.4</v>
      </c>
      <c r="DX7" s="84">
        <v>1.8</v>
      </c>
      <c r="DY7" s="84">
        <v>2.2000000000000002</v>
      </c>
      <c r="DZ7" s="84">
        <v>126.1</v>
      </c>
      <c r="EA7" s="84">
        <v>102.3</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v>0</v>
      </c>
      <c r="EP7" s="84">
        <v>0</v>
      </c>
      <c r="EQ7" s="84">
        <v>0</v>
      </c>
      <c r="ER7" s="84">
        <v>0</v>
      </c>
      <c r="ES7" s="84">
        <v>0</v>
      </c>
      <c r="ET7" s="84">
        <v>22.1</v>
      </c>
      <c r="EU7" s="84">
        <v>56.1</v>
      </c>
      <c r="EV7" s="84">
        <v>70.2</v>
      </c>
      <c r="EW7" s="84">
        <v>73.099999999999994</v>
      </c>
      <c r="EX7" s="84">
        <v>74.8</v>
      </c>
      <c r="EY7" s="81" t="s">
        <v>127</v>
      </c>
      <c r="EZ7" s="84" t="s">
        <v>127</v>
      </c>
      <c r="FA7" s="84" t="s">
        <v>127</v>
      </c>
      <c r="FB7" s="84" t="s">
        <v>127</v>
      </c>
      <c r="FC7" s="84" t="s">
        <v>127</v>
      </c>
      <c r="FD7" s="84" t="s">
        <v>127</v>
      </c>
      <c r="FE7" s="84">
        <v>67.5</v>
      </c>
      <c r="FF7" s="84">
        <v>64</v>
      </c>
      <c r="FG7" s="84">
        <v>56.1</v>
      </c>
      <c r="FH7" s="84">
        <v>61.8</v>
      </c>
      <c r="FI7" s="84">
        <v>61.6</v>
      </c>
      <c r="FJ7" s="84" t="s">
        <v>127</v>
      </c>
      <c r="FK7" s="84" t="s">
        <v>127</v>
      </c>
      <c r="FL7" s="84" t="s">
        <v>127</v>
      </c>
      <c r="FM7" s="84" t="s">
        <v>127</v>
      </c>
      <c r="FN7" s="84" t="s">
        <v>127</v>
      </c>
      <c r="FO7" s="84">
        <v>29.2</v>
      </c>
      <c r="FP7" s="84">
        <v>22.1</v>
      </c>
      <c r="FQ7" s="84">
        <v>16.7</v>
      </c>
      <c r="FR7" s="84">
        <v>8.6999999999999993</v>
      </c>
      <c r="FS7" s="84">
        <v>5.7</v>
      </c>
      <c r="FT7" s="84" t="s">
        <v>127</v>
      </c>
      <c r="FU7" s="84" t="s">
        <v>127</v>
      </c>
      <c r="FV7" s="84" t="s">
        <v>127</v>
      </c>
      <c r="FW7" s="84" t="s">
        <v>127</v>
      </c>
      <c r="FX7" s="84" t="s">
        <v>127</v>
      </c>
      <c r="FY7" s="84">
        <v>362.4</v>
      </c>
      <c r="FZ7" s="84">
        <v>279.2</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v>37.700000000000003</v>
      </c>
      <c r="GT7" s="84">
        <v>56.2</v>
      </c>
      <c r="GU7" s="84">
        <v>58.4</v>
      </c>
      <c r="GV7" s="84">
        <v>80.599999999999994</v>
      </c>
      <c r="GW7" s="84">
        <v>85.6</v>
      </c>
      <c r="GX7" s="81">
        <v>4660</v>
      </c>
      <c r="GY7" s="84">
        <v>88.3</v>
      </c>
      <c r="GZ7" s="84">
        <v>85.8</v>
      </c>
      <c r="HA7" s="84">
        <v>80.2</v>
      </c>
      <c r="HB7" s="84">
        <v>84.4</v>
      </c>
      <c r="HC7" s="84">
        <v>70.599999999999994</v>
      </c>
      <c r="HD7" s="84">
        <v>51.6</v>
      </c>
      <c r="HE7" s="84">
        <v>49.8</v>
      </c>
      <c r="HF7" s="84">
        <v>50.3</v>
      </c>
      <c r="HG7" s="84">
        <v>47.9</v>
      </c>
      <c r="HH7" s="84">
        <v>54</v>
      </c>
      <c r="HI7" s="84">
        <v>100</v>
      </c>
      <c r="HJ7" s="84">
        <v>100</v>
      </c>
      <c r="HK7" s="84">
        <v>100</v>
      </c>
      <c r="HL7" s="84">
        <v>100</v>
      </c>
      <c r="HM7" s="84">
        <v>0</v>
      </c>
      <c r="HN7" s="84">
        <v>8.5</v>
      </c>
      <c r="HO7" s="84">
        <v>11.5</v>
      </c>
      <c r="HP7" s="84">
        <v>5.2</v>
      </c>
      <c r="HQ7" s="84">
        <v>13</v>
      </c>
      <c r="HR7" s="84">
        <v>8.9</v>
      </c>
      <c r="HS7" s="84">
        <v>3.9</v>
      </c>
      <c r="HT7" s="84">
        <v>3.3</v>
      </c>
      <c r="HU7" s="84">
        <v>2.4</v>
      </c>
      <c r="HV7" s="84">
        <v>1.8</v>
      </c>
      <c r="HW7" s="84">
        <v>2.2000000000000002</v>
      </c>
      <c r="HX7" s="84">
        <v>58.5</v>
      </c>
      <c r="HY7" s="84">
        <v>34.5</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v>0</v>
      </c>
      <c r="IN7" s="84">
        <v>0</v>
      </c>
      <c r="IO7" s="84">
        <v>0</v>
      </c>
      <c r="IP7" s="84">
        <v>0</v>
      </c>
      <c r="IQ7" s="84">
        <v>0</v>
      </c>
      <c r="IR7" s="84">
        <v>7.1</v>
      </c>
      <c r="IS7" s="84">
        <v>40.700000000000003</v>
      </c>
      <c r="IT7" s="84">
        <v>52.3</v>
      </c>
      <c r="IU7" s="84">
        <v>52.8</v>
      </c>
      <c r="IV7" s="84">
        <v>51.2</v>
      </c>
      <c r="IW7" s="81" t="s">
        <v>127</v>
      </c>
      <c r="IX7" s="84" t="s">
        <v>127</v>
      </c>
      <c r="IY7" s="84" t="s">
        <v>127</v>
      </c>
      <c r="IZ7" s="84" t="s">
        <v>127</v>
      </c>
      <c r="JA7" s="84" t="s">
        <v>127</v>
      </c>
      <c r="JB7" s="84" t="s">
        <v>127</v>
      </c>
      <c r="JC7" s="84">
        <v>19.2</v>
      </c>
      <c r="JD7" s="84">
        <v>19.600000000000001</v>
      </c>
      <c r="JE7" s="84">
        <v>18.5</v>
      </c>
      <c r="JF7" s="84">
        <v>16.100000000000001</v>
      </c>
      <c r="JG7" s="84">
        <v>19.600000000000001</v>
      </c>
      <c r="JH7" s="84" t="s">
        <v>127</v>
      </c>
      <c r="JI7" s="84" t="s">
        <v>127</v>
      </c>
      <c r="JJ7" s="84" t="s">
        <v>127</v>
      </c>
      <c r="JK7" s="84" t="s">
        <v>127</v>
      </c>
      <c r="JL7" s="84" t="s">
        <v>127</v>
      </c>
      <c r="JM7" s="84">
        <v>44.6</v>
      </c>
      <c r="JN7" s="84">
        <v>42.6</v>
      </c>
      <c r="JO7" s="84">
        <v>43.7</v>
      </c>
      <c r="JP7" s="84">
        <v>45.4</v>
      </c>
      <c r="JQ7" s="84">
        <v>48.2</v>
      </c>
      <c r="JR7" s="84" t="s">
        <v>127</v>
      </c>
      <c r="JS7" s="84" t="s">
        <v>127</v>
      </c>
      <c r="JT7" s="84" t="s">
        <v>127</v>
      </c>
      <c r="JU7" s="84" t="s">
        <v>127</v>
      </c>
      <c r="JV7" s="84" t="s">
        <v>127</v>
      </c>
      <c r="JW7" s="84">
        <v>282.2</v>
      </c>
      <c r="JX7" s="84">
        <v>178.4</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t="s">
        <v>127</v>
      </c>
      <c r="KM7" s="84" t="s">
        <v>127</v>
      </c>
      <c r="KN7" s="84" t="s">
        <v>127</v>
      </c>
      <c r="KO7" s="84" t="s">
        <v>127</v>
      </c>
      <c r="KP7" s="84" t="s">
        <v>127</v>
      </c>
      <c r="KQ7" s="84">
        <v>52.7</v>
      </c>
      <c r="KR7" s="84">
        <v>86.6</v>
      </c>
      <c r="KS7" s="84">
        <v>98.4</v>
      </c>
      <c r="KT7" s="84">
        <v>98.4</v>
      </c>
      <c r="KU7" s="84">
        <v>99.1</v>
      </c>
      <c r="KV7" s="81" t="s">
        <v>127</v>
      </c>
      <c r="KW7" s="84" t="s">
        <v>127</v>
      </c>
      <c r="KX7" s="84" t="s">
        <v>127</v>
      </c>
      <c r="KY7" s="84" t="s">
        <v>127</v>
      </c>
      <c r="KZ7" s="84" t="s">
        <v>127</v>
      </c>
      <c r="LA7" s="84" t="s">
        <v>127</v>
      </c>
      <c r="LB7" s="84">
        <v>9.6</v>
      </c>
      <c r="LC7" s="84">
        <v>6.4</v>
      </c>
      <c r="LD7" s="84">
        <v>13.7</v>
      </c>
      <c r="LE7" s="84">
        <v>12</v>
      </c>
      <c r="LF7" s="84">
        <v>14.5</v>
      </c>
      <c r="LG7" s="84" t="s">
        <v>127</v>
      </c>
      <c r="LH7" s="84" t="s">
        <v>127</v>
      </c>
      <c r="LI7" s="84" t="s">
        <v>127</v>
      </c>
      <c r="LJ7" s="84" t="s">
        <v>127</v>
      </c>
      <c r="LK7" s="84" t="s">
        <v>127</v>
      </c>
      <c r="LL7" s="84">
        <v>0</v>
      </c>
      <c r="LM7" s="84">
        <v>0.2</v>
      </c>
      <c r="LN7" s="84">
        <v>2.9</v>
      </c>
      <c r="LO7" s="84">
        <v>0.6</v>
      </c>
      <c r="LP7" s="84">
        <v>0.3</v>
      </c>
      <c r="LQ7" s="84" t="s">
        <v>127</v>
      </c>
      <c r="LR7" s="84" t="s">
        <v>127</v>
      </c>
      <c r="LS7" s="84" t="s">
        <v>127</v>
      </c>
      <c r="LT7" s="84" t="s">
        <v>127</v>
      </c>
      <c r="LU7" s="84" t="s">
        <v>127</v>
      </c>
      <c r="LV7" s="84">
        <v>0</v>
      </c>
      <c r="LW7" s="84">
        <v>448</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t="s">
        <v>127</v>
      </c>
      <c r="MN7" s="84" t="s">
        <v>127</v>
      </c>
      <c r="MO7" s="84" t="s">
        <v>127</v>
      </c>
      <c r="MP7" s="84">
        <v>100</v>
      </c>
      <c r="MQ7" s="84">
        <v>100</v>
      </c>
      <c r="MR7" s="84">
        <v>100</v>
      </c>
      <c r="MS7" s="84">
        <v>98.2</v>
      </c>
      <c r="MT7" s="84">
        <v>93.8</v>
      </c>
      <c r="MU7" s="84" t="s">
        <v>127</v>
      </c>
      <c r="MV7" s="84" t="s">
        <v>127</v>
      </c>
      <c r="MW7" s="84" t="s">
        <v>127</v>
      </c>
      <c r="MX7" s="84" t="s">
        <v>127</v>
      </c>
      <c r="MY7" s="84">
        <v>1</v>
      </c>
      <c r="MZ7" s="84">
        <v>1</v>
      </c>
      <c r="NA7" s="84">
        <v>1</v>
      </c>
      <c r="NB7" s="84">
        <v>1</v>
      </c>
      <c r="NC7" s="84" t="s">
        <v>127</v>
      </c>
      <c r="ND7" s="84" t="s">
        <v>127</v>
      </c>
      <c r="NE7" s="84" t="s">
        <v>127</v>
      </c>
      <c r="NF7" s="84" t="s">
        <v>127</v>
      </c>
      <c r="NG7" s="84" t="s">
        <v>127</v>
      </c>
      <c r="NH7" s="84" t="s">
        <v>127</v>
      </c>
      <c r="NI7" s="84" t="s">
        <v>127</v>
      </c>
      <c r="NJ7" s="84" t="s">
        <v>127</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131</v>
      </c>
      <c r="FB8" s="86"/>
      <c r="FC8" s="86"/>
      <c r="FD8" s="86"/>
      <c r="FE8" s="86"/>
      <c r="FF8" s="87"/>
      <c r="FG8" s="86"/>
      <c r="FH8" s="86"/>
      <c r="FI8" s="86" t="str">
        <f>FJ4</f>
        <v>修繕費比率（％）</v>
      </c>
      <c r="FJ8" s="86" t="b">
        <f>IF(SUM($M$6,$MU$7:$MX$7)=0,FALSE,TRUE)</f>
        <v>0</v>
      </c>
      <c r="FK8" s="88" t="s">
        <v>131</v>
      </c>
      <c r="FL8" s="86"/>
      <c r="FM8" s="86"/>
      <c r="FN8" s="86"/>
      <c r="FO8" s="86"/>
      <c r="FP8" s="86"/>
      <c r="FQ8" s="87"/>
      <c r="FR8" s="86"/>
      <c r="FS8" s="86" t="str">
        <f>FT4</f>
        <v>企業債残高対料金収入比率（％）</v>
      </c>
      <c r="FT8" s="86" t="b">
        <f>IF(SUM($M$6,$MU$7:$MX$7)=0,FALSE,TRUE)</f>
        <v>0</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0</v>
      </c>
      <c r="GO8" s="88" t="s">
        <v>131</v>
      </c>
      <c r="GP8" s="86"/>
      <c r="GQ8" s="86"/>
      <c r="GR8" s="86"/>
      <c r="GS8" s="85"/>
      <c r="GT8" s="85"/>
      <c r="GU8" s="85"/>
      <c r="GV8" s="85"/>
      <c r="GW8" s="86" t="str">
        <f>GX5</f>
        <v>最大出力合計</v>
      </c>
      <c r="GX8" s="86" t="str">
        <f>GY4</f>
        <v>設備利用率（％）</v>
      </c>
      <c r="GY8" s="86" t="b">
        <f>IF(SUM($N$7,$MY$7:$NB$7)=0,FALSE,TRUE)</f>
        <v>1</v>
      </c>
      <c r="GZ8" s="88" t="s">
        <v>131</v>
      </c>
      <c r="HA8" s="86"/>
      <c r="HB8" s="86"/>
      <c r="HC8" s="86"/>
      <c r="HD8" s="86"/>
      <c r="HE8" s="87"/>
      <c r="HF8" s="86"/>
      <c r="HG8" s="86"/>
      <c r="HH8" s="86" t="str">
        <f>HI4</f>
        <v>修繕費比率（％）</v>
      </c>
      <c r="HI8" s="86" t="b">
        <f>IF(SUM($N$7,$MY$7:$NB$7)=0,FALSE,TRUE)</f>
        <v>1</v>
      </c>
      <c r="HJ8" s="88" t="s">
        <v>131</v>
      </c>
      <c r="HK8" s="86"/>
      <c r="HL8" s="86"/>
      <c r="HM8" s="86"/>
      <c r="HN8" s="86"/>
      <c r="HO8" s="86"/>
      <c r="HP8" s="87"/>
      <c r="HQ8" s="86"/>
      <c r="HR8" s="86" t="str">
        <f>HS4</f>
        <v>企業債残高対料金収入比率（％）</v>
      </c>
      <c r="HS8" s="86" t="b">
        <f>IF(SUM($N$7,$MY$7:$NB$7)=0,FALSE,TRUE)</f>
        <v>1</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1</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（最大出力合計4,660kW）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（最大出力合計4,660kW）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f>AY7</f>
        <v>1425</v>
      </c>
      <c r="AZ11" s="96">
        <f>AZ7</f>
        <v>99.5</v>
      </c>
      <c r="BA11" s="96">
        <f>BA7</f>
        <v>101.7</v>
      </c>
      <c r="BB11" s="96">
        <f>BB7</f>
        <v>103.5</v>
      </c>
      <c r="BC11" s="96">
        <f>BC7</f>
        <v>142.1</v>
      </c>
      <c r="BD11" s="85"/>
      <c r="BE11" s="85"/>
      <c r="BF11" s="85"/>
      <c r="BG11" s="85"/>
      <c r="BH11" s="85"/>
      <c r="BI11" s="95" t="s">
        <v>140</v>
      </c>
      <c r="BJ11" s="96">
        <f>BJ7</f>
        <v>3259.1</v>
      </c>
      <c r="BK11" s="96">
        <f>BK7</f>
        <v>2358.1</v>
      </c>
      <c r="BL11" s="96">
        <f>BL7</f>
        <v>2450.3000000000002</v>
      </c>
      <c r="BM11" s="96">
        <f>BM7</f>
        <v>2486.6999999999998</v>
      </c>
      <c r="BN11" s="96">
        <f>BN7</f>
        <v>1530.1</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140</v>
      </c>
      <c r="CF11" s="96">
        <f>CF7</f>
        <v>1113.5</v>
      </c>
      <c r="CG11" s="96">
        <f>CG7</f>
        <v>16086.8</v>
      </c>
      <c r="CH11" s="96">
        <f>CH7</f>
        <v>18455.5</v>
      </c>
      <c r="CI11" s="96">
        <f>CI7</f>
        <v>16177.4</v>
      </c>
      <c r="CJ11" s="96">
        <f>CJ7</f>
        <v>9339.9</v>
      </c>
      <c r="CK11" s="85"/>
      <c r="CL11" s="85"/>
      <c r="CM11" s="85"/>
      <c r="CN11" s="85"/>
      <c r="CO11" s="95" t="s">
        <v>141</v>
      </c>
      <c r="CP11" s="97">
        <f>CP7</f>
        <v>312766</v>
      </c>
      <c r="CQ11" s="97">
        <f>CQ7</f>
        <v>1020</v>
      </c>
      <c r="CR11" s="97">
        <f>CR7</f>
        <v>8251</v>
      </c>
      <c r="CS11" s="97">
        <f>CS7</f>
        <v>13679</v>
      </c>
      <c r="CT11" s="97">
        <f>CT7</f>
        <v>65618</v>
      </c>
      <c r="CU11" s="85"/>
      <c r="CV11" s="85"/>
      <c r="CW11" s="85"/>
      <c r="CX11" s="85"/>
      <c r="CY11" s="85"/>
      <c r="CZ11" s="95" t="s">
        <v>140</v>
      </c>
      <c r="DA11" s="96">
        <f>DA7</f>
        <v>88.3</v>
      </c>
      <c r="DB11" s="96">
        <f>DB7</f>
        <v>85.8</v>
      </c>
      <c r="DC11" s="96">
        <f>DC7</f>
        <v>80.2</v>
      </c>
      <c r="DD11" s="96">
        <f>DD7</f>
        <v>84.4</v>
      </c>
      <c r="DE11" s="96">
        <f>DE7</f>
        <v>70.599999999999994</v>
      </c>
      <c r="DF11" s="85"/>
      <c r="DG11" s="85"/>
      <c r="DH11" s="85"/>
      <c r="DI11" s="85"/>
      <c r="DJ11" s="95" t="s">
        <v>140</v>
      </c>
      <c r="DK11" s="96">
        <f>DK7</f>
        <v>100</v>
      </c>
      <c r="DL11" s="96">
        <f>DL7</f>
        <v>100</v>
      </c>
      <c r="DM11" s="96">
        <f>DM7</f>
        <v>100</v>
      </c>
      <c r="DN11" s="96">
        <f>DN7</f>
        <v>100</v>
      </c>
      <c r="DO11" s="96">
        <f>DO7</f>
        <v>0</v>
      </c>
      <c r="DP11" s="85"/>
      <c r="DQ11" s="85"/>
      <c r="DR11" s="85"/>
      <c r="DS11" s="85"/>
      <c r="DT11" s="95" t="s">
        <v>140</v>
      </c>
      <c r="DU11" s="96">
        <f>DU7</f>
        <v>3.9</v>
      </c>
      <c r="DV11" s="96">
        <f>DV7</f>
        <v>3.3</v>
      </c>
      <c r="DW11" s="96">
        <f>DW7</f>
        <v>2.4</v>
      </c>
      <c r="DX11" s="96">
        <f>DX7</f>
        <v>1.8</v>
      </c>
      <c r="DY11" s="96">
        <f>DY7</f>
        <v>2.2000000000000002</v>
      </c>
      <c r="DZ11" s="85"/>
      <c r="EA11" s="85"/>
      <c r="EB11" s="85"/>
      <c r="EC11" s="85"/>
      <c r="ED11" s="95" t="s">
        <v>142</v>
      </c>
      <c r="EE11" s="96" t="str">
        <f>EE7</f>
        <v>-</v>
      </c>
      <c r="EF11" s="96" t="str">
        <f>EF7</f>
        <v>-</v>
      </c>
      <c r="EG11" s="96" t="str">
        <f>EG7</f>
        <v>-</v>
      </c>
      <c r="EH11" s="96" t="str">
        <f>EH7</f>
        <v>-</v>
      </c>
      <c r="EI11" s="96" t="str">
        <f>EI7</f>
        <v>-</v>
      </c>
      <c r="EJ11" s="85"/>
      <c r="EK11" s="85"/>
      <c r="EL11" s="85"/>
      <c r="EM11" s="85"/>
      <c r="EN11" s="95" t="s">
        <v>142</v>
      </c>
      <c r="EO11" s="96">
        <f>EO7</f>
        <v>0</v>
      </c>
      <c r="EP11" s="96">
        <f>EP7</f>
        <v>0</v>
      </c>
      <c r="EQ11" s="96">
        <f>EQ7</f>
        <v>0</v>
      </c>
      <c r="ER11" s="96">
        <f>ER7</f>
        <v>0</v>
      </c>
      <c r="ES11" s="96">
        <f>ES7</f>
        <v>0</v>
      </c>
      <c r="ET11" s="85"/>
      <c r="EU11" s="85"/>
      <c r="EV11" s="85"/>
      <c r="EW11" s="85"/>
      <c r="EX11" s="85"/>
      <c r="EY11" s="95" t="s">
        <v>143</v>
      </c>
      <c r="EZ11" s="96" t="str">
        <f>EZ7</f>
        <v>-</v>
      </c>
      <c r="FA11" s="96" t="str">
        <f>FA7</f>
        <v>-</v>
      </c>
      <c r="FB11" s="96" t="str">
        <f>FB7</f>
        <v>-</v>
      </c>
      <c r="FC11" s="96" t="str">
        <f>FC7</f>
        <v>-</v>
      </c>
      <c r="FD11" s="96" t="str">
        <f>FD7</f>
        <v>-</v>
      </c>
      <c r="FE11" s="85"/>
      <c r="FF11" s="85"/>
      <c r="FG11" s="85"/>
      <c r="FH11" s="85"/>
      <c r="FI11" s="95" t="s">
        <v>140</v>
      </c>
      <c r="FJ11" s="96" t="str">
        <f>FJ7</f>
        <v>-</v>
      </c>
      <c r="FK11" s="96" t="str">
        <f>FK7</f>
        <v>-</v>
      </c>
      <c r="FL11" s="96" t="str">
        <f>FL7</f>
        <v>-</v>
      </c>
      <c r="FM11" s="96" t="str">
        <f>FM7</f>
        <v>-</v>
      </c>
      <c r="FN11" s="96" t="str">
        <f>FN7</f>
        <v>-</v>
      </c>
      <c r="FO11" s="85"/>
      <c r="FP11" s="85"/>
      <c r="FQ11" s="85"/>
      <c r="FR11" s="85"/>
      <c r="FS11" s="95" t="s">
        <v>140</v>
      </c>
      <c r="FT11" s="96" t="str">
        <f>FT7</f>
        <v>-</v>
      </c>
      <c r="FU11" s="96" t="str">
        <f>FU7</f>
        <v>-</v>
      </c>
      <c r="FV11" s="96" t="str">
        <f>FV7</f>
        <v>-</v>
      </c>
      <c r="FW11" s="96" t="str">
        <f>FW7</f>
        <v>-</v>
      </c>
      <c r="FX11" s="96" t="str">
        <f>FX7</f>
        <v>-</v>
      </c>
      <c r="FY11" s="85"/>
      <c r="FZ11" s="85"/>
      <c r="GA11" s="85"/>
      <c r="GB11" s="85"/>
      <c r="GC11" s="95" t="s">
        <v>140</v>
      </c>
      <c r="GD11" s="96" t="str">
        <f>GD7</f>
        <v>-</v>
      </c>
      <c r="GE11" s="96" t="str">
        <f>GE7</f>
        <v>-</v>
      </c>
      <c r="GF11" s="96" t="str">
        <f>GF7</f>
        <v>-</v>
      </c>
      <c r="GG11" s="96" t="str">
        <f>GG7</f>
        <v>-</v>
      </c>
      <c r="GH11" s="96" t="str">
        <f>GH7</f>
        <v>-</v>
      </c>
      <c r="GI11" s="85"/>
      <c r="GJ11" s="85"/>
      <c r="GK11" s="85"/>
      <c r="GL11" s="85"/>
      <c r="GM11" s="95" t="s">
        <v>140</v>
      </c>
      <c r="GN11" s="96" t="str">
        <f>GN7</f>
        <v>-</v>
      </c>
      <c r="GO11" s="96" t="str">
        <f>GO7</f>
        <v>-</v>
      </c>
      <c r="GP11" s="96" t="str">
        <f>GP7</f>
        <v>-</v>
      </c>
      <c r="GQ11" s="96" t="str">
        <f>GQ7</f>
        <v>-</v>
      </c>
      <c r="GR11" s="96" t="str">
        <f>GR7</f>
        <v>-</v>
      </c>
      <c r="GS11" s="85"/>
      <c r="GT11" s="85"/>
      <c r="GU11" s="85"/>
      <c r="GV11" s="85"/>
      <c r="GW11" s="85"/>
      <c r="GX11" s="95" t="s">
        <v>140</v>
      </c>
      <c r="GY11" s="96">
        <f>GY7</f>
        <v>88.3</v>
      </c>
      <c r="GZ11" s="96">
        <f>GZ7</f>
        <v>85.8</v>
      </c>
      <c r="HA11" s="96">
        <f>HA7</f>
        <v>80.2</v>
      </c>
      <c r="HB11" s="96">
        <f>HB7</f>
        <v>84.4</v>
      </c>
      <c r="HC11" s="96">
        <f>HC7</f>
        <v>70.599999999999994</v>
      </c>
      <c r="HD11" s="85"/>
      <c r="HE11" s="85"/>
      <c r="HF11" s="85"/>
      <c r="HG11" s="85"/>
      <c r="HH11" s="95" t="s">
        <v>140</v>
      </c>
      <c r="HI11" s="96">
        <f>HI7</f>
        <v>100</v>
      </c>
      <c r="HJ11" s="96">
        <f>HJ7</f>
        <v>100</v>
      </c>
      <c r="HK11" s="96">
        <f>HK7</f>
        <v>100</v>
      </c>
      <c r="HL11" s="96">
        <f>HL7</f>
        <v>100</v>
      </c>
      <c r="HM11" s="96">
        <f>HM7</f>
        <v>0</v>
      </c>
      <c r="HN11" s="85"/>
      <c r="HO11" s="85"/>
      <c r="HP11" s="85"/>
      <c r="HQ11" s="85"/>
      <c r="HR11" s="95" t="s">
        <v>140</v>
      </c>
      <c r="HS11" s="96">
        <f>HS7</f>
        <v>3.9</v>
      </c>
      <c r="HT11" s="96">
        <f>HT7</f>
        <v>3.3</v>
      </c>
      <c r="HU11" s="96">
        <f>HU7</f>
        <v>2.4</v>
      </c>
      <c r="HV11" s="96">
        <f>HV7</f>
        <v>1.8</v>
      </c>
      <c r="HW11" s="96">
        <f>HW7</f>
        <v>2.2000000000000002</v>
      </c>
      <c r="HX11" s="85"/>
      <c r="HY11" s="85"/>
      <c r="HZ11" s="85"/>
      <c r="IA11" s="85"/>
      <c r="IB11" s="95" t="s">
        <v>140</v>
      </c>
      <c r="IC11" s="96" t="str">
        <f>IC7</f>
        <v>-</v>
      </c>
      <c r="ID11" s="96" t="str">
        <f>ID7</f>
        <v>-</v>
      </c>
      <c r="IE11" s="96" t="str">
        <f>IE7</f>
        <v>-</v>
      </c>
      <c r="IF11" s="96" t="str">
        <f>IF7</f>
        <v>-</v>
      </c>
      <c r="IG11" s="96" t="str">
        <f>IG7</f>
        <v>-</v>
      </c>
      <c r="IH11" s="85"/>
      <c r="II11" s="85"/>
      <c r="IJ11" s="85"/>
      <c r="IK11" s="85"/>
      <c r="IL11" s="95" t="s">
        <v>140</v>
      </c>
      <c r="IM11" s="96">
        <f>IM7</f>
        <v>0</v>
      </c>
      <c r="IN11" s="96">
        <f>IN7</f>
        <v>0</v>
      </c>
      <c r="IO11" s="96">
        <f>IO7</f>
        <v>0</v>
      </c>
      <c r="IP11" s="96">
        <f>IP7</f>
        <v>0</v>
      </c>
      <c r="IQ11" s="96">
        <f>IQ7</f>
        <v>0</v>
      </c>
      <c r="IR11" s="85"/>
      <c r="IS11" s="85"/>
      <c r="IT11" s="85"/>
      <c r="IU11" s="85"/>
      <c r="IV11" s="85"/>
      <c r="IW11" s="95" t="s">
        <v>140</v>
      </c>
      <c r="IX11" s="96" t="str">
        <f>IX7</f>
        <v>-</v>
      </c>
      <c r="IY11" s="96" t="str">
        <f>IY7</f>
        <v>-</v>
      </c>
      <c r="IZ11" s="96" t="str">
        <f>IZ7</f>
        <v>-</v>
      </c>
      <c r="JA11" s="96" t="str">
        <f>JA7</f>
        <v>-</v>
      </c>
      <c r="JB11" s="96" t="str">
        <f>JB7</f>
        <v>-</v>
      </c>
      <c r="JC11" s="85"/>
      <c r="JD11" s="85"/>
      <c r="JE11" s="85"/>
      <c r="JF11" s="85"/>
      <c r="JG11" s="95" t="s">
        <v>140</v>
      </c>
      <c r="JH11" s="96" t="str">
        <f>JH7</f>
        <v>-</v>
      </c>
      <c r="JI11" s="96" t="str">
        <f>JI7</f>
        <v>-</v>
      </c>
      <c r="JJ11" s="96" t="str">
        <f>JJ7</f>
        <v>-</v>
      </c>
      <c r="JK11" s="96" t="str">
        <f>JK7</f>
        <v>-</v>
      </c>
      <c r="JL11" s="96" t="str">
        <f>JL7</f>
        <v>-</v>
      </c>
      <c r="JM11" s="85"/>
      <c r="JN11" s="85"/>
      <c r="JO11" s="85"/>
      <c r="JP11" s="85"/>
      <c r="JQ11" s="95" t="s">
        <v>140</v>
      </c>
      <c r="JR11" s="96" t="str">
        <f>JR7</f>
        <v>-</v>
      </c>
      <c r="JS11" s="96" t="str">
        <f>JS7</f>
        <v>-</v>
      </c>
      <c r="JT11" s="96" t="str">
        <f>JT7</f>
        <v>-</v>
      </c>
      <c r="JU11" s="96" t="str">
        <f>JU7</f>
        <v>-</v>
      </c>
      <c r="JV11" s="96" t="str">
        <f>JV7</f>
        <v>-</v>
      </c>
      <c r="JW11" s="85"/>
      <c r="JX11" s="85"/>
      <c r="JY11" s="85"/>
      <c r="JZ11" s="85"/>
      <c r="KA11" s="95" t="s">
        <v>140</v>
      </c>
      <c r="KB11" s="96" t="str">
        <f>KB7</f>
        <v>-</v>
      </c>
      <c r="KC11" s="96" t="str">
        <f>KC7</f>
        <v>-</v>
      </c>
      <c r="KD11" s="96" t="str">
        <f>KD7</f>
        <v>-</v>
      </c>
      <c r="KE11" s="96" t="str">
        <f>KE7</f>
        <v>-</v>
      </c>
      <c r="KF11" s="96" t="str">
        <f>KF7</f>
        <v>-</v>
      </c>
      <c r="KG11" s="85"/>
      <c r="KH11" s="85"/>
      <c r="KI11" s="85"/>
      <c r="KJ11" s="85"/>
      <c r="KK11" s="95" t="s">
        <v>140</v>
      </c>
      <c r="KL11" s="96" t="str">
        <f>KL7</f>
        <v>-</v>
      </c>
      <c r="KM11" s="96" t="str">
        <f>KM7</f>
        <v>-</v>
      </c>
      <c r="KN11" s="96" t="str">
        <f>KN7</f>
        <v>-</v>
      </c>
      <c r="KO11" s="96" t="str">
        <f>KO7</f>
        <v>-</v>
      </c>
      <c r="KP11" s="96" t="str">
        <f>KP7</f>
        <v>-</v>
      </c>
      <c r="KQ11" s="85"/>
      <c r="KR11" s="85"/>
      <c r="KS11" s="85"/>
      <c r="KT11" s="85"/>
      <c r="KU11" s="85"/>
      <c r="KV11" s="95" t="s">
        <v>140</v>
      </c>
      <c r="KW11" s="96" t="str">
        <f>KW7</f>
        <v>-</v>
      </c>
      <c r="KX11" s="96" t="str">
        <f>KX7</f>
        <v>-</v>
      </c>
      <c r="KY11" s="96" t="str">
        <f>KY7</f>
        <v>-</v>
      </c>
      <c r="KZ11" s="96" t="str">
        <f>KZ7</f>
        <v>-</v>
      </c>
      <c r="LA11" s="96" t="str">
        <f>LA7</f>
        <v>-</v>
      </c>
      <c r="LB11" s="85"/>
      <c r="LC11" s="85"/>
      <c r="LD11" s="85"/>
      <c r="LE11" s="85"/>
      <c r="LF11" s="95" t="s">
        <v>140</v>
      </c>
      <c r="LG11" s="96" t="str">
        <f>LG7</f>
        <v>-</v>
      </c>
      <c r="LH11" s="96" t="str">
        <f>LH7</f>
        <v>-</v>
      </c>
      <c r="LI11" s="96" t="str">
        <f>LI7</f>
        <v>-</v>
      </c>
      <c r="LJ11" s="96" t="str">
        <f>LJ7</f>
        <v>-</v>
      </c>
      <c r="LK11" s="96" t="str">
        <f>LK7</f>
        <v>-</v>
      </c>
      <c r="LL11" s="85"/>
      <c r="LM11" s="85"/>
      <c r="LN11" s="85"/>
      <c r="LO11" s="85"/>
      <c r="LP11" s="95" t="s">
        <v>140</v>
      </c>
      <c r="LQ11" s="96" t="str">
        <f>LQ7</f>
        <v>-</v>
      </c>
      <c r="LR11" s="96" t="str">
        <f>LR7</f>
        <v>-</v>
      </c>
      <c r="LS11" s="96" t="str">
        <f>LS7</f>
        <v>-</v>
      </c>
      <c r="LT11" s="96" t="str">
        <f>LT7</f>
        <v>-</v>
      </c>
      <c r="LU11" s="96" t="str">
        <f>LU7</f>
        <v>-</v>
      </c>
      <c r="LV11" s="85"/>
      <c r="LW11" s="85"/>
      <c r="LX11" s="85"/>
      <c r="LY11" s="85"/>
      <c r="LZ11" s="95" t="s">
        <v>140</v>
      </c>
      <c r="MA11" s="96" t="str">
        <f>MA7</f>
        <v>-</v>
      </c>
      <c r="MB11" s="96" t="str">
        <f>MB7</f>
        <v>-</v>
      </c>
      <c r="MC11" s="96" t="str">
        <f>MC7</f>
        <v>-</v>
      </c>
      <c r="MD11" s="96" t="str">
        <f>MD7</f>
        <v>-</v>
      </c>
      <c r="ME11" s="96" t="str">
        <f>ME7</f>
        <v>-</v>
      </c>
      <c r="MF11" s="85"/>
      <c r="MG11" s="85"/>
      <c r="MH11" s="85"/>
      <c r="MI11" s="85"/>
      <c r="MJ11" s="95" t="s">
        <v>140</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144</v>
      </c>
      <c r="AY12" s="96">
        <f>BD7</f>
        <v>179.6</v>
      </c>
      <c r="AZ12" s="96">
        <f>BE7</f>
        <v>164.1</v>
      </c>
      <c r="BA12" s="96">
        <f>BF7</f>
        <v>124.4</v>
      </c>
      <c r="BB12" s="96">
        <f>BG7</f>
        <v>118.8</v>
      </c>
      <c r="BC12" s="96">
        <f>BH7</f>
        <v>88.8</v>
      </c>
      <c r="BD12" s="85"/>
      <c r="BE12" s="85"/>
      <c r="BF12" s="85"/>
      <c r="BG12" s="85"/>
      <c r="BH12" s="85"/>
      <c r="BI12" s="95" t="s">
        <v>144</v>
      </c>
      <c r="BJ12" s="96">
        <f>BO7</f>
        <v>296.2</v>
      </c>
      <c r="BK12" s="96">
        <f>BP7</f>
        <v>366.9</v>
      </c>
      <c r="BL12" s="96">
        <f>BQ7</f>
        <v>324.60000000000002</v>
      </c>
      <c r="BM12" s="96">
        <f>BR7</f>
        <v>255.4</v>
      </c>
      <c r="BN12" s="96">
        <f>BS7</f>
        <v>269.8</v>
      </c>
      <c r="BO12" s="85"/>
      <c r="BP12" s="85"/>
      <c r="BQ12" s="85"/>
      <c r="BR12" s="85"/>
      <c r="BS12" s="85"/>
      <c r="BT12" s="95" t="s">
        <v>144</v>
      </c>
      <c r="BU12" s="96" t="str">
        <f>BZ7</f>
        <v>-</v>
      </c>
      <c r="BV12" s="96" t="str">
        <f>CA7</f>
        <v>-</v>
      </c>
      <c r="BW12" s="96" t="str">
        <f>CB7</f>
        <v>-</v>
      </c>
      <c r="BX12" s="96" t="str">
        <f>CC7</f>
        <v>-</v>
      </c>
      <c r="BY12" s="96" t="str">
        <f>CD7</f>
        <v>-</v>
      </c>
      <c r="BZ12" s="85"/>
      <c r="CA12" s="85"/>
      <c r="CB12" s="85"/>
      <c r="CC12" s="85"/>
      <c r="CD12" s="85"/>
      <c r="CE12" s="95" t="s">
        <v>144</v>
      </c>
      <c r="CF12" s="96">
        <f>CK7</f>
        <v>7095.7</v>
      </c>
      <c r="CG12" s="96">
        <f>CL7</f>
        <v>11717.4</v>
      </c>
      <c r="CH12" s="96">
        <f>CM7</f>
        <v>17642.5</v>
      </c>
      <c r="CI12" s="96">
        <f>CN7</f>
        <v>18815.8</v>
      </c>
      <c r="CJ12" s="96">
        <f>CO7</f>
        <v>22847.9</v>
      </c>
      <c r="CK12" s="85"/>
      <c r="CL12" s="85"/>
      <c r="CM12" s="85"/>
      <c r="CN12" s="85"/>
      <c r="CO12" s="95" t="s">
        <v>144</v>
      </c>
      <c r="CP12" s="97">
        <f>CU7</f>
        <v>120361</v>
      </c>
      <c r="CQ12" s="97">
        <f>CV7</f>
        <v>108538</v>
      </c>
      <c r="CR12" s="97">
        <f>CW7</f>
        <v>58539</v>
      </c>
      <c r="CS12" s="97">
        <f>CX7</f>
        <v>37685</v>
      </c>
      <c r="CT12" s="97">
        <f>CY7</f>
        <v>2390</v>
      </c>
      <c r="CU12" s="85"/>
      <c r="CV12" s="85"/>
      <c r="CW12" s="85"/>
      <c r="CX12" s="85"/>
      <c r="CY12" s="85"/>
      <c r="CZ12" s="95" t="s">
        <v>144</v>
      </c>
      <c r="DA12" s="96">
        <f>DF7</f>
        <v>42.7</v>
      </c>
      <c r="DB12" s="96">
        <f>DG7</f>
        <v>38.5</v>
      </c>
      <c r="DC12" s="96">
        <f>DH7</f>
        <v>37.700000000000003</v>
      </c>
      <c r="DD12" s="96">
        <f>DI7</f>
        <v>33.9</v>
      </c>
      <c r="DE12" s="96">
        <f>DJ7</f>
        <v>37.9</v>
      </c>
      <c r="DF12" s="85"/>
      <c r="DG12" s="85"/>
      <c r="DH12" s="85"/>
      <c r="DI12" s="85"/>
      <c r="DJ12" s="95" t="s">
        <v>145</v>
      </c>
      <c r="DK12" s="96">
        <f>DP7</f>
        <v>23.7</v>
      </c>
      <c r="DL12" s="96">
        <f>DQ7</f>
        <v>21.6</v>
      </c>
      <c r="DM12" s="96">
        <f>DR7</f>
        <v>13.7</v>
      </c>
      <c r="DN12" s="96">
        <f>DS7</f>
        <v>16.3</v>
      </c>
      <c r="DO12" s="96">
        <f>DT7</f>
        <v>14.2</v>
      </c>
      <c r="DP12" s="85"/>
      <c r="DQ12" s="85"/>
      <c r="DR12" s="85"/>
      <c r="DS12" s="85"/>
      <c r="DT12" s="95" t="s">
        <v>144</v>
      </c>
      <c r="DU12" s="96">
        <f>DZ7</f>
        <v>126.1</v>
      </c>
      <c r="DV12" s="96">
        <f>EA7</f>
        <v>102.3</v>
      </c>
      <c r="DW12" s="96">
        <f>EB7</f>
        <v>98.2</v>
      </c>
      <c r="DX12" s="96">
        <f>EC7</f>
        <v>100.3</v>
      </c>
      <c r="DY12" s="96">
        <f>ED7</f>
        <v>98.3</v>
      </c>
      <c r="DZ12" s="85"/>
      <c r="EA12" s="85"/>
      <c r="EB12" s="85"/>
      <c r="EC12" s="85"/>
      <c r="ED12" s="95" t="s">
        <v>144</v>
      </c>
      <c r="EE12" s="96" t="str">
        <f>EJ7</f>
        <v>-</v>
      </c>
      <c r="EF12" s="96" t="str">
        <f>EK7</f>
        <v>-</v>
      </c>
      <c r="EG12" s="96" t="str">
        <f>EL7</f>
        <v>-</v>
      </c>
      <c r="EH12" s="96" t="str">
        <f>EM7</f>
        <v>-</v>
      </c>
      <c r="EI12" s="96" t="str">
        <f>EN7</f>
        <v>-</v>
      </c>
      <c r="EJ12" s="85"/>
      <c r="EK12" s="85"/>
      <c r="EL12" s="85"/>
      <c r="EM12" s="85"/>
      <c r="EN12" s="95" t="s">
        <v>144</v>
      </c>
      <c r="EO12" s="96">
        <f>ET7</f>
        <v>22.1</v>
      </c>
      <c r="EP12" s="96">
        <f>EU7</f>
        <v>56.1</v>
      </c>
      <c r="EQ12" s="96">
        <f>EV7</f>
        <v>70.2</v>
      </c>
      <c r="ER12" s="96">
        <f>EW7</f>
        <v>73.099999999999994</v>
      </c>
      <c r="ES12" s="96">
        <f>EX7</f>
        <v>74.8</v>
      </c>
      <c r="ET12" s="85"/>
      <c r="EU12" s="85"/>
      <c r="EV12" s="85"/>
      <c r="EW12" s="85"/>
      <c r="EX12" s="85"/>
      <c r="EY12" s="95" t="s">
        <v>144</v>
      </c>
      <c r="EZ12" s="96" t="str">
        <f>IF($EZ$8,FE7,"-")</f>
        <v>-</v>
      </c>
      <c r="FA12" s="96" t="str">
        <f>IF($EZ$8,FF7,"-")</f>
        <v>-</v>
      </c>
      <c r="FB12" s="96" t="str">
        <f>IF($EZ$8,FG7,"-")</f>
        <v>-</v>
      </c>
      <c r="FC12" s="96" t="str">
        <f>IF($EZ$8,FH7,"-")</f>
        <v>-</v>
      </c>
      <c r="FD12" s="96" t="str">
        <f>IF($EZ$8,FI7,"-")</f>
        <v>-</v>
      </c>
      <c r="FE12" s="85"/>
      <c r="FF12" s="85"/>
      <c r="FG12" s="85"/>
      <c r="FH12" s="85"/>
      <c r="FI12" s="95" t="s">
        <v>144</v>
      </c>
      <c r="FJ12" s="96" t="str">
        <f>IF($FJ$8,FO7,"-")</f>
        <v>-</v>
      </c>
      <c r="FK12" s="96" t="str">
        <f>IF($FJ$8,FP7,"-")</f>
        <v>-</v>
      </c>
      <c r="FL12" s="96" t="str">
        <f>IF($FJ$8,FQ7,"-")</f>
        <v>-</v>
      </c>
      <c r="FM12" s="96" t="str">
        <f>IF($FJ$8,FR7,"-")</f>
        <v>-</v>
      </c>
      <c r="FN12" s="96" t="str">
        <f>IF($FJ$8,FS7,"-")</f>
        <v>-</v>
      </c>
      <c r="FO12" s="85"/>
      <c r="FP12" s="85"/>
      <c r="FQ12" s="85"/>
      <c r="FR12" s="85"/>
      <c r="FS12" s="95" t="s">
        <v>144</v>
      </c>
      <c r="FT12" s="96" t="str">
        <f>IF($FT$8,FY7,"-")</f>
        <v>-</v>
      </c>
      <c r="FU12" s="96" t="str">
        <f>IF($FT$8,FZ7,"-")</f>
        <v>-</v>
      </c>
      <c r="FV12" s="96" t="str">
        <f>IF($FT$8,GA7,"-")</f>
        <v>-</v>
      </c>
      <c r="FW12" s="96" t="str">
        <f>IF($FT$8,GB7,"-")</f>
        <v>-</v>
      </c>
      <c r="FX12" s="96" t="str">
        <f>IF($FT$8,GC7,"-")</f>
        <v>-</v>
      </c>
      <c r="FY12" s="85"/>
      <c r="FZ12" s="85"/>
      <c r="GA12" s="85"/>
      <c r="GB12" s="85"/>
      <c r="GC12" s="95" t="s">
        <v>144</v>
      </c>
      <c r="GD12" s="96" t="str">
        <f>IF($GD$8,GI7,"-")</f>
        <v>-</v>
      </c>
      <c r="GE12" s="96" t="str">
        <f>IF($GD$8,GJ7,"-")</f>
        <v>-</v>
      </c>
      <c r="GF12" s="96" t="str">
        <f>IF($GD$8,GK7,"-")</f>
        <v>-</v>
      </c>
      <c r="GG12" s="96" t="str">
        <f>IF($GD$8,GL7,"-")</f>
        <v>-</v>
      </c>
      <c r="GH12" s="96" t="str">
        <f>IF($GD$8,GM7,"-")</f>
        <v>-</v>
      </c>
      <c r="GI12" s="85"/>
      <c r="GJ12" s="85"/>
      <c r="GK12" s="85"/>
      <c r="GL12" s="85"/>
      <c r="GM12" s="95" t="s">
        <v>144</v>
      </c>
      <c r="GN12" s="96" t="str">
        <f>IF($GN$8,GS7,"-")</f>
        <v>-</v>
      </c>
      <c r="GO12" s="96" t="str">
        <f>IF($GN$8,GT7,"-")</f>
        <v>-</v>
      </c>
      <c r="GP12" s="96" t="str">
        <f>IF($GN$8,GU7,"-")</f>
        <v>-</v>
      </c>
      <c r="GQ12" s="96" t="str">
        <f>IF($GN$8,GV7,"-")</f>
        <v>-</v>
      </c>
      <c r="GR12" s="96" t="str">
        <f>IF($GN$8,GW7,"-")</f>
        <v>-</v>
      </c>
      <c r="GS12" s="85"/>
      <c r="GT12" s="85"/>
      <c r="GU12" s="85"/>
      <c r="GV12" s="85"/>
      <c r="GW12" s="85"/>
      <c r="GX12" s="95" t="s">
        <v>144</v>
      </c>
      <c r="GY12" s="96">
        <f>IF($GY$8,HD7,"-")</f>
        <v>51.6</v>
      </c>
      <c r="GZ12" s="96">
        <f>IF($GY$8,HE7,"-")</f>
        <v>49.8</v>
      </c>
      <c r="HA12" s="96">
        <f>IF($GY$8,HF7,"-")</f>
        <v>50.3</v>
      </c>
      <c r="HB12" s="96">
        <f>IF($GY$8,HG7,"-")</f>
        <v>47.9</v>
      </c>
      <c r="HC12" s="96">
        <f>IF($GY$8,HH7,"-")</f>
        <v>54</v>
      </c>
      <c r="HD12" s="85"/>
      <c r="HE12" s="85"/>
      <c r="HF12" s="85"/>
      <c r="HG12" s="85"/>
      <c r="HH12" s="95" t="s">
        <v>144</v>
      </c>
      <c r="HI12" s="96">
        <f>IF($HI$8,HN7,"-")</f>
        <v>8.5</v>
      </c>
      <c r="HJ12" s="96">
        <f>IF($HI$8,HO7,"-")</f>
        <v>11.5</v>
      </c>
      <c r="HK12" s="96">
        <f>IF($HI$8,HP7,"-")</f>
        <v>5.2</v>
      </c>
      <c r="HL12" s="96">
        <f>IF($HI$8,HQ7,"-")</f>
        <v>13</v>
      </c>
      <c r="HM12" s="96">
        <f>IF($HI$8,HR7,"-")</f>
        <v>8.9</v>
      </c>
      <c r="HN12" s="85"/>
      <c r="HO12" s="85"/>
      <c r="HP12" s="85"/>
      <c r="HQ12" s="85"/>
      <c r="HR12" s="95" t="s">
        <v>144</v>
      </c>
      <c r="HS12" s="96">
        <f>IF($HS$8,HX7,"-")</f>
        <v>58.5</v>
      </c>
      <c r="HT12" s="96">
        <f>IF($HS$8,HY7,"-")</f>
        <v>34.5</v>
      </c>
      <c r="HU12" s="96">
        <f>IF($HS$8,HZ7,"-")</f>
        <v>26.3</v>
      </c>
      <c r="HV12" s="96">
        <f>IF($HS$8,IA7,"-")</f>
        <v>24.5</v>
      </c>
      <c r="HW12" s="96">
        <f>IF($HS$8,IB7,"-")</f>
        <v>15.2</v>
      </c>
      <c r="HX12" s="85"/>
      <c r="HY12" s="85"/>
      <c r="HZ12" s="85"/>
      <c r="IA12" s="85"/>
      <c r="IB12" s="95" t="s">
        <v>144</v>
      </c>
      <c r="IC12" s="96" t="str">
        <f>IF($IC$8,IH7,"-")</f>
        <v>-</v>
      </c>
      <c r="ID12" s="96" t="str">
        <f>IF($IC$8,II7,"-")</f>
        <v>-</v>
      </c>
      <c r="IE12" s="96" t="str">
        <f>IF($IC$8,IJ7,"-")</f>
        <v>-</v>
      </c>
      <c r="IF12" s="96" t="str">
        <f>IF($IC$8,IK7,"-")</f>
        <v>-</v>
      </c>
      <c r="IG12" s="96" t="str">
        <f>IF($IC$8,IL7,"-")</f>
        <v>-</v>
      </c>
      <c r="IH12" s="85"/>
      <c r="II12" s="85"/>
      <c r="IJ12" s="85"/>
      <c r="IK12" s="85"/>
      <c r="IL12" s="95" t="s">
        <v>144</v>
      </c>
      <c r="IM12" s="96">
        <f>IF($IM$8,IR7,"-")</f>
        <v>7.1</v>
      </c>
      <c r="IN12" s="96">
        <f>IF($IM$8,IS7,"-")</f>
        <v>40.700000000000003</v>
      </c>
      <c r="IO12" s="96">
        <f>IF($IM$8,IT7,"-")</f>
        <v>52.3</v>
      </c>
      <c r="IP12" s="96">
        <f>IF($IM$8,IU7,"-")</f>
        <v>52.8</v>
      </c>
      <c r="IQ12" s="96">
        <f>IF($IM$8,IV7,"-")</f>
        <v>51.2</v>
      </c>
      <c r="IR12" s="85"/>
      <c r="IS12" s="85"/>
      <c r="IT12" s="85"/>
      <c r="IU12" s="85"/>
      <c r="IV12" s="85"/>
      <c r="IW12" s="95" t="s">
        <v>144</v>
      </c>
      <c r="IX12" s="96" t="str">
        <f>IF($IX$8,JC7,"-")</f>
        <v>-</v>
      </c>
      <c r="IY12" s="96" t="str">
        <f>IF($IX$8,JD7,"-")</f>
        <v>-</v>
      </c>
      <c r="IZ12" s="96" t="str">
        <f>IF($IX$8,JE7,"-")</f>
        <v>-</v>
      </c>
      <c r="JA12" s="96" t="str">
        <f>IF($IX$8,JF7,"-")</f>
        <v>-</v>
      </c>
      <c r="JB12" s="96" t="str">
        <f>IF($IX$8,JG7,"-")</f>
        <v>-</v>
      </c>
      <c r="JC12" s="85"/>
      <c r="JD12" s="85"/>
      <c r="JE12" s="85"/>
      <c r="JF12" s="85"/>
      <c r="JG12" s="95" t="s">
        <v>144</v>
      </c>
      <c r="JH12" s="96" t="str">
        <f>IF($JH$8,JM7,"-")</f>
        <v>-</v>
      </c>
      <c r="JI12" s="96" t="str">
        <f>IF($JH$8,JN7,"-")</f>
        <v>-</v>
      </c>
      <c r="JJ12" s="96" t="str">
        <f>IF($JH$8,JO7,"-")</f>
        <v>-</v>
      </c>
      <c r="JK12" s="96" t="str">
        <f>IF($JH$8,JP7,"-")</f>
        <v>-</v>
      </c>
      <c r="JL12" s="96" t="str">
        <f>IF($JH$8,JQ7,"-")</f>
        <v>-</v>
      </c>
      <c r="JM12" s="85"/>
      <c r="JN12" s="85"/>
      <c r="JO12" s="85"/>
      <c r="JP12" s="85"/>
      <c r="JQ12" s="95" t="s">
        <v>144</v>
      </c>
      <c r="JR12" s="96" t="str">
        <f>IF($JR$8,JW7,"-")</f>
        <v>-</v>
      </c>
      <c r="JS12" s="96" t="str">
        <f>IF($JR$8,JX7,"-")</f>
        <v>-</v>
      </c>
      <c r="JT12" s="96" t="str">
        <f>IF($JR$8,JY7,"-")</f>
        <v>-</v>
      </c>
      <c r="JU12" s="96" t="str">
        <f>IF($JR$8,JZ7,"-")</f>
        <v>-</v>
      </c>
      <c r="JV12" s="96" t="str">
        <f>IF($JR$8,KA7,"-")</f>
        <v>-</v>
      </c>
      <c r="JW12" s="85"/>
      <c r="JX12" s="85"/>
      <c r="JY12" s="85"/>
      <c r="JZ12" s="85"/>
      <c r="KA12" s="95" t="s">
        <v>144</v>
      </c>
      <c r="KB12" s="96" t="str">
        <f>IF($KB$8,KG7,"-")</f>
        <v>-</v>
      </c>
      <c r="KC12" s="96" t="str">
        <f>IF($KB$8,KH7,"-")</f>
        <v>-</v>
      </c>
      <c r="KD12" s="96" t="str">
        <f>IF($KB$8,KI7,"-")</f>
        <v>-</v>
      </c>
      <c r="KE12" s="96" t="str">
        <f>IF($KB$8,KJ7,"-")</f>
        <v>-</v>
      </c>
      <c r="KF12" s="96" t="str">
        <f>IF($KB$8,KK7,"-")</f>
        <v>-</v>
      </c>
      <c r="KG12" s="85"/>
      <c r="KH12" s="85"/>
      <c r="KI12" s="85"/>
      <c r="KJ12" s="85"/>
      <c r="KK12" s="95" t="s">
        <v>144</v>
      </c>
      <c r="KL12" s="96" t="str">
        <f>IF($KL$8,KQ7,"-")</f>
        <v>-</v>
      </c>
      <c r="KM12" s="96" t="str">
        <f>IF($KL$8,KR7,"-")</f>
        <v>-</v>
      </c>
      <c r="KN12" s="96" t="str">
        <f>IF($KL$8,KS7,"-")</f>
        <v>-</v>
      </c>
      <c r="KO12" s="96" t="str">
        <f>IF($KL$8,KT7,"-")</f>
        <v>-</v>
      </c>
      <c r="KP12" s="96" t="str">
        <f>IF($KL$8,KU7,"-")</f>
        <v>-</v>
      </c>
      <c r="KQ12" s="85"/>
      <c r="KR12" s="85"/>
      <c r="KS12" s="85"/>
      <c r="KT12" s="85"/>
      <c r="KU12" s="85"/>
      <c r="KV12" s="95" t="s">
        <v>144</v>
      </c>
      <c r="KW12" s="96" t="str">
        <f>IF($KW$8,LB7,"-")</f>
        <v>-</v>
      </c>
      <c r="KX12" s="96" t="str">
        <f>IF($KW$8,LC7,"-")</f>
        <v>-</v>
      </c>
      <c r="KY12" s="96" t="str">
        <f>IF($KW$8,LD7,"-")</f>
        <v>-</v>
      </c>
      <c r="KZ12" s="96" t="str">
        <f>IF($KW$8,LE7,"-")</f>
        <v>-</v>
      </c>
      <c r="LA12" s="96" t="str">
        <f>IF($KW$8,LF7,"-")</f>
        <v>-</v>
      </c>
      <c r="LB12" s="85"/>
      <c r="LC12" s="85"/>
      <c r="LD12" s="85"/>
      <c r="LE12" s="85"/>
      <c r="LF12" s="95" t="s">
        <v>144</v>
      </c>
      <c r="LG12" s="96" t="str">
        <f>IF($LG$8,LL7,"-")</f>
        <v>-</v>
      </c>
      <c r="LH12" s="96" t="str">
        <f>IF($LG$8,LM7,"-")</f>
        <v>-</v>
      </c>
      <c r="LI12" s="96" t="str">
        <f>IF($LG$8,LN7,"-")</f>
        <v>-</v>
      </c>
      <c r="LJ12" s="96" t="str">
        <f>IF($LG$8,LO7,"-")</f>
        <v>-</v>
      </c>
      <c r="LK12" s="96" t="str">
        <f>IF($LG$8,LP7,"-")</f>
        <v>-</v>
      </c>
      <c r="LL12" s="85"/>
      <c r="LM12" s="85"/>
      <c r="LN12" s="85"/>
      <c r="LO12" s="85"/>
      <c r="LP12" s="95" t="s">
        <v>144</v>
      </c>
      <c r="LQ12" s="96" t="str">
        <f>IF($LQ$8,LV7,"-")</f>
        <v>-</v>
      </c>
      <c r="LR12" s="96" t="str">
        <f>IF($LQ$8,LW7,"-")</f>
        <v>-</v>
      </c>
      <c r="LS12" s="96" t="str">
        <f>IF($LQ$8,LX7,"-")</f>
        <v>-</v>
      </c>
      <c r="LT12" s="96" t="str">
        <f>IF($LQ$8,LY7,"-")</f>
        <v>-</v>
      </c>
      <c r="LU12" s="96" t="str">
        <f>IF($LQ$8,LZ7,"-")</f>
        <v>-</v>
      </c>
      <c r="LV12" s="85"/>
      <c r="LW12" s="85"/>
      <c r="LX12" s="85"/>
      <c r="LY12" s="85"/>
      <c r="LZ12" s="95" t="s">
        <v>144</v>
      </c>
      <c r="MA12" s="96" t="str">
        <f>IF($MA$8,MF7,"-")</f>
        <v>-</v>
      </c>
      <c r="MB12" s="96" t="str">
        <f>IF($MA$8,MG7,"-")</f>
        <v>-</v>
      </c>
      <c r="MC12" s="96" t="str">
        <f>IF($MA$8,MH7,"-")</f>
        <v>-</v>
      </c>
      <c r="MD12" s="96" t="str">
        <f>IF($MA$8,MI7,"-")</f>
        <v>-</v>
      </c>
      <c r="ME12" s="96" t="str">
        <f>IF($MA$8,MJ7,"-")</f>
        <v>-</v>
      </c>
      <c r="MF12" s="85"/>
      <c r="MG12" s="85"/>
      <c r="MH12" s="85"/>
      <c r="MI12" s="85"/>
      <c r="MJ12" s="95" t="s">
        <v>144</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146</v>
      </c>
      <c r="AY13" s="96">
        <f>$BI$7</f>
        <v>100</v>
      </c>
      <c r="AZ13" s="96">
        <f>$BI$7</f>
        <v>100</v>
      </c>
      <c r="BA13" s="96">
        <f>$BI$7</f>
        <v>100</v>
      </c>
      <c r="BB13" s="96">
        <f>$BI$7</f>
        <v>100</v>
      </c>
      <c r="BC13" s="96">
        <f>$BI$7</f>
        <v>100</v>
      </c>
      <c r="BD13" s="85"/>
      <c r="BE13" s="85"/>
      <c r="BF13" s="85"/>
      <c r="BG13" s="85"/>
      <c r="BH13" s="85"/>
      <c r="BI13" s="95" t="s">
        <v>146</v>
      </c>
      <c r="BJ13" s="96">
        <f>$BT$7</f>
        <v>100</v>
      </c>
      <c r="BK13" s="96">
        <f>$BT$7</f>
        <v>100</v>
      </c>
      <c r="BL13" s="96">
        <f>$BT$7</f>
        <v>100</v>
      </c>
      <c r="BM13" s="96">
        <f>$BT$7</f>
        <v>100</v>
      </c>
      <c r="BN13" s="96">
        <f>$BT$7</f>
        <v>100</v>
      </c>
      <c r="BO13" s="85"/>
      <c r="BP13" s="85"/>
      <c r="BQ13" s="85"/>
      <c r="BR13" s="85"/>
      <c r="BS13" s="85"/>
      <c r="BT13" s="95" t="s">
        <v>146</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147</v>
      </c>
      <c r="C14" s="100"/>
      <c r="D14" s="101"/>
      <c r="E14" s="100"/>
      <c r="F14" s="199" t="s">
        <v>148</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149</v>
      </c>
      <c r="C15" s="198"/>
      <c r="D15" s="101"/>
      <c r="E15" s="98">
        <v>1</v>
      </c>
      <c r="F15" s="198" t="s">
        <v>150</v>
      </c>
      <c r="G15" s="198"/>
      <c r="H15" s="103" t="s">
        <v>151</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152</v>
      </c>
      <c r="AY15" s="104"/>
      <c r="AZ15" s="104"/>
      <c r="BA15" s="104"/>
      <c r="BB15" s="104"/>
      <c r="BC15" s="104"/>
      <c r="BD15" s="101"/>
      <c r="BE15" s="101"/>
      <c r="BF15" s="101"/>
      <c r="BG15" s="101"/>
      <c r="BH15" s="101"/>
      <c r="BI15" s="102" t="s">
        <v>152</v>
      </c>
      <c r="BJ15" s="104"/>
      <c r="BK15" s="104"/>
      <c r="BL15" s="104"/>
      <c r="BM15" s="104"/>
      <c r="BN15" s="104"/>
      <c r="BO15" s="101"/>
      <c r="BP15" s="101"/>
      <c r="BQ15" s="101"/>
      <c r="BR15" s="101"/>
      <c r="BS15" s="101"/>
      <c r="BT15" s="102" t="s">
        <v>152</v>
      </c>
      <c r="BU15" s="104"/>
      <c r="BV15" s="104"/>
      <c r="BW15" s="104"/>
      <c r="BX15" s="104"/>
      <c r="BY15" s="104"/>
      <c r="BZ15" s="101"/>
      <c r="CA15" s="101"/>
      <c r="CB15" s="101"/>
      <c r="CC15" s="101"/>
      <c r="CD15" s="101"/>
      <c r="CE15" s="102" t="s">
        <v>152</v>
      </c>
      <c r="CF15" s="104"/>
      <c r="CG15" s="104"/>
      <c r="CH15" s="104"/>
      <c r="CI15" s="104"/>
      <c r="CJ15" s="104"/>
      <c r="CK15" s="101"/>
      <c r="CL15" s="101"/>
      <c r="CM15" s="101"/>
      <c r="CN15" s="101"/>
      <c r="CO15" s="102" t="s">
        <v>152</v>
      </c>
      <c r="CP15" s="104"/>
      <c r="CQ15" s="104"/>
      <c r="CR15" s="104"/>
      <c r="CS15" s="104"/>
      <c r="CT15" s="104"/>
      <c r="CU15" s="101"/>
      <c r="CV15" s="101"/>
      <c r="CW15" s="101"/>
      <c r="CX15" s="101"/>
      <c r="CY15" s="101"/>
      <c r="CZ15" s="102" t="s">
        <v>152</v>
      </c>
      <c r="DA15" s="104"/>
      <c r="DB15" s="104"/>
      <c r="DC15" s="104"/>
      <c r="DD15" s="104"/>
      <c r="DE15" s="104"/>
      <c r="DF15" s="101"/>
      <c r="DG15" s="101"/>
      <c r="DH15" s="101"/>
      <c r="DI15" s="101"/>
      <c r="DJ15" s="102" t="s">
        <v>152</v>
      </c>
      <c r="DK15" s="104"/>
      <c r="DL15" s="104"/>
      <c r="DM15" s="104"/>
      <c r="DN15" s="104"/>
      <c r="DO15" s="104"/>
      <c r="DP15" s="101"/>
      <c r="DQ15" s="101"/>
      <c r="DR15" s="101"/>
      <c r="DS15" s="101"/>
      <c r="DT15" s="102" t="s">
        <v>152</v>
      </c>
      <c r="DU15" s="104"/>
      <c r="DV15" s="104"/>
      <c r="DW15" s="104"/>
      <c r="DX15" s="104"/>
      <c r="DY15" s="104"/>
      <c r="DZ15" s="101"/>
      <c r="EA15" s="101"/>
      <c r="EB15" s="101"/>
      <c r="EC15" s="101"/>
      <c r="ED15" s="102" t="s">
        <v>152</v>
      </c>
      <c r="EE15" s="104"/>
      <c r="EF15" s="104"/>
      <c r="EG15" s="104"/>
      <c r="EH15" s="104"/>
      <c r="EI15" s="104"/>
      <c r="EJ15" s="101"/>
      <c r="EK15" s="101"/>
      <c r="EL15" s="101"/>
      <c r="EM15" s="101"/>
      <c r="EN15" s="102" t="s">
        <v>152</v>
      </c>
      <c r="EO15" s="104"/>
      <c r="EP15" s="104"/>
      <c r="EQ15" s="104"/>
      <c r="ER15" s="104"/>
      <c r="ES15" s="104"/>
      <c r="ET15" s="101"/>
      <c r="EU15" s="101"/>
      <c r="EV15" s="101"/>
      <c r="EW15" s="101"/>
      <c r="EX15" s="101"/>
      <c r="EY15" s="102" t="s">
        <v>152</v>
      </c>
      <c r="EZ15" s="104"/>
      <c r="FA15" s="104"/>
      <c r="FB15" s="104"/>
      <c r="FC15" s="104"/>
      <c r="FD15" s="104"/>
      <c r="FE15" s="101"/>
      <c r="FF15" s="101"/>
      <c r="FG15" s="101"/>
      <c r="FH15" s="101"/>
      <c r="FI15" s="102" t="s">
        <v>152</v>
      </c>
      <c r="FJ15" s="104"/>
      <c r="FK15" s="104"/>
      <c r="FL15" s="104"/>
      <c r="FM15" s="104"/>
      <c r="FN15" s="104"/>
      <c r="FO15" s="101"/>
      <c r="FP15" s="101"/>
      <c r="FQ15" s="101"/>
      <c r="FR15" s="101"/>
      <c r="FS15" s="102" t="s">
        <v>152</v>
      </c>
      <c r="FT15" s="104"/>
      <c r="FU15" s="104"/>
      <c r="FV15" s="104"/>
      <c r="FW15" s="104"/>
      <c r="FX15" s="104"/>
      <c r="FY15" s="101"/>
      <c r="FZ15" s="101"/>
      <c r="GA15" s="101"/>
      <c r="GB15" s="101"/>
      <c r="GC15" s="102" t="s">
        <v>152</v>
      </c>
      <c r="GD15" s="104"/>
      <c r="GE15" s="104"/>
      <c r="GF15" s="104"/>
      <c r="GG15" s="104"/>
      <c r="GH15" s="104"/>
      <c r="GI15" s="101"/>
      <c r="GJ15" s="101"/>
      <c r="GK15" s="101"/>
      <c r="GL15" s="101"/>
      <c r="GM15" s="102" t="s">
        <v>152</v>
      </c>
      <c r="GN15" s="104"/>
      <c r="GO15" s="104"/>
      <c r="GP15" s="104"/>
      <c r="GQ15" s="104"/>
      <c r="GR15" s="104"/>
      <c r="GS15" s="101"/>
      <c r="GT15" s="101"/>
      <c r="GU15" s="101"/>
      <c r="GV15" s="101"/>
      <c r="GW15" s="101"/>
      <c r="GX15" s="102" t="s">
        <v>152</v>
      </c>
      <c r="GY15" s="104"/>
      <c r="GZ15" s="104"/>
      <c r="HA15" s="104"/>
      <c r="HB15" s="104"/>
      <c r="HC15" s="104"/>
      <c r="HD15" s="101"/>
      <c r="HE15" s="101"/>
      <c r="HF15" s="101"/>
      <c r="HG15" s="101"/>
      <c r="HH15" s="102" t="s">
        <v>152</v>
      </c>
      <c r="HI15" s="104"/>
      <c r="HJ15" s="104"/>
      <c r="HK15" s="104"/>
      <c r="HL15" s="104"/>
      <c r="HM15" s="104"/>
      <c r="HN15" s="101"/>
      <c r="HO15" s="101"/>
      <c r="HP15" s="101"/>
      <c r="HQ15" s="101"/>
      <c r="HR15" s="102" t="s">
        <v>152</v>
      </c>
      <c r="HS15" s="104"/>
      <c r="HT15" s="104"/>
      <c r="HU15" s="104"/>
      <c r="HV15" s="104"/>
      <c r="HW15" s="104"/>
      <c r="HX15" s="101"/>
      <c r="HY15" s="101"/>
      <c r="HZ15" s="101"/>
      <c r="IA15" s="101"/>
      <c r="IB15" s="102" t="s">
        <v>152</v>
      </c>
      <c r="IC15" s="104"/>
      <c r="ID15" s="104"/>
      <c r="IE15" s="104"/>
      <c r="IF15" s="104"/>
      <c r="IG15" s="104"/>
      <c r="IH15" s="101"/>
      <c r="II15" s="101"/>
      <c r="IJ15" s="101"/>
      <c r="IK15" s="101"/>
      <c r="IL15" s="102" t="s">
        <v>152</v>
      </c>
      <c r="IM15" s="104"/>
      <c r="IN15" s="104"/>
      <c r="IO15" s="104"/>
      <c r="IP15" s="104"/>
      <c r="IQ15" s="104"/>
      <c r="IR15" s="101"/>
      <c r="IS15" s="101"/>
      <c r="IT15" s="101"/>
      <c r="IU15" s="101"/>
      <c r="IV15" s="101"/>
      <c r="IW15" s="102" t="s">
        <v>152</v>
      </c>
      <c r="IX15" s="104"/>
      <c r="IY15" s="104"/>
      <c r="IZ15" s="104"/>
      <c r="JA15" s="104"/>
      <c r="JB15" s="104"/>
      <c r="JC15" s="101"/>
      <c r="JD15" s="101"/>
      <c r="JE15" s="101"/>
      <c r="JF15" s="101"/>
      <c r="JG15" s="102" t="s">
        <v>152</v>
      </c>
      <c r="JH15" s="104"/>
      <c r="JI15" s="104"/>
      <c r="JJ15" s="104"/>
      <c r="JK15" s="104"/>
      <c r="JL15" s="104"/>
      <c r="JM15" s="101"/>
      <c r="JN15" s="101"/>
      <c r="JO15" s="101"/>
      <c r="JP15" s="101"/>
      <c r="JQ15" s="102" t="s">
        <v>152</v>
      </c>
      <c r="JR15" s="104"/>
      <c r="JS15" s="104"/>
      <c r="JT15" s="104"/>
      <c r="JU15" s="104"/>
      <c r="JV15" s="104"/>
      <c r="JW15" s="101"/>
      <c r="JX15" s="101"/>
      <c r="JY15" s="101"/>
      <c r="JZ15" s="101"/>
      <c r="KA15" s="102" t="s">
        <v>152</v>
      </c>
      <c r="KB15" s="104"/>
      <c r="KC15" s="104"/>
      <c r="KD15" s="104"/>
      <c r="KE15" s="104"/>
      <c r="KF15" s="104"/>
      <c r="KG15" s="101"/>
      <c r="KH15" s="101"/>
      <c r="KI15" s="101"/>
      <c r="KJ15" s="101"/>
      <c r="KK15" s="102" t="s">
        <v>152</v>
      </c>
      <c r="KL15" s="104"/>
      <c r="KM15" s="104"/>
      <c r="KN15" s="104"/>
      <c r="KO15" s="104"/>
      <c r="KP15" s="104"/>
      <c r="KQ15" s="101"/>
      <c r="KR15" s="101"/>
      <c r="KS15" s="101"/>
      <c r="KT15" s="101"/>
      <c r="KU15" s="101"/>
      <c r="KV15" s="102" t="s">
        <v>152</v>
      </c>
      <c r="KW15" s="104"/>
      <c r="KX15" s="104"/>
      <c r="KY15" s="104"/>
      <c r="KZ15" s="104"/>
      <c r="LA15" s="104"/>
      <c r="LB15" s="101"/>
      <c r="LC15" s="101"/>
      <c r="LD15" s="101"/>
      <c r="LE15" s="101"/>
      <c r="LF15" s="102" t="s">
        <v>152</v>
      </c>
      <c r="LG15" s="104"/>
      <c r="LH15" s="104"/>
      <c r="LI15" s="104"/>
      <c r="LJ15" s="104"/>
      <c r="LK15" s="104"/>
      <c r="LL15" s="101"/>
      <c r="LM15" s="101"/>
      <c r="LN15" s="101"/>
      <c r="LO15" s="101"/>
      <c r="LP15" s="102" t="s">
        <v>152</v>
      </c>
      <c r="LQ15" s="104"/>
      <c r="LR15" s="104"/>
      <c r="LS15" s="104"/>
      <c r="LT15" s="104"/>
      <c r="LU15" s="104"/>
      <c r="LV15" s="101"/>
      <c r="LW15" s="101"/>
      <c r="LX15" s="101"/>
      <c r="LY15" s="101"/>
      <c r="LZ15" s="102" t="s">
        <v>152</v>
      </c>
      <c r="MA15" s="104"/>
      <c r="MB15" s="104"/>
      <c r="MC15" s="104"/>
      <c r="MD15" s="104"/>
      <c r="ME15" s="104"/>
      <c r="MF15" s="101"/>
      <c r="MG15" s="101"/>
      <c r="MH15" s="101"/>
      <c r="MI15" s="101"/>
      <c r="MJ15" s="102" t="s">
        <v>152</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153</v>
      </c>
      <c r="C16" s="198"/>
      <c r="D16" s="101"/>
      <c r="E16" s="98">
        <f>E15+1</f>
        <v>2</v>
      </c>
      <c r="F16" s="198" t="s">
        <v>154</v>
      </c>
      <c r="G16" s="198"/>
      <c r="H16" s="103" t="s">
        <v>155</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156</v>
      </c>
      <c r="C17" s="198"/>
      <c r="D17" s="101"/>
      <c r="E17" s="98">
        <f t="shared" ref="E17" si="8">E16+1</f>
        <v>3</v>
      </c>
      <c r="F17" s="198" t="s">
        <v>157</v>
      </c>
      <c r="G17" s="198"/>
      <c r="H17" s="103" t="s">
        <v>158</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159</v>
      </c>
      <c r="AY17" s="107">
        <f>IF(AY7="-",NA(),AY7)</f>
        <v>1425</v>
      </c>
      <c r="AZ17" s="107">
        <f t="shared" ref="AZ17:BC17" si="9">IF(AZ7="-",NA(),AZ7)</f>
        <v>99.5</v>
      </c>
      <c r="BA17" s="107">
        <f t="shared" si="9"/>
        <v>101.7</v>
      </c>
      <c r="BB17" s="107">
        <f t="shared" si="9"/>
        <v>103.5</v>
      </c>
      <c r="BC17" s="107">
        <f t="shared" si="9"/>
        <v>142.1</v>
      </c>
      <c r="BD17" s="101"/>
      <c r="BE17" s="101"/>
      <c r="BF17" s="101"/>
      <c r="BG17" s="101"/>
      <c r="BH17" s="101"/>
      <c r="BI17" s="106" t="s">
        <v>159</v>
      </c>
      <c r="BJ17" s="107">
        <f>IF(BJ7="-",NA(),BJ7)</f>
        <v>3259.1</v>
      </c>
      <c r="BK17" s="107">
        <f t="shared" ref="BK17:BN17" si="10">IF(BK7="-",NA(),BK7)</f>
        <v>2358.1</v>
      </c>
      <c r="BL17" s="107">
        <f t="shared" si="10"/>
        <v>2450.3000000000002</v>
      </c>
      <c r="BM17" s="107">
        <f t="shared" si="10"/>
        <v>2486.6999999999998</v>
      </c>
      <c r="BN17" s="107">
        <f t="shared" si="10"/>
        <v>1530.1</v>
      </c>
      <c r="BO17" s="101"/>
      <c r="BP17" s="101"/>
      <c r="BQ17" s="101"/>
      <c r="BR17" s="101"/>
      <c r="BS17" s="101"/>
      <c r="BT17" s="106" t="s">
        <v>159</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159</v>
      </c>
      <c r="CF17" s="107">
        <f>IF(CF7="-",NA(),CF7)</f>
        <v>1113.5</v>
      </c>
      <c r="CG17" s="107">
        <f t="shared" ref="CG17:CJ17" si="12">IF(CG7="-",NA(),CG7)</f>
        <v>16086.8</v>
      </c>
      <c r="CH17" s="107">
        <f t="shared" si="12"/>
        <v>18455.5</v>
      </c>
      <c r="CI17" s="107">
        <f t="shared" si="12"/>
        <v>16177.4</v>
      </c>
      <c r="CJ17" s="107">
        <f t="shared" si="12"/>
        <v>9339.9</v>
      </c>
      <c r="CK17" s="101"/>
      <c r="CL17" s="101"/>
      <c r="CM17" s="101"/>
      <c r="CN17" s="101"/>
      <c r="CO17" s="106" t="s">
        <v>159</v>
      </c>
      <c r="CP17" s="108">
        <f>IF(CP7="-",NA(),CP7)</f>
        <v>312766</v>
      </c>
      <c r="CQ17" s="108">
        <f t="shared" ref="CQ17:CT17" si="13">IF(CQ7="-",NA(),CQ7)</f>
        <v>1020</v>
      </c>
      <c r="CR17" s="108">
        <f t="shared" si="13"/>
        <v>8251</v>
      </c>
      <c r="CS17" s="108">
        <f t="shared" si="13"/>
        <v>13679</v>
      </c>
      <c r="CT17" s="108">
        <f t="shared" si="13"/>
        <v>65618</v>
      </c>
      <c r="CU17" s="101"/>
      <c r="CV17" s="101"/>
      <c r="CW17" s="101"/>
      <c r="CX17" s="101"/>
      <c r="CY17" s="101"/>
      <c r="CZ17" s="106" t="s">
        <v>159</v>
      </c>
      <c r="DA17" s="107">
        <f>IF(DA7="-",NA(),DA7)</f>
        <v>88.3</v>
      </c>
      <c r="DB17" s="107">
        <f t="shared" ref="DB17:DE17" si="14">IF(DB7="-",NA(),DB7)</f>
        <v>85.8</v>
      </c>
      <c r="DC17" s="107">
        <f t="shared" si="14"/>
        <v>80.2</v>
      </c>
      <c r="DD17" s="107">
        <f t="shared" si="14"/>
        <v>84.4</v>
      </c>
      <c r="DE17" s="107">
        <f t="shared" si="14"/>
        <v>70.599999999999994</v>
      </c>
      <c r="DF17" s="101"/>
      <c r="DG17" s="101"/>
      <c r="DH17" s="101"/>
      <c r="DI17" s="101"/>
      <c r="DJ17" s="106" t="s">
        <v>159</v>
      </c>
      <c r="DK17" s="107">
        <f>IF(DK7="-",NA(),DK7)</f>
        <v>100</v>
      </c>
      <c r="DL17" s="107">
        <f t="shared" ref="DL17:DO17" si="15">IF(DL7="-",NA(),DL7)</f>
        <v>100</v>
      </c>
      <c r="DM17" s="107">
        <f t="shared" si="15"/>
        <v>100</v>
      </c>
      <c r="DN17" s="107">
        <f t="shared" si="15"/>
        <v>100</v>
      </c>
      <c r="DO17" s="107">
        <f t="shared" si="15"/>
        <v>0</v>
      </c>
      <c r="DP17" s="101"/>
      <c r="DQ17" s="101"/>
      <c r="DR17" s="101"/>
      <c r="DS17" s="101"/>
      <c r="DT17" s="106" t="s">
        <v>159</v>
      </c>
      <c r="DU17" s="107">
        <f>IF(DU7="-",NA(),DU7)</f>
        <v>3.9</v>
      </c>
      <c r="DV17" s="107">
        <f t="shared" ref="DV17:DY17" si="16">IF(DV7="-",NA(),DV7)</f>
        <v>3.3</v>
      </c>
      <c r="DW17" s="107">
        <f t="shared" si="16"/>
        <v>2.4</v>
      </c>
      <c r="DX17" s="107">
        <f t="shared" si="16"/>
        <v>1.8</v>
      </c>
      <c r="DY17" s="107">
        <f t="shared" si="16"/>
        <v>2.2000000000000002</v>
      </c>
      <c r="DZ17" s="101"/>
      <c r="EA17" s="101"/>
      <c r="EB17" s="101"/>
      <c r="EC17" s="101"/>
      <c r="ED17" s="106" t="s">
        <v>159</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159</v>
      </c>
      <c r="EO17" s="107">
        <f>IF(EO7="-",NA(),EO7)</f>
        <v>0</v>
      </c>
      <c r="EP17" s="107">
        <f t="shared" ref="EP17:ES17" si="18">IF(EP7="-",NA(),EP7)</f>
        <v>0</v>
      </c>
      <c r="EQ17" s="107">
        <f t="shared" si="18"/>
        <v>0</v>
      </c>
      <c r="ER17" s="107">
        <f t="shared" si="18"/>
        <v>0</v>
      </c>
      <c r="ES17" s="107">
        <f t="shared" si="18"/>
        <v>0</v>
      </c>
      <c r="ET17" s="101"/>
      <c r="EU17" s="101"/>
      <c r="EV17" s="101"/>
      <c r="EW17" s="101"/>
      <c r="EX17" s="101"/>
      <c r="EY17" s="106" t="s">
        <v>159</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159</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159</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159</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159</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159</v>
      </c>
      <c r="GY17" s="107">
        <f>IF(GY7="-",NA(),GY7)</f>
        <v>88.3</v>
      </c>
      <c r="GZ17" s="107">
        <f t="shared" ref="GZ17:HC17" si="24">IF(GZ7="-",NA(),GZ7)</f>
        <v>85.8</v>
      </c>
      <c r="HA17" s="107">
        <f t="shared" si="24"/>
        <v>80.2</v>
      </c>
      <c r="HB17" s="107">
        <f t="shared" si="24"/>
        <v>84.4</v>
      </c>
      <c r="HC17" s="107">
        <f t="shared" si="24"/>
        <v>70.599999999999994</v>
      </c>
      <c r="HD17" s="101"/>
      <c r="HE17" s="101"/>
      <c r="HF17" s="101"/>
      <c r="HG17" s="101"/>
      <c r="HH17" s="106" t="s">
        <v>159</v>
      </c>
      <c r="HI17" s="107">
        <f>IF(HI7="-",NA(),HI7)</f>
        <v>100</v>
      </c>
      <c r="HJ17" s="107">
        <f t="shared" ref="HJ17:HM17" si="25">IF(HJ7="-",NA(),HJ7)</f>
        <v>100</v>
      </c>
      <c r="HK17" s="107">
        <f t="shared" si="25"/>
        <v>100</v>
      </c>
      <c r="HL17" s="107">
        <f t="shared" si="25"/>
        <v>100</v>
      </c>
      <c r="HM17" s="107">
        <f t="shared" si="25"/>
        <v>0</v>
      </c>
      <c r="HN17" s="101"/>
      <c r="HO17" s="101"/>
      <c r="HP17" s="101"/>
      <c r="HQ17" s="101"/>
      <c r="HR17" s="106" t="s">
        <v>159</v>
      </c>
      <c r="HS17" s="107">
        <f>IF(HS7="-",NA(),HS7)</f>
        <v>3.9</v>
      </c>
      <c r="HT17" s="107">
        <f t="shared" ref="HT17:HW17" si="26">IF(HT7="-",NA(),HT7)</f>
        <v>3.3</v>
      </c>
      <c r="HU17" s="107">
        <f t="shared" si="26"/>
        <v>2.4</v>
      </c>
      <c r="HV17" s="107">
        <f t="shared" si="26"/>
        <v>1.8</v>
      </c>
      <c r="HW17" s="107">
        <f t="shared" si="26"/>
        <v>2.2000000000000002</v>
      </c>
      <c r="HX17" s="101"/>
      <c r="HY17" s="101"/>
      <c r="HZ17" s="101"/>
      <c r="IA17" s="101"/>
      <c r="IB17" s="106" t="s">
        <v>159</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159</v>
      </c>
      <c r="IM17" s="107">
        <f>IF(IM7="-",NA(),IM7)</f>
        <v>0</v>
      </c>
      <c r="IN17" s="107">
        <f t="shared" ref="IN17:IQ17" si="28">IF(IN7="-",NA(),IN7)</f>
        <v>0</v>
      </c>
      <c r="IO17" s="107">
        <f t="shared" si="28"/>
        <v>0</v>
      </c>
      <c r="IP17" s="107">
        <f t="shared" si="28"/>
        <v>0</v>
      </c>
      <c r="IQ17" s="107">
        <f t="shared" si="28"/>
        <v>0</v>
      </c>
      <c r="IR17" s="101"/>
      <c r="IS17" s="101"/>
      <c r="IT17" s="101"/>
      <c r="IU17" s="101"/>
      <c r="IV17" s="101"/>
      <c r="IW17" s="106" t="s">
        <v>159</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159</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159</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159</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159</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159</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159</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159</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159</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159</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160</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161</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161</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161</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161</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161</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161</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161</v>
      </c>
      <c r="DK18" s="107">
        <f>IF(DP7="-",NA(),DP7)</f>
        <v>23.7</v>
      </c>
      <c r="DL18" s="107">
        <f t="shared" ref="DL18:DO18" si="45">IF(DQ7="-",NA(),DQ7)</f>
        <v>21.6</v>
      </c>
      <c r="DM18" s="107">
        <f t="shared" si="45"/>
        <v>13.7</v>
      </c>
      <c r="DN18" s="107">
        <f t="shared" si="45"/>
        <v>16.3</v>
      </c>
      <c r="DO18" s="107">
        <f t="shared" si="45"/>
        <v>14.2</v>
      </c>
      <c r="DP18" s="101"/>
      <c r="DQ18" s="101"/>
      <c r="DR18" s="101"/>
      <c r="DS18" s="101"/>
      <c r="DT18" s="106" t="s">
        <v>161</v>
      </c>
      <c r="DU18" s="107">
        <f>IF(DZ7="-",NA(),DZ7)</f>
        <v>126.1</v>
      </c>
      <c r="DV18" s="107">
        <f t="shared" ref="DV18:DY18" si="46">IF(EA7="-",NA(),EA7)</f>
        <v>102.3</v>
      </c>
      <c r="DW18" s="107">
        <f t="shared" si="46"/>
        <v>98.2</v>
      </c>
      <c r="DX18" s="107">
        <f t="shared" si="46"/>
        <v>100.3</v>
      </c>
      <c r="DY18" s="107">
        <f t="shared" si="46"/>
        <v>98.3</v>
      </c>
      <c r="DZ18" s="101"/>
      <c r="EA18" s="101"/>
      <c r="EB18" s="101"/>
      <c r="EC18" s="101"/>
      <c r="ED18" s="106" t="s">
        <v>161</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161</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161</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161</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161</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161</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161</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161</v>
      </c>
      <c r="GY18" s="107">
        <f>IF(OR(NOT($GY$8),HD7="-"),NA(),HD7)</f>
        <v>51.6</v>
      </c>
      <c r="GZ18" s="107">
        <f>IF(OR(NOT($GY$8),HE7="-"),NA(),HE7)</f>
        <v>49.8</v>
      </c>
      <c r="HA18" s="107">
        <f>IF(OR(NOT($GY$8),HF7="-"),NA(),HF7)</f>
        <v>50.3</v>
      </c>
      <c r="HB18" s="107">
        <f>IF(OR(NOT($GY$8),HG7="-"),NA(),HG7)</f>
        <v>47.9</v>
      </c>
      <c r="HC18" s="107">
        <f>IF(OR(NOT($GY$8),HH7="-"),NA(),HH7)</f>
        <v>54</v>
      </c>
      <c r="HD18" s="101"/>
      <c r="HE18" s="101"/>
      <c r="HF18" s="101"/>
      <c r="HG18" s="101"/>
      <c r="HH18" s="106" t="s">
        <v>161</v>
      </c>
      <c r="HI18" s="107">
        <f>IF(OR(NOT($HI$8),HN7="-"),NA(),HN7)</f>
        <v>8.5</v>
      </c>
      <c r="HJ18" s="107">
        <f>IF(OR(NOT($HI$8),HO7="-"),NA(),HO7)</f>
        <v>11.5</v>
      </c>
      <c r="HK18" s="107">
        <f>IF(OR(NOT($HI$8),HP7="-"),NA(),HP7)</f>
        <v>5.2</v>
      </c>
      <c r="HL18" s="107">
        <f>IF(OR(NOT($HI$8),HQ7="-"),NA(),HQ7)</f>
        <v>13</v>
      </c>
      <c r="HM18" s="107">
        <f>IF(OR(NOT($HI$8),HR7="-"),NA(),HR7)</f>
        <v>8.9</v>
      </c>
      <c r="HN18" s="101"/>
      <c r="HO18" s="101"/>
      <c r="HP18" s="101"/>
      <c r="HQ18" s="101"/>
      <c r="HR18" s="106" t="s">
        <v>161</v>
      </c>
      <c r="HS18" s="107">
        <f>IF(OR(NOT($HS$8),HX7="-"),NA(),HX7)</f>
        <v>58.5</v>
      </c>
      <c r="HT18" s="107">
        <f>IF(OR(NOT($HS$8),HY7="-"),NA(),HY7)</f>
        <v>34.5</v>
      </c>
      <c r="HU18" s="107">
        <f>IF(OR(NOT($HS$8),HZ7="-"),NA(),HZ7)</f>
        <v>26.3</v>
      </c>
      <c r="HV18" s="107">
        <f>IF(OR(NOT($HS$8),IA7="-"),NA(),IA7)</f>
        <v>24.5</v>
      </c>
      <c r="HW18" s="107">
        <f>IF(OR(NOT($HS$8),IB7="-"),NA(),IB7)</f>
        <v>15.2</v>
      </c>
      <c r="HX18" s="101"/>
      <c r="HY18" s="101"/>
      <c r="HZ18" s="101"/>
      <c r="IA18" s="101"/>
      <c r="IB18" s="106" t="s">
        <v>161</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161</v>
      </c>
      <c r="IM18" s="107">
        <f>IF(OR(NOT($IM$8),IR7="-"),NA(),IR7)</f>
        <v>7.1</v>
      </c>
      <c r="IN18" s="107">
        <f>IF(OR(NOT($IM$8),IS7="-"),NA(),IS7)</f>
        <v>40.700000000000003</v>
      </c>
      <c r="IO18" s="107">
        <f>IF(OR(NOT($IM$8),IT7="-"),NA(),IT7)</f>
        <v>52.3</v>
      </c>
      <c r="IP18" s="107">
        <f>IF(OR(NOT($IM$8),IU7="-"),NA(),IU7)</f>
        <v>52.8</v>
      </c>
      <c r="IQ18" s="107">
        <f>IF(OR(NOT($IM$8),IV7="-"),NA(),IV7)</f>
        <v>51.2</v>
      </c>
      <c r="IR18" s="101"/>
      <c r="IS18" s="101"/>
      <c r="IT18" s="101"/>
      <c r="IU18" s="101"/>
      <c r="IV18" s="101"/>
      <c r="IW18" s="106" t="s">
        <v>161</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161</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161</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161</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161</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161</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161</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161</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161</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161</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162</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146</v>
      </c>
      <c r="AY19" s="107">
        <f>$BI$7</f>
        <v>100</v>
      </c>
      <c r="AZ19" s="107">
        <f t="shared" ref="AZ19:BC19" si="49">$BI$7</f>
        <v>100</v>
      </c>
      <c r="BA19" s="107">
        <f t="shared" si="49"/>
        <v>100</v>
      </c>
      <c r="BB19" s="107">
        <f t="shared" si="49"/>
        <v>100</v>
      </c>
      <c r="BC19" s="107">
        <f t="shared" si="49"/>
        <v>100</v>
      </c>
      <c r="BD19" s="101"/>
      <c r="BE19" s="101"/>
      <c r="BF19" s="101"/>
      <c r="BG19" s="101"/>
      <c r="BH19" s="101"/>
      <c r="BI19" s="109" t="s">
        <v>146</v>
      </c>
      <c r="BJ19" s="107">
        <f>$BT$7</f>
        <v>100</v>
      </c>
      <c r="BK19" s="107">
        <f>$BT$7</f>
        <v>100</v>
      </c>
      <c r="BL19" s="107">
        <f>$BT$7</f>
        <v>100</v>
      </c>
      <c r="BM19" s="107">
        <f>$BT$7</f>
        <v>100</v>
      </c>
      <c r="BN19" s="107">
        <f>$BT$7</f>
        <v>100</v>
      </c>
      <c r="BO19" s="101"/>
      <c r="BP19" s="101"/>
      <c r="BQ19" s="101"/>
      <c r="BR19" s="101"/>
      <c r="BS19" s="101"/>
      <c r="BT19" s="109" t="s">
        <v>146</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163</v>
      </c>
      <c r="C20" s="198"/>
      <c r="D20" s="101"/>
    </row>
    <row r="21" spans="1:374">
      <c r="A21" s="98">
        <f t="shared" si="7"/>
        <v>7</v>
      </c>
      <c r="B21" s="198" t="s">
        <v>164</v>
      </c>
      <c r="C21" s="198"/>
      <c r="D21" s="101"/>
    </row>
    <row r="22" spans="1:374">
      <c r="A22" s="98">
        <f t="shared" si="7"/>
        <v>8</v>
      </c>
      <c r="B22" s="198" t="s">
        <v>165</v>
      </c>
      <c r="C22" s="198"/>
      <c r="D22" s="101"/>
      <c r="E22" s="200" t="s">
        <v>166</v>
      </c>
      <c r="F22" s="201"/>
      <c r="G22" s="201"/>
      <c r="H22" s="201"/>
      <c r="I22" s="202"/>
    </row>
    <row r="23" spans="1:374">
      <c r="A23" s="98">
        <f t="shared" si="7"/>
        <v>9</v>
      </c>
      <c r="B23" s="198" t="s">
        <v>167</v>
      </c>
      <c r="C23" s="198"/>
      <c r="D23" s="101"/>
      <c r="E23" s="203"/>
      <c r="F23" s="204"/>
      <c r="G23" s="204"/>
      <c r="H23" s="204"/>
      <c r="I23" s="205"/>
    </row>
    <row r="24" spans="1:374">
      <c r="A24" s="98">
        <f t="shared" si="7"/>
        <v>10</v>
      </c>
      <c r="B24" s="198" t="s">
        <v>168</v>
      </c>
      <c r="C24" s="198"/>
      <c r="D24" s="101"/>
      <c r="E24" s="203"/>
      <c r="F24" s="204"/>
      <c r="G24" s="204"/>
      <c r="H24" s="204"/>
      <c r="I24" s="205"/>
    </row>
    <row r="25" spans="1:374">
      <c r="A25" s="98">
        <f t="shared" si="7"/>
        <v>11</v>
      </c>
      <c r="B25" s="198" t="s">
        <v>169</v>
      </c>
      <c r="C25" s="198"/>
      <c r="D25" s="101"/>
      <c r="E25" s="203"/>
      <c r="F25" s="204"/>
      <c r="G25" s="204"/>
      <c r="H25" s="204"/>
      <c r="I25" s="205"/>
    </row>
    <row r="26" spans="1:374">
      <c r="A26" s="98">
        <f t="shared" si="7"/>
        <v>12</v>
      </c>
      <c r="B26" s="198" t="s">
        <v>170</v>
      </c>
      <c r="C26" s="198"/>
      <c r="D26" s="101"/>
      <c r="E26" s="203"/>
      <c r="F26" s="204"/>
      <c r="G26" s="204"/>
      <c r="H26" s="204"/>
      <c r="I26" s="205"/>
    </row>
    <row r="27" spans="1:374">
      <c r="A27" s="98">
        <f t="shared" si="7"/>
        <v>13</v>
      </c>
      <c r="B27" s="198" t="s">
        <v>171</v>
      </c>
      <c r="C27" s="198"/>
      <c r="D27" s="101"/>
      <c r="E27" s="203"/>
      <c r="F27" s="204"/>
      <c r="G27" s="204"/>
      <c r="H27" s="204"/>
      <c r="I27" s="205"/>
    </row>
    <row r="28" spans="1:374">
      <c r="A28" s="98">
        <f t="shared" si="7"/>
        <v>14</v>
      </c>
      <c r="B28" s="198" t="s">
        <v>172</v>
      </c>
      <c r="C28" s="198"/>
      <c r="D28" s="101"/>
      <c r="E28" s="203"/>
      <c r="F28" s="204"/>
      <c r="G28" s="204"/>
      <c r="H28" s="204"/>
      <c r="I28" s="205"/>
    </row>
    <row r="29" spans="1:374">
      <c r="A29" s="98">
        <f t="shared" si="7"/>
        <v>15</v>
      </c>
      <c r="B29" s="198" t="s">
        <v>173</v>
      </c>
      <c r="C29" s="198"/>
      <c r="D29" s="101"/>
      <c r="E29" s="203"/>
      <c r="F29" s="204"/>
      <c r="G29" s="204"/>
      <c r="H29" s="204"/>
      <c r="I29" s="205"/>
    </row>
    <row r="30" spans="1:374">
      <c r="A30" s="98">
        <f t="shared" si="7"/>
        <v>16</v>
      </c>
      <c r="B30" s="198" t="s">
        <v>174</v>
      </c>
      <c r="C30" s="198"/>
      <c r="D30" s="101"/>
      <c r="E30" s="203"/>
      <c r="F30" s="204"/>
      <c r="G30" s="204"/>
      <c r="H30" s="204"/>
      <c r="I30" s="205"/>
    </row>
    <row r="31" spans="1:374">
      <c r="A31" s="98">
        <f t="shared" si="7"/>
        <v>17</v>
      </c>
      <c r="B31" s="198" t="s">
        <v>175</v>
      </c>
      <c r="C31" s="198"/>
      <c r="D31" s="101"/>
      <c r="E31" s="203"/>
      <c r="F31" s="204"/>
      <c r="G31" s="204"/>
      <c r="H31" s="204"/>
      <c r="I31" s="205"/>
    </row>
    <row r="32" spans="1:374">
      <c r="A32" s="98">
        <f t="shared" si="7"/>
        <v>18</v>
      </c>
      <c r="B32" s="198" t="s">
        <v>176</v>
      </c>
      <c r="C32" s="198"/>
      <c r="D32" s="101"/>
      <c r="E32" s="203"/>
      <c r="F32" s="204"/>
      <c r="G32" s="204"/>
      <c r="H32" s="204"/>
      <c r="I32" s="205"/>
    </row>
    <row r="33" spans="1:16">
      <c r="A33" s="98">
        <f t="shared" si="7"/>
        <v>19</v>
      </c>
      <c r="B33" s="198" t="s">
        <v>177</v>
      </c>
      <c r="C33" s="198"/>
      <c r="D33" s="101"/>
      <c r="E33" s="203"/>
      <c r="F33" s="204"/>
      <c r="G33" s="204"/>
      <c r="H33" s="204"/>
      <c r="I33" s="205"/>
    </row>
    <row r="34" spans="1:16">
      <c r="A34" s="98">
        <f t="shared" si="7"/>
        <v>20</v>
      </c>
      <c r="B34" s="198" t="s">
        <v>178</v>
      </c>
      <c r="C34" s="198"/>
      <c r="D34" s="101"/>
      <c r="E34" s="203"/>
      <c r="F34" s="204"/>
      <c r="G34" s="204"/>
      <c r="H34" s="204"/>
      <c r="I34" s="205"/>
    </row>
    <row r="35" spans="1:16" ht="25.5" customHeight="1">
      <c r="E35" s="206"/>
      <c r="F35" s="207"/>
      <c r="G35" s="207"/>
      <c r="H35" s="207"/>
      <c r="I35" s="208"/>
    </row>
    <row r="37" spans="1:16">
      <c r="L37" s="200" t="s">
        <v>166</v>
      </c>
      <c r="M37" s="201"/>
      <c r="N37" s="201"/>
      <c r="O37" s="201"/>
      <c r="P37" s="202"/>
    </row>
    <row r="38" spans="1:16">
      <c r="L38" s="203"/>
      <c r="M38" s="204"/>
      <c r="N38" s="204"/>
      <c r="O38" s="204"/>
      <c r="P38" s="205"/>
    </row>
    <row r="39" spans="1:16">
      <c r="L39" s="203"/>
      <c r="M39" s="204"/>
      <c r="N39" s="204"/>
      <c r="O39" s="204"/>
      <c r="P39" s="205"/>
    </row>
    <row r="40" spans="1:16">
      <c r="L40" s="203"/>
      <c r="M40" s="204"/>
      <c r="N40" s="204"/>
      <c r="O40" s="204"/>
      <c r="P40" s="205"/>
    </row>
    <row r="41" spans="1:16">
      <c r="L41" s="203"/>
      <c r="M41" s="204"/>
      <c r="N41" s="204"/>
      <c r="O41" s="204"/>
      <c r="P41" s="205"/>
    </row>
    <row r="42" spans="1:16">
      <c r="L42" s="203"/>
      <c r="M42" s="204"/>
      <c r="N42" s="204"/>
      <c r="O42" s="204"/>
      <c r="P42" s="205"/>
    </row>
    <row r="43" spans="1:16">
      <c r="L43" s="203"/>
      <c r="M43" s="204"/>
      <c r="N43" s="204"/>
      <c r="O43" s="204"/>
      <c r="P43" s="205"/>
    </row>
    <row r="44" spans="1:16">
      <c r="L44" s="203"/>
      <c r="M44" s="204"/>
      <c r="N44" s="204"/>
      <c r="O44" s="204"/>
      <c r="P44" s="205"/>
    </row>
    <row r="45" spans="1:16">
      <c r="L45" s="203"/>
      <c r="M45" s="204"/>
      <c r="N45" s="204"/>
      <c r="O45" s="204"/>
      <c r="P45" s="205"/>
    </row>
    <row r="46" spans="1:16">
      <c r="L46" s="203"/>
      <c r="M46" s="204"/>
      <c r="N46" s="204"/>
      <c r="O46" s="204"/>
      <c r="P46" s="205"/>
    </row>
    <row r="47" spans="1:16">
      <c r="L47" s="203"/>
      <c r="M47" s="204"/>
      <c r="N47" s="204"/>
      <c r="O47" s="204"/>
      <c r="P47" s="205"/>
    </row>
    <row r="48" spans="1:16">
      <c r="L48" s="203"/>
      <c r="M48" s="204"/>
      <c r="N48" s="204"/>
      <c r="O48" s="204"/>
      <c r="P48" s="205"/>
    </row>
    <row r="49" spans="12:16">
      <c r="L49" s="203"/>
      <c r="M49" s="204"/>
      <c r="N49" s="204"/>
      <c r="O49" s="204"/>
      <c r="P49" s="205"/>
    </row>
    <row r="50" spans="12:16" ht="26.25" customHeight="1">
      <c r="L50" s="206"/>
      <c r="M50" s="207"/>
      <c r="N50" s="207"/>
      <c r="O50" s="207"/>
      <c r="P50" s="208"/>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2018-02-20T05:07:58Z</cp:lastPrinted>
  <dcterms:created xsi:type="dcterms:W3CDTF">2017-12-18T05:29:47Z</dcterms:created>
  <dcterms:modified xsi:type="dcterms:W3CDTF">2018-02-20T05:08:08Z</dcterms:modified>
  <cp:category/>
</cp:coreProperties>
</file>