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yashita-yu\Desktop\●(mail添付用)\●HP\病院\"/>
    </mc:Choice>
  </mc:AlternateContent>
  <workbookProtection workbookPassword="B319" lockStructure="1"/>
  <bookViews>
    <workbookView xWindow="0" yWindow="0" windowWidth="19395" windowHeight="826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LP8" i="4" s="1"/>
  <c r="Z6" i="5"/>
  <c r="Y6" i="5"/>
  <c r="ID8" i="4" s="1"/>
  <c r="X6" i="5"/>
  <c r="W6" i="5"/>
  <c r="V6" i="5"/>
  <c r="U6" i="5"/>
  <c r="T6" i="5"/>
  <c r="FZ10" i="4" s="1"/>
  <c r="S6" i="5"/>
  <c r="R6" i="5"/>
  <c r="Q6" i="5"/>
  <c r="P6" i="5"/>
  <c r="B10" i="4" s="1"/>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EG12" i="4"/>
  <c r="CN12" i="4"/>
  <c r="AU12" i="4"/>
  <c r="B12" i="4"/>
  <c r="LP10" i="4"/>
  <c r="JW10" i="4"/>
  <c r="ID10" i="4"/>
  <c r="EG10" i="4"/>
  <c r="CN10" i="4"/>
  <c r="AU10" i="4"/>
  <c r="JW8" i="4"/>
  <c r="EG8" i="4"/>
  <c r="CN8" i="4"/>
  <c r="AU8" i="4"/>
  <c r="B8" i="4"/>
  <c r="B6" i="4"/>
  <c r="HM78" i="4" l="1"/>
  <c r="FL54" i="4"/>
  <c r="FL32" i="4"/>
  <c r="CS78" i="4"/>
  <c r="BX54" i="4"/>
  <c r="BX32" i="4"/>
  <c r="MN54" i="4"/>
  <c r="MN32" i="4"/>
  <c r="MH78" i="4"/>
  <c r="IZ54" i="4"/>
  <c r="IZ32" i="4"/>
  <c r="C11" i="5"/>
  <c r="D11" i="5"/>
  <c r="E11" i="5"/>
  <c r="B11" i="5"/>
  <c r="AN78" i="4" l="1"/>
  <c r="AE54" i="4"/>
  <c r="AE32" i="4"/>
  <c r="KU54" i="4"/>
  <c r="KU32" i="4"/>
  <c r="KC78" i="4"/>
  <c r="HG54" i="4"/>
  <c r="HG32" i="4"/>
  <c r="FH78" i="4"/>
  <c r="DS54" i="4"/>
  <c r="DS32" i="4"/>
  <c r="EO78" i="4"/>
  <c r="DD54" i="4"/>
  <c r="DD32" i="4"/>
  <c r="P32" i="4"/>
  <c r="U78" i="4"/>
  <c r="P54" i="4"/>
  <c r="KF54" i="4"/>
  <c r="KF32" i="4"/>
  <c r="JJ78" i="4"/>
  <c r="GR54" i="4"/>
  <c r="GR32" i="4"/>
  <c r="LO78" i="4"/>
  <c r="IK54" i="4"/>
  <c r="IK32" i="4"/>
  <c r="GT78" i="4"/>
  <c r="EW32" i="4"/>
  <c r="EW54" i="4"/>
  <c r="BZ78" i="4"/>
  <c r="BI54" i="4"/>
  <c r="BI32" i="4"/>
  <c r="LY54" i="4"/>
  <c r="LY32" i="4"/>
  <c r="LJ54" i="4"/>
  <c r="LJ32" i="4"/>
  <c r="HV54" i="4"/>
  <c r="HV32" i="4"/>
  <c r="KV78" i="4"/>
  <c r="GA78" i="4"/>
  <c r="EH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<sst xmlns="http://schemas.openxmlformats.org/spreadsheetml/2006/main" count="288" uniqueCount="148">
  <si>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</si>
  <si>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</si>
  <si>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</si>
  <si>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</si>
  <si>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</si>
  <si>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</si>
  <si>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</si>
  <si>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</si>
  <si>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</si>
  <si>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</si>
  <si>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</si>
  <si>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</si>
  <si>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</si>
  <si>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</si>
  <si>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</si>
  <si>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</si>
  <si>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</si>
  <si>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</si>
  <si>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</si>
  <si>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</si>
  <si>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</si>
  <si>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</si>
  <si>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</si>
  <si>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</si>
  <si>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</si>
  <si>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</si>
  <si>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</si>
  <si>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</si>
  <si>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</si>
  <si>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</si>
  <si>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</si>
  <si>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</si>
  <si>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</si>
  <si>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</si>
  <si>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</si>
  <si>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</si>
  <si>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</si>
  <si>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</si>
  <si>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</si>
  <si>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</si>
  <si>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</si>
  <si>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</si>
  <si>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</si>
  <si>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</si>
  <si>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</si>
  <si>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</si>
  <si>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</si>
  <si>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</si>
  <si>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</si>
  <si>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</si>
  <si>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</si>
  <si>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</si>
  <si>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</si>
  <si>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</si>
  <si>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</si>
  <si>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</si>
  <si>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</si>
  <si>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</si>
  <si>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</si>
  <si>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</si>
  <si>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</si>
  <si>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</si>
  <si>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</si>
  <si>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</si>
  <si>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</si>
  <si>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</si>
  <si>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</si>
  <si>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</si>
  <si>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</si>
  <si>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</si>
  <si>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</si>
  <si>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</si>
  <si>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</si>
  <si>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</si>
  <si>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</si>
  <si>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</si>
  <si>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</si>
  <si>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</si>
  <si>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</si>
  <si>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</si>
  <si>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</si>
  <si>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</si>
  <si>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</si>
  <si>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</si>
  <si>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</si>
  <si>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</si>
  <si>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</si>
  <si>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</si>
  <si>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</si>
  <si>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</si>
  <si>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</si>
  <si>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</si>
  <si>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</si>
  <si>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</si>
  <si>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</si>
  <si>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</si>
  <si>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</si>
  <si>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</si>
  <si>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</si>
  <si>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</si>
  <si>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</si>
  <si>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</si>
  <si>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</si>
  <si>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</si>
  <si>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</si>
  <si>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</si>
  <si>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</si>
  <si>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</si>
  <si>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</si>
  <si>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</si>
  <si>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</si>
  <si>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</si>
  <si>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</si>
  <si>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</si>
  <si>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</si>
  <si>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</si>
  <si>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</si>
  <si>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</si>
  <si>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</si>
  <si>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</si>
  <si>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</si>
  <si>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</si>
  <si>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</si>
  <si>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</si>
  <si>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桐生地域医療組合</t>
  </si>
  <si>
    <t>桐生厚生総合病院</t>
  </si>
  <si>
    <t>当然財務</t>
  </si>
  <si>
    <t>病院事業</t>
  </si>
  <si>
    <t>一般病院</t>
  </si>
  <si>
    <t>400床以上～500床未満</t>
  </si>
  <si>
    <t>直営</t>
  </si>
  <si>
    <t>対象</t>
  </si>
  <si>
    <t>ド 透 I 未 訓 ガ</t>
  </si>
  <si>
    <t>救 臨 が 感 災 地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</si>
  <si>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</si>
  <si>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</si>
  <si>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</si>
  <si>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</si>
  <si>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</si>
  <si>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</si>
  <si>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</si>
  <si>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</si>
  <si>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</si>
  <si>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r>
      <t>　地域の中核医療機関として、他の医療機関では提供することが困難な不採算部門の医療を提供し</t>
    </r>
    <r>
      <rPr>
        <sz val="11"/>
        <color rgb="FFFF0000"/>
        <rFont val="ＭＳ ゴシック"/>
        <family val="3"/>
        <charset val="128"/>
      </rPr>
      <t>、</t>
    </r>
    <r>
      <rPr>
        <sz val="11"/>
        <color theme="1"/>
        <rFont val="ＭＳ ゴシック"/>
        <family val="3"/>
        <charset val="128"/>
      </rPr>
      <t>地域の医療機関と連携し地域完結型医療の充実を図る。</t>
    </r>
    <rPh sb="1" eb="3">
      <t>チイキ</t>
    </rPh>
    <rPh sb="4" eb="6">
      <t>チュウカク</t>
    </rPh>
    <rPh sb="6" eb="8">
      <t>イリョウ</t>
    </rPh>
    <rPh sb="8" eb="10">
      <t>キカン</t>
    </rPh>
    <rPh sb="14" eb="15">
      <t>タ</t>
    </rPh>
    <rPh sb="16" eb="18">
      <t>イリョウ</t>
    </rPh>
    <rPh sb="18" eb="20">
      <t>キカン</t>
    </rPh>
    <rPh sb="22" eb="24">
      <t>テイキョウ</t>
    </rPh>
    <rPh sb="29" eb="31">
      <t>コンナン</t>
    </rPh>
    <rPh sb="32" eb="35">
      <t>フサイサン</t>
    </rPh>
    <rPh sb="35" eb="37">
      <t>ブモン</t>
    </rPh>
    <rPh sb="38" eb="40">
      <t>イリョウ</t>
    </rPh>
    <rPh sb="41" eb="43">
      <t>テイキョウ</t>
    </rPh>
    <rPh sb="45" eb="47">
      <t>チイキ</t>
    </rPh>
    <rPh sb="48" eb="50">
      <t>イリョウ</t>
    </rPh>
    <rPh sb="50" eb="52">
      <t>キカン</t>
    </rPh>
    <rPh sb="53" eb="55">
      <t>レンケイ</t>
    </rPh>
    <rPh sb="56" eb="58">
      <t>チイキ</t>
    </rPh>
    <rPh sb="58" eb="61">
      <t>カンケツガタ</t>
    </rPh>
    <rPh sb="61" eb="63">
      <t>イリョウ</t>
    </rPh>
    <rPh sb="64" eb="66">
      <t>ジュウジツ</t>
    </rPh>
    <rPh sb="67" eb="68">
      <t>ハカ</t>
    </rPh>
    <phoneticPr fontId="5"/>
  </si>
  <si>
    <t xml:space="preserve">　病院増改築後約30年が経過し、経年劣化した各種設備・医療機械等について、更新計画に基づき計画的かつ効率的に実施している。
　近年有形固定資産減価償却率は、66％前後で推移しており、類似病院と比較して若干高い水準であり、特に施設設備面での老朽化が進んでいる。
　なお、1床当たり有形固定資産は、類似病院平均より低く、現状過大投資にはなっていないと思われる。今後、施設の機能維持、将来の改築計画も併せ検討していく必要がある。               
</t>
    <rPh sb="7" eb="8">
      <t>ヤク</t>
    </rPh>
    <rPh sb="63" eb="65">
      <t>キンネン</t>
    </rPh>
    <rPh sb="65" eb="67">
      <t>ユウケイ</t>
    </rPh>
    <rPh sb="67" eb="69">
      <t>コテイ</t>
    </rPh>
    <rPh sb="69" eb="71">
      <t>シサン</t>
    </rPh>
    <rPh sb="71" eb="73">
      <t>ゲンカ</t>
    </rPh>
    <rPh sb="73" eb="75">
      <t>ショウキャク</t>
    </rPh>
    <rPh sb="75" eb="76">
      <t>リツ</t>
    </rPh>
    <rPh sb="81" eb="83">
      <t>ゼンゴ</t>
    </rPh>
    <rPh sb="84" eb="86">
      <t>スイイ</t>
    </rPh>
    <rPh sb="91" eb="93">
      <t>ルイジ</t>
    </rPh>
    <rPh sb="93" eb="95">
      <t>ビョウイン</t>
    </rPh>
    <rPh sb="96" eb="98">
      <t>ヒカク</t>
    </rPh>
    <rPh sb="100" eb="102">
      <t>ジャッカン</t>
    </rPh>
    <rPh sb="102" eb="103">
      <t>タカ</t>
    </rPh>
    <rPh sb="104" eb="106">
      <t>スイジュン</t>
    </rPh>
    <rPh sb="110" eb="111">
      <t>トク</t>
    </rPh>
    <rPh sb="112" eb="114">
      <t>シセツ</t>
    </rPh>
    <rPh sb="114" eb="116">
      <t>セツビ</t>
    </rPh>
    <rPh sb="116" eb="117">
      <t>メン</t>
    </rPh>
    <rPh sb="119" eb="122">
      <t>ロウキュウカ</t>
    </rPh>
    <rPh sb="123" eb="124">
      <t>スス</t>
    </rPh>
    <rPh sb="178" eb="180">
      <t>コンゴ</t>
    </rPh>
    <rPh sb="181" eb="183">
      <t>シセツ</t>
    </rPh>
    <rPh sb="184" eb="186">
      <t>キノウ</t>
    </rPh>
    <rPh sb="186" eb="188">
      <t>イジ</t>
    </rPh>
    <rPh sb="189" eb="191">
      <t>ショウライ</t>
    </rPh>
    <rPh sb="192" eb="194">
      <t>カイチク</t>
    </rPh>
    <rPh sb="194" eb="196">
      <t>ケイカク</t>
    </rPh>
    <rPh sb="197" eb="198">
      <t>アワ</t>
    </rPh>
    <rPh sb="199" eb="201">
      <t>ケントウ</t>
    </rPh>
    <rPh sb="205" eb="207">
      <t>ヒツヨウ</t>
    </rPh>
    <phoneticPr fontId="5"/>
  </si>
  <si>
    <t>　診療報酬改定や常勤医師の減少により、特に入院患者数が減少となり医業収支比率が悪化している。全般的には、入院・外来ともに1人1日単価が類似病院平均より低い。経営改善には経営の効率化に加え、常勤医師確保が喫緊の課題である。
　構成市の厳しい財政状況により、特に救急や高度医療運営の繰入れが減少し、経常収支比率も悪化している。今後構成市と繰入れに関する増額協議に取り組む。
　医業収益の減少に加え、ICU,NICU,GCUの運営のため職員給与費も類似病院と比較して高い状況にある。
　材料費は、医業収益に連動する費用であり、入院収益減少に伴い類似病院よりも比率が低い状況にある。</t>
    <rPh sb="1" eb="3">
      <t>シンリョウ</t>
    </rPh>
    <rPh sb="3" eb="5">
      <t>ホウシュウ</t>
    </rPh>
    <rPh sb="5" eb="7">
      <t>カイテイ</t>
    </rPh>
    <rPh sb="8" eb="10">
      <t>ジョウキン</t>
    </rPh>
    <rPh sb="10" eb="12">
      <t>イシ</t>
    </rPh>
    <rPh sb="13" eb="15">
      <t>ゲンショウ</t>
    </rPh>
    <rPh sb="19" eb="20">
      <t>トク</t>
    </rPh>
    <rPh sb="21" eb="26">
      <t>ニュウインカンジャスウ</t>
    </rPh>
    <rPh sb="27" eb="29">
      <t>ゲンショウ</t>
    </rPh>
    <rPh sb="32" eb="34">
      <t>イギョウ</t>
    </rPh>
    <rPh sb="34" eb="36">
      <t>シュウシ</t>
    </rPh>
    <rPh sb="36" eb="38">
      <t>ヒリツ</t>
    </rPh>
    <rPh sb="39" eb="41">
      <t>アッカ</t>
    </rPh>
    <rPh sb="46" eb="49">
      <t>ゼンパンテキ</t>
    </rPh>
    <rPh sb="52" eb="54">
      <t>ニュウイン</t>
    </rPh>
    <rPh sb="55" eb="57">
      <t>ガイライ</t>
    </rPh>
    <rPh sb="61" eb="62">
      <t>ニン</t>
    </rPh>
    <rPh sb="63" eb="64">
      <t>ヒ</t>
    </rPh>
    <rPh sb="64" eb="66">
      <t>タンカ</t>
    </rPh>
    <rPh sb="67" eb="69">
      <t>ルイジ</t>
    </rPh>
    <rPh sb="69" eb="71">
      <t>ビョウイン</t>
    </rPh>
    <rPh sb="71" eb="73">
      <t>ヘイキン</t>
    </rPh>
    <rPh sb="75" eb="76">
      <t>ヒク</t>
    </rPh>
    <rPh sb="78" eb="80">
      <t>ケイエイ</t>
    </rPh>
    <rPh sb="80" eb="82">
      <t>カイゼン</t>
    </rPh>
    <rPh sb="84" eb="86">
      <t>ケイエイ</t>
    </rPh>
    <rPh sb="87" eb="90">
      <t>コウリツカ</t>
    </rPh>
    <rPh sb="91" eb="92">
      <t>クワ</t>
    </rPh>
    <rPh sb="94" eb="96">
      <t>ジョウキン</t>
    </rPh>
    <rPh sb="96" eb="98">
      <t>イシ</t>
    </rPh>
    <rPh sb="98" eb="100">
      <t>カクホ</t>
    </rPh>
    <rPh sb="101" eb="103">
      <t>キッキン</t>
    </rPh>
    <rPh sb="104" eb="106">
      <t>カダイ</t>
    </rPh>
    <rPh sb="112" eb="114">
      <t>コウセイ</t>
    </rPh>
    <rPh sb="114" eb="115">
      <t>シ</t>
    </rPh>
    <rPh sb="116" eb="117">
      <t>キビ</t>
    </rPh>
    <rPh sb="119" eb="121">
      <t>ザイセイ</t>
    </rPh>
    <rPh sb="121" eb="123">
      <t>ジョウキョウ</t>
    </rPh>
    <rPh sb="127" eb="128">
      <t>トク</t>
    </rPh>
    <rPh sb="129" eb="131">
      <t>キュウキュウ</t>
    </rPh>
    <rPh sb="132" eb="134">
      <t>コウド</t>
    </rPh>
    <rPh sb="134" eb="136">
      <t>イリョウ</t>
    </rPh>
    <rPh sb="136" eb="138">
      <t>ウンエイ</t>
    </rPh>
    <rPh sb="139" eb="141">
      <t>クリイレ</t>
    </rPh>
    <rPh sb="143" eb="145">
      <t>ゲンショウ</t>
    </rPh>
    <rPh sb="147" eb="149">
      <t>ケイジョウ</t>
    </rPh>
    <rPh sb="149" eb="151">
      <t>シュウシ</t>
    </rPh>
    <rPh sb="151" eb="153">
      <t>ヒリツ</t>
    </rPh>
    <rPh sb="154" eb="156">
      <t>アッカ</t>
    </rPh>
    <rPh sb="161" eb="163">
      <t>コンゴ</t>
    </rPh>
    <rPh sb="163" eb="166">
      <t>コウセイシ</t>
    </rPh>
    <rPh sb="167" eb="169">
      <t>クリイ</t>
    </rPh>
    <rPh sb="171" eb="172">
      <t>カン</t>
    </rPh>
    <rPh sb="174" eb="176">
      <t>ゾウガク</t>
    </rPh>
    <rPh sb="176" eb="178">
      <t>キョウギ</t>
    </rPh>
    <rPh sb="179" eb="180">
      <t>ト</t>
    </rPh>
    <rPh sb="181" eb="182">
      <t>ク</t>
    </rPh>
    <rPh sb="186" eb="188">
      <t>イギョウ</t>
    </rPh>
    <rPh sb="188" eb="190">
      <t>シュウエキ</t>
    </rPh>
    <rPh sb="191" eb="193">
      <t>ゲンショウ</t>
    </rPh>
    <rPh sb="194" eb="195">
      <t>クワ</t>
    </rPh>
    <rPh sb="210" eb="212">
      <t>ウンエイ</t>
    </rPh>
    <rPh sb="215" eb="217">
      <t>ショクイン</t>
    </rPh>
    <rPh sb="217" eb="219">
      <t>キュウヨ</t>
    </rPh>
    <rPh sb="219" eb="220">
      <t>ヒ</t>
    </rPh>
    <rPh sb="221" eb="223">
      <t>ルイジ</t>
    </rPh>
    <rPh sb="223" eb="225">
      <t>ビョウイン</t>
    </rPh>
    <rPh sb="226" eb="228">
      <t>ヒカク</t>
    </rPh>
    <rPh sb="230" eb="231">
      <t>タカ</t>
    </rPh>
    <rPh sb="232" eb="234">
      <t>ジョウキョウ</t>
    </rPh>
    <rPh sb="240" eb="243">
      <t>ザイリョウヒ</t>
    </rPh>
    <rPh sb="245" eb="247">
      <t>イギョウ</t>
    </rPh>
    <rPh sb="247" eb="249">
      <t>シュウエキ</t>
    </rPh>
    <rPh sb="250" eb="252">
      <t>レンドウ</t>
    </rPh>
    <rPh sb="254" eb="256">
      <t>ヒヨウ</t>
    </rPh>
    <rPh sb="260" eb="262">
      <t>ニュウイン</t>
    </rPh>
    <rPh sb="262" eb="264">
      <t>シュウエキ</t>
    </rPh>
    <rPh sb="264" eb="266">
      <t>ゲンショウ</t>
    </rPh>
    <rPh sb="267" eb="268">
      <t>トモナ</t>
    </rPh>
    <rPh sb="269" eb="273">
      <t>ルイジビョウイン</t>
    </rPh>
    <rPh sb="276" eb="278">
      <t>ヒリツ</t>
    </rPh>
    <rPh sb="279" eb="280">
      <t>ヒク</t>
    </rPh>
    <rPh sb="281" eb="283">
      <t>ジョウキョウ</t>
    </rPh>
    <phoneticPr fontId="5"/>
  </si>
  <si>
    <t>　医師不足や地域の高齢化等により、急性期のみを運営することは難しくなってきており、平成28年10月から急性期病床から地域包括ケア病棟（44床）を開設した。
　また、平成30年8月から急性期病床を回復リハビリテーション病床（31床）にて運用開始。更に、平成28年度から外部コンサルを導入し自院の入院データ（DPC）の分析・受療動向や病床戦略提案のほか、現診療報酬制度下での加算指導料等の算定適正化のアドバイスを受け実行している。
　今後も常勤医師確保を最重要課題とし、入院患者数の増加を図るとともに、地域医療支援病院として、地域の医療機関との一層の機能連携を進め、早期に経常収支でプラスになるよう経営体制を改善していく。</t>
    <rPh sb="1" eb="3">
      <t>イシ</t>
    </rPh>
    <rPh sb="3" eb="5">
      <t>フソク</t>
    </rPh>
    <rPh sb="6" eb="8">
      <t>チイキ</t>
    </rPh>
    <rPh sb="9" eb="12">
      <t>コウレイカ</t>
    </rPh>
    <rPh sb="12" eb="13">
      <t>トウ</t>
    </rPh>
    <rPh sb="17" eb="20">
      <t>キュウセイキ</t>
    </rPh>
    <rPh sb="23" eb="25">
      <t>ウンエイ</t>
    </rPh>
    <rPh sb="30" eb="31">
      <t>ムズカ</t>
    </rPh>
    <rPh sb="41" eb="43">
      <t>ヘイセイ</t>
    </rPh>
    <rPh sb="45" eb="46">
      <t>ネン</t>
    </rPh>
    <rPh sb="48" eb="49">
      <t>ガツ</t>
    </rPh>
    <rPh sb="51" eb="52">
      <t>キュウ</t>
    </rPh>
    <rPh sb="58" eb="60">
      <t>チイキ</t>
    </rPh>
    <rPh sb="60" eb="62">
      <t>ホウカツ</t>
    </rPh>
    <rPh sb="64" eb="66">
      <t>ビョウトウ</t>
    </rPh>
    <rPh sb="69" eb="70">
      <t>ショウ</t>
    </rPh>
    <rPh sb="72" eb="74">
      <t>カイセツ</t>
    </rPh>
    <rPh sb="82" eb="84">
      <t>ヘイセイ</t>
    </rPh>
    <rPh sb="86" eb="87">
      <t>ネン</t>
    </rPh>
    <rPh sb="88" eb="89">
      <t>ガツ</t>
    </rPh>
    <rPh sb="91" eb="94">
      <t>キュウセイキ</t>
    </rPh>
    <rPh sb="94" eb="96">
      <t>ビョウショウ</t>
    </rPh>
    <rPh sb="97" eb="99">
      <t>カイフク</t>
    </rPh>
    <rPh sb="108" eb="110">
      <t>ビョウショウ</t>
    </rPh>
    <rPh sb="113" eb="114">
      <t>ショウ</t>
    </rPh>
    <rPh sb="117" eb="119">
      <t>ウンヨウ</t>
    </rPh>
    <rPh sb="119" eb="121">
      <t>カイシ</t>
    </rPh>
    <rPh sb="122" eb="123">
      <t>サラ</t>
    </rPh>
    <rPh sb="125" eb="127">
      <t>ヘイセイ</t>
    </rPh>
    <rPh sb="129" eb="131">
      <t>ネンド</t>
    </rPh>
    <rPh sb="133" eb="135">
      <t>ガイブ</t>
    </rPh>
    <rPh sb="140" eb="142">
      <t>ドウニュウ</t>
    </rPh>
    <rPh sb="143" eb="145">
      <t>ジイン</t>
    </rPh>
    <rPh sb="146" eb="148">
      <t>ニュウイン</t>
    </rPh>
    <rPh sb="157" eb="159">
      <t>ブンセキ</t>
    </rPh>
    <rPh sb="160" eb="162">
      <t>ジュリョウ</t>
    </rPh>
    <rPh sb="162" eb="164">
      <t>ドウコウ</t>
    </rPh>
    <rPh sb="167" eb="169">
      <t>センリャク</t>
    </rPh>
    <rPh sb="169" eb="171">
      <t>テイアン</t>
    </rPh>
    <rPh sb="175" eb="176">
      <t>ゲン</t>
    </rPh>
    <rPh sb="176" eb="178">
      <t>シンリョウ</t>
    </rPh>
    <rPh sb="178" eb="180">
      <t>ホウシュウ</t>
    </rPh>
    <rPh sb="180" eb="182">
      <t>セイド</t>
    </rPh>
    <rPh sb="182" eb="183">
      <t>カ</t>
    </rPh>
    <rPh sb="185" eb="187">
      <t>カサン</t>
    </rPh>
    <rPh sb="187" eb="189">
      <t>シドウ</t>
    </rPh>
    <rPh sb="189" eb="190">
      <t>リョウ</t>
    </rPh>
    <rPh sb="190" eb="191">
      <t>トウ</t>
    </rPh>
    <rPh sb="192" eb="194">
      <t>サンテイ</t>
    </rPh>
    <rPh sb="194" eb="197">
      <t>テキセイカ</t>
    </rPh>
    <rPh sb="204" eb="205">
      <t>ウ</t>
    </rPh>
    <rPh sb="206" eb="208">
      <t>ジッコウ</t>
    </rPh>
    <rPh sb="215" eb="217">
      <t>コンゴ</t>
    </rPh>
    <rPh sb="218" eb="220">
      <t>ジョウキン</t>
    </rPh>
    <rPh sb="220" eb="222">
      <t>イシ</t>
    </rPh>
    <rPh sb="222" eb="224">
      <t>カクホ</t>
    </rPh>
    <rPh sb="225" eb="230">
      <t>サイジュウヨウカダイ</t>
    </rPh>
    <rPh sb="233" eb="235">
      <t>ニュウイン</t>
    </rPh>
    <rPh sb="235" eb="238">
      <t>カンジャスウ</t>
    </rPh>
    <rPh sb="239" eb="241">
      <t>ゾウカ</t>
    </rPh>
    <rPh sb="242" eb="243">
      <t>ハカ</t>
    </rPh>
    <rPh sb="249" eb="251">
      <t>チイキ</t>
    </rPh>
    <rPh sb="251" eb="253">
      <t>イリョウ</t>
    </rPh>
    <rPh sb="253" eb="255">
      <t>シエン</t>
    </rPh>
    <rPh sb="255" eb="257">
      <t>ビョウイン</t>
    </rPh>
    <rPh sb="261" eb="263">
      <t>チイキ</t>
    </rPh>
    <rPh sb="264" eb="266">
      <t>イリョウ</t>
    </rPh>
    <rPh sb="266" eb="268">
      <t>キカン</t>
    </rPh>
    <rPh sb="270" eb="272">
      <t>イッソウ</t>
    </rPh>
    <rPh sb="273" eb="275">
      <t>キノウ</t>
    </rPh>
    <rPh sb="275" eb="277">
      <t>レンケイ</t>
    </rPh>
    <rPh sb="278" eb="279">
      <t>スス</t>
    </rPh>
    <rPh sb="281" eb="283">
      <t>ソウキ</t>
    </rPh>
    <rPh sb="284" eb="286">
      <t>ケイジョウ</t>
    </rPh>
    <rPh sb="286" eb="288">
      <t>シュウシ</t>
    </rPh>
    <rPh sb="297" eb="299">
      <t>ケイエイ</t>
    </rPh>
    <rPh sb="299" eb="301">
      <t>タイセイ</t>
    </rPh>
    <rPh sb="302" eb="304">
      <t>カイゼン</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</si>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</sst>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68.599999999999994</c:v>
                </c:pt>
                <c:pt idx="1">
                  <c:v>68.099999999999994</c:v>
                </c:pt>
                <c:pt idx="2">
                  <c:v>65.3</c:v>
                </c:pt>
                <c:pt idx="3">
                  <c:v>66.8</c:v>
                </c:pt>
                <c:pt idx="4">
                  <c:v>70.400000000000006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2862488"/>
        <c:axId val="1736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2862488"/>
        <c:axId val="173616928"/>
      </c:lineChart>
      <c:dateAx>
        <c:axId val="172862488"/>
        <c:scaling>
          <c:orientation val="minMax"/>
        </c:scaling>
        <c:delete val="1"/>
        <c:axPos val="b"/>
        <c:numFmt formatCode="ge" sourceLinked="1"/>
        <c:majorTickMark val="none"/>
        <c:minorTickMark val="none"/>
        <c:tickLblPos val="none"/>
        <c:crossAx val="173616928"/>
        <c:crosses val="autoZero"/>
        <c:auto val="1"/>
        <c:lblOffset val="100"/>
        <c:baseTimeUnit val="years"/>
      </c:dateAx>
      <c:valAx>
        <c:axId val="17361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86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11097</c:v>
                </c:pt>
                <c:pt idx="1">
                  <c:v>11351</c:v>
                </c:pt>
                <c:pt idx="2">
                  <c:v>11545</c:v>
                </c:pt>
                <c:pt idx="3">
                  <c:v>12747</c:v>
                </c:pt>
                <c:pt idx="4">
                  <c:v>12537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3353880"/>
        <c:axId val="2295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3353880"/>
        <c:axId val="229542112"/>
      </c:lineChart>
      <c:dateAx>
        <c:axId val="173353880"/>
        <c:scaling>
          <c:orientation val="minMax"/>
        </c:scaling>
        <c:delete val="1"/>
        <c:axPos val="b"/>
        <c:numFmt formatCode="ge" sourceLinked="1"/>
        <c:majorTickMark val="none"/>
        <c:minorTickMark val="none"/>
        <c:tickLblPos val="none"/>
        <c:crossAx val="229542112"/>
        <c:crosses val="autoZero"/>
        <c:auto val="1"/>
        <c:lblOffset val="100"/>
        <c:baseTimeUnit val="years"/>
      </c:dateAx>
      <c:valAx>
        <c:axId val="22954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35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52959</c:v>
                </c:pt>
                <c:pt idx="1">
                  <c:v>53637</c:v>
                </c:pt>
                <c:pt idx="2">
                  <c:v>53757</c:v>
                </c:pt>
                <c:pt idx="3">
                  <c:v>54694</c:v>
                </c:pt>
                <c:pt idx="4">
                  <c:v>54019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9542896"/>
        <c:axId val="22954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9542896"/>
        <c:axId val="229543288"/>
      </c:lineChart>
      <c:dateAx>
        <c:axId val="229542896"/>
        <c:scaling>
          <c:orientation val="minMax"/>
        </c:scaling>
        <c:delete val="1"/>
        <c:axPos val="b"/>
        <c:numFmt formatCode="ge" sourceLinked="1"/>
        <c:majorTickMark val="none"/>
        <c:minorTickMark val="none"/>
        <c:tickLblPos val="none"/>
        <c:crossAx val="229543288"/>
        <c:crosses val="autoZero"/>
        <c:auto val="1"/>
        <c:lblOffset val="100"/>
        <c:baseTimeUnit val="years"/>
      </c:dateAx>
      <c:valAx>
        <c:axId val="229543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954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93.3</c:v>
                </c:pt>
                <c:pt idx="1">
                  <c:v>92.9</c:v>
                </c:pt>
                <c:pt idx="2">
                  <c:v>39.1</c:v>
                </c:pt>
                <c:pt idx="3">
                  <c:v>34.799999999999997</c:v>
                </c:pt>
                <c:pt idx="4">
                  <c:v>40.5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3259880"/>
        <c:axId val="17318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3259880"/>
        <c:axId val="173184184"/>
      </c:lineChart>
      <c:dateAx>
        <c:axId val="173259880"/>
        <c:scaling>
          <c:orientation val="minMax"/>
        </c:scaling>
        <c:delete val="1"/>
        <c:axPos val="b"/>
        <c:numFmt formatCode="ge" sourceLinked="1"/>
        <c:majorTickMark val="none"/>
        <c:minorTickMark val="none"/>
        <c:tickLblPos val="none"/>
        <c:crossAx val="173184184"/>
        <c:crosses val="autoZero"/>
        <c:auto val="1"/>
        <c:lblOffset val="100"/>
        <c:baseTimeUnit val="years"/>
      </c:dateAx>
      <c:valAx>
        <c:axId val="17318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25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97.6</c:v>
                </c:pt>
                <c:pt idx="1">
                  <c:v>96.7</c:v>
                </c:pt>
                <c:pt idx="2">
                  <c:v>93.6</c:v>
                </c:pt>
                <c:pt idx="3">
                  <c:v>95.3</c:v>
                </c:pt>
                <c:pt idx="4">
                  <c:v>91.5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739192"/>
        <c:axId val="17245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739192"/>
        <c:axId val="172456232"/>
      </c:lineChart>
      <c:dateAx>
        <c:axId val="104739192"/>
        <c:scaling>
          <c:orientation val="minMax"/>
        </c:scaling>
        <c:delete val="1"/>
        <c:axPos val="b"/>
        <c:numFmt formatCode="ge" sourceLinked="1"/>
        <c:majorTickMark val="none"/>
        <c:minorTickMark val="none"/>
        <c:tickLblPos val="none"/>
        <c:crossAx val="172456232"/>
        <c:crosses val="autoZero"/>
        <c:auto val="1"/>
        <c:lblOffset val="100"/>
        <c:baseTimeUnit val="years"/>
      </c:dateAx>
      <c:valAx>
        <c:axId val="17245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73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99.7</c:v>
                </c:pt>
                <c:pt idx="1">
                  <c:v>99.2</c:v>
                </c:pt>
                <c:pt idx="2">
                  <c:v>96.8</c:v>
                </c:pt>
                <c:pt idx="3">
                  <c:v>98.9</c:v>
                </c:pt>
                <c:pt idx="4">
                  <c:v>95.2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3163768"/>
        <c:axId val="17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3163768"/>
        <c:axId val="172978536"/>
      </c:lineChart>
      <c:dateAx>
        <c:axId val="173163768"/>
        <c:scaling>
          <c:orientation val="minMax"/>
        </c:scaling>
        <c:delete val="1"/>
        <c:axPos val="b"/>
        <c:numFmt formatCode="ge" sourceLinked="1"/>
        <c:majorTickMark val="none"/>
        <c:minorTickMark val="none"/>
        <c:tickLblPos val="none"/>
        <c:crossAx val="172978536"/>
        <c:crosses val="autoZero"/>
        <c:auto val="1"/>
        <c:lblOffset val="100"/>
        <c:baseTimeUnit val="years"/>
      </c:dateAx>
      <c:valAx>
        <c:axId val="17297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316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67.400000000000006</c:v>
                </c:pt>
                <c:pt idx="1">
                  <c:v>68</c:v>
                </c:pt>
                <c:pt idx="2">
                  <c:v>64.2</c:v>
                </c:pt>
                <c:pt idx="3">
                  <c:v>66.2</c:v>
                </c:pt>
                <c:pt idx="4">
                  <c:v>66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4382360"/>
        <c:axId val="10438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4382360"/>
        <c:axId val="104382744"/>
      </c:lineChart>
      <c:dateAx>
        <c:axId val="104382360"/>
        <c:scaling>
          <c:orientation val="minMax"/>
        </c:scaling>
        <c:delete val="1"/>
        <c:axPos val="b"/>
        <c:numFmt formatCode="ge" sourceLinked="1"/>
        <c:majorTickMark val="none"/>
        <c:minorTickMark val="none"/>
        <c:tickLblPos val="none"/>
        <c:crossAx val="104382744"/>
        <c:crosses val="autoZero"/>
        <c:auto val="1"/>
        <c:lblOffset val="100"/>
        <c:baseTimeUnit val="years"/>
      </c:dateAx>
      <c:valAx>
        <c:axId val="10438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8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76.599999999999994</c:v>
                </c:pt>
                <c:pt idx="1">
                  <c:v>78.099999999999994</c:v>
                </c:pt>
                <c:pt idx="2">
                  <c:v>67</c:v>
                </c:pt>
                <c:pt idx="3">
                  <c:v>70.8</c:v>
                </c:pt>
                <c:pt idx="4">
                  <c:v>67.599999999999994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3565032"/>
        <c:axId val="17335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3565032"/>
        <c:axId val="173353488"/>
      </c:lineChart>
      <c:dateAx>
        <c:axId val="173565032"/>
        <c:scaling>
          <c:orientation val="minMax"/>
        </c:scaling>
        <c:delete val="1"/>
        <c:axPos val="b"/>
        <c:numFmt formatCode="ge" sourceLinked="1"/>
        <c:majorTickMark val="none"/>
        <c:minorTickMark val="none"/>
        <c:tickLblPos val="none"/>
        <c:crossAx val="173353488"/>
        <c:crosses val="autoZero"/>
        <c:auto val="1"/>
        <c:lblOffset val="100"/>
        <c:baseTimeUnit val="years"/>
      </c:dateAx>
      <c:valAx>
        <c:axId val="17335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6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34415613</c:v>
                </c:pt>
                <c:pt idx="1">
                  <c:v>34168281</c:v>
                </c:pt>
                <c:pt idx="2">
                  <c:v>34587905</c:v>
                </c:pt>
                <c:pt idx="3">
                  <c:v>34913377</c:v>
                </c:pt>
                <c:pt idx="4">
                  <c:v>38615656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3354664"/>
        <c:axId val="17335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3354664"/>
        <c:axId val="173355056"/>
      </c:lineChart>
      <c:dateAx>
        <c:axId val="173354664"/>
        <c:scaling>
          <c:orientation val="minMax"/>
        </c:scaling>
        <c:delete val="1"/>
        <c:axPos val="b"/>
        <c:numFmt formatCode="ge" sourceLinked="1"/>
        <c:majorTickMark val="none"/>
        <c:minorTickMark val="none"/>
        <c:tickLblPos val="none"/>
        <c:crossAx val="173355056"/>
        <c:crosses val="autoZero"/>
        <c:auto val="1"/>
        <c:lblOffset val="100"/>
        <c:baseTimeUnit val="years"/>
      </c:dateAx>
      <c:valAx>
        <c:axId val="173355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35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20.9</c:v>
                </c:pt>
                <c:pt idx="1">
                  <c:v>21.5</c:v>
                </c:pt>
                <c:pt idx="2">
                  <c:v>21.5</c:v>
                </c:pt>
                <c:pt idx="3">
                  <c:v>22.8</c:v>
                </c:pt>
                <c:pt idx="4">
                  <c:v>22.6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9539760"/>
        <c:axId val="22954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9539760"/>
        <c:axId val="229540152"/>
      </c:lineChart>
      <c:dateAx>
        <c:axId val="229539760"/>
        <c:scaling>
          <c:orientation val="minMax"/>
        </c:scaling>
        <c:delete val="1"/>
        <c:axPos val="b"/>
        <c:numFmt formatCode="ge" sourceLinked="1"/>
        <c:majorTickMark val="none"/>
        <c:minorTickMark val="none"/>
        <c:tickLblPos val="none"/>
        <c:crossAx val="229540152"/>
        <c:crosses val="autoZero"/>
        <c:auto val="1"/>
        <c:lblOffset val="100"/>
        <c:baseTimeUnit val="years"/>
      </c:dateAx>
      <c:valAx>
        <c:axId val="22954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53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51.4</c:v>
                </c:pt>
                <c:pt idx="1">
                  <c:v>51.7</c:v>
                </c:pt>
                <c:pt idx="2">
                  <c:v>60.4</c:v>
                </c:pt>
                <c:pt idx="3">
                  <c:v>58.9</c:v>
                </c:pt>
                <c:pt idx="4">
                  <c:v>60.5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9540936"/>
        <c:axId val="22954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9540936"/>
        <c:axId val="229541328"/>
      </c:lineChart>
      <c:dateAx>
        <c:axId val="229540936"/>
        <c:scaling>
          <c:orientation val="minMax"/>
        </c:scaling>
        <c:delete val="1"/>
        <c:axPos val="b"/>
        <c:numFmt formatCode="ge" sourceLinked="1"/>
        <c:majorTickMark val="none"/>
        <c:minorTickMark val="none"/>
        <c:tickLblPos val="none"/>
        <c:crossAx val="229541328"/>
        <c:crosses val="autoZero"/>
        <c:auto val="1"/>
        <c:lblOffset val="100"/>
        <c:baseTimeUnit val="years"/>
      </c:dateAx>
      <c:valAx>
        <c:axId val="22954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54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群馬県桐生地域医療組合　桐生厚生総合病院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147</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467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471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34089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463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463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99.7</v>
      </c>
      <c r="Q33" s="101"/>
      <c r="R33" s="101"/>
      <c r="S33" s="101"/>
      <c r="T33" s="101"/>
      <c r="U33" s="101"/>
      <c r="V33" s="101"/>
      <c r="W33" s="101"/>
      <c r="X33" s="101"/>
      <c r="Y33" s="101"/>
      <c r="Z33" s="101"/>
      <c r="AA33" s="101"/>
      <c r="AB33" s="101"/>
      <c r="AC33" s="101"/>
      <c r="AD33" s="102"/>
      <c r="AE33" s="100">
        <f>データ!AI7</f>
        <v>99.2</v>
      </c>
      <c r="AF33" s="101"/>
      <c r="AG33" s="101"/>
      <c r="AH33" s="101"/>
      <c r="AI33" s="101"/>
      <c r="AJ33" s="101"/>
      <c r="AK33" s="101"/>
      <c r="AL33" s="101"/>
      <c r="AM33" s="101"/>
      <c r="AN33" s="101"/>
      <c r="AO33" s="101"/>
      <c r="AP33" s="101"/>
      <c r="AQ33" s="101"/>
      <c r="AR33" s="101"/>
      <c r="AS33" s="102"/>
      <c r="AT33" s="100">
        <f>データ!AJ7</f>
        <v>96.8</v>
      </c>
      <c r="AU33" s="101"/>
      <c r="AV33" s="101"/>
      <c r="AW33" s="101"/>
      <c r="AX33" s="101"/>
      <c r="AY33" s="101"/>
      <c r="AZ33" s="101"/>
      <c r="BA33" s="101"/>
      <c r="BB33" s="101"/>
      <c r="BC33" s="101"/>
      <c r="BD33" s="101"/>
      <c r="BE33" s="101"/>
      <c r="BF33" s="101"/>
      <c r="BG33" s="101"/>
      <c r="BH33" s="102"/>
      <c r="BI33" s="100">
        <f>データ!AK7</f>
        <v>98.9</v>
      </c>
      <c r="BJ33" s="101"/>
      <c r="BK33" s="101"/>
      <c r="BL33" s="101"/>
      <c r="BM33" s="101"/>
      <c r="BN33" s="101"/>
      <c r="BO33" s="101"/>
      <c r="BP33" s="101"/>
      <c r="BQ33" s="101"/>
      <c r="BR33" s="101"/>
      <c r="BS33" s="101"/>
      <c r="BT33" s="101"/>
      <c r="BU33" s="101"/>
      <c r="BV33" s="101"/>
      <c r="BW33" s="102"/>
      <c r="BX33" s="100">
        <f>データ!AL7</f>
        <v>95.2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97.6</v>
      </c>
      <c r="DE33" s="101"/>
      <c r="DF33" s="101"/>
      <c r="DG33" s="101"/>
      <c r="DH33" s="101"/>
      <c r="DI33" s="101"/>
      <c r="DJ33" s="101"/>
      <c r="DK33" s="101"/>
      <c r="DL33" s="101"/>
      <c r="DM33" s="101"/>
      <c r="DN33" s="101"/>
      <c r="DO33" s="101"/>
      <c r="DP33" s="101"/>
      <c r="DQ33" s="101"/>
      <c r="DR33" s="102"/>
      <c r="DS33" s="100">
        <f>データ!AT7</f>
        <v>96.7</v>
      </c>
      <c r="DT33" s="101"/>
      <c r="DU33" s="101"/>
      <c r="DV33" s="101"/>
      <c r="DW33" s="101"/>
      <c r="DX33" s="101"/>
      <c r="DY33" s="101"/>
      <c r="DZ33" s="101"/>
      <c r="EA33" s="101"/>
      <c r="EB33" s="101"/>
      <c r="EC33" s="101"/>
      <c r="ED33" s="101"/>
      <c r="EE33" s="101"/>
      <c r="EF33" s="101"/>
      <c r="EG33" s="102"/>
      <c r="EH33" s="100">
        <f>データ!AU7</f>
        <v>93.6</v>
      </c>
      <c r="EI33" s="101"/>
      <c r="EJ33" s="101"/>
      <c r="EK33" s="101"/>
      <c r="EL33" s="101"/>
      <c r="EM33" s="101"/>
      <c r="EN33" s="101"/>
      <c r="EO33" s="101"/>
      <c r="EP33" s="101"/>
      <c r="EQ33" s="101"/>
      <c r="ER33" s="101"/>
      <c r="ES33" s="101"/>
      <c r="ET33" s="101"/>
      <c r="EU33" s="101"/>
      <c r="EV33" s="102"/>
      <c r="EW33" s="100">
        <f>データ!AV7</f>
        <v>95.3</v>
      </c>
      <c r="EX33" s="101"/>
      <c r="EY33" s="101"/>
      <c r="EZ33" s="101"/>
      <c r="FA33" s="101"/>
      <c r="FB33" s="101"/>
      <c r="FC33" s="101"/>
      <c r="FD33" s="101"/>
      <c r="FE33" s="101"/>
      <c r="FF33" s="101"/>
      <c r="FG33" s="101"/>
      <c r="FH33" s="101"/>
      <c r="FI33" s="101"/>
      <c r="FJ33" s="101"/>
      <c r="FK33" s="102"/>
      <c r="FL33" s="100">
        <f>データ!AW7</f>
        <v>91.5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93.3</v>
      </c>
      <c r="GS33" s="101"/>
      <c r="GT33" s="101"/>
      <c r="GU33" s="101"/>
      <c r="GV33" s="101"/>
      <c r="GW33" s="101"/>
      <c r="GX33" s="101"/>
      <c r="GY33" s="101"/>
      <c r="GZ33" s="101"/>
      <c r="HA33" s="101"/>
      <c r="HB33" s="101"/>
      <c r="HC33" s="101"/>
      <c r="HD33" s="101"/>
      <c r="HE33" s="101"/>
      <c r="HF33" s="102"/>
      <c r="HG33" s="100">
        <f>データ!BE7</f>
        <v>92.9</v>
      </c>
      <c r="HH33" s="101"/>
      <c r="HI33" s="101"/>
      <c r="HJ33" s="101"/>
      <c r="HK33" s="101"/>
      <c r="HL33" s="101"/>
      <c r="HM33" s="101"/>
      <c r="HN33" s="101"/>
      <c r="HO33" s="101"/>
      <c r="HP33" s="101"/>
      <c r="HQ33" s="101"/>
      <c r="HR33" s="101"/>
      <c r="HS33" s="101"/>
      <c r="HT33" s="101"/>
      <c r="HU33" s="102"/>
      <c r="HV33" s="100">
        <f>データ!BF7</f>
        <v>39.1</v>
      </c>
      <c r="HW33" s="101"/>
      <c r="HX33" s="101"/>
      <c r="HY33" s="101"/>
      <c r="HZ33" s="101"/>
      <c r="IA33" s="101"/>
      <c r="IB33" s="101"/>
      <c r="IC33" s="101"/>
      <c r="ID33" s="101"/>
      <c r="IE33" s="101"/>
      <c r="IF33" s="101"/>
      <c r="IG33" s="101"/>
      <c r="IH33" s="101"/>
      <c r="II33" s="101"/>
      <c r="IJ33" s="102"/>
      <c r="IK33" s="100">
        <f>データ!BG7</f>
        <v>34.799999999999997</v>
      </c>
      <c r="IL33" s="101"/>
      <c r="IM33" s="101"/>
      <c r="IN33" s="101"/>
      <c r="IO33" s="101"/>
      <c r="IP33" s="101"/>
      <c r="IQ33" s="101"/>
      <c r="IR33" s="101"/>
      <c r="IS33" s="101"/>
      <c r="IT33" s="101"/>
      <c r="IU33" s="101"/>
      <c r="IV33" s="101"/>
      <c r="IW33" s="101"/>
      <c r="IX33" s="101"/>
      <c r="IY33" s="102"/>
      <c r="IZ33" s="100">
        <f>データ!BH7</f>
        <v>40.5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68.599999999999994</v>
      </c>
      <c r="KG33" s="101"/>
      <c r="KH33" s="101"/>
      <c r="KI33" s="101"/>
      <c r="KJ33" s="101"/>
      <c r="KK33" s="101"/>
      <c r="KL33" s="101"/>
      <c r="KM33" s="101"/>
      <c r="KN33" s="101"/>
      <c r="KO33" s="101"/>
      <c r="KP33" s="101"/>
      <c r="KQ33" s="101"/>
      <c r="KR33" s="101"/>
      <c r="KS33" s="101"/>
      <c r="KT33" s="102"/>
      <c r="KU33" s="100">
        <f>データ!BP7</f>
        <v>68.099999999999994</v>
      </c>
      <c r="KV33" s="101"/>
      <c r="KW33" s="101"/>
      <c r="KX33" s="101"/>
      <c r="KY33" s="101"/>
      <c r="KZ33" s="101"/>
      <c r="LA33" s="101"/>
      <c r="LB33" s="101"/>
      <c r="LC33" s="101"/>
      <c r="LD33" s="101"/>
      <c r="LE33" s="101"/>
      <c r="LF33" s="101"/>
      <c r="LG33" s="101"/>
      <c r="LH33" s="101"/>
      <c r="LI33" s="102"/>
      <c r="LJ33" s="100">
        <f>データ!BQ7</f>
        <v>65.3</v>
      </c>
      <c r="LK33" s="101"/>
      <c r="LL33" s="101"/>
      <c r="LM33" s="101"/>
      <c r="LN33" s="101"/>
      <c r="LO33" s="101"/>
      <c r="LP33" s="101"/>
      <c r="LQ33" s="101"/>
      <c r="LR33" s="101"/>
      <c r="LS33" s="101"/>
      <c r="LT33" s="101"/>
      <c r="LU33" s="101"/>
      <c r="LV33" s="101"/>
      <c r="LW33" s="101"/>
      <c r="LX33" s="102"/>
      <c r="LY33" s="100">
        <f>データ!BR7</f>
        <v>66.8</v>
      </c>
      <c r="LZ33" s="101"/>
      <c r="MA33" s="101"/>
      <c r="MB33" s="101"/>
      <c r="MC33" s="101"/>
      <c r="MD33" s="101"/>
      <c r="ME33" s="101"/>
      <c r="MF33" s="101"/>
      <c r="MG33" s="101"/>
      <c r="MH33" s="101"/>
      <c r="MI33" s="101"/>
      <c r="MJ33" s="101"/>
      <c r="MK33" s="101"/>
      <c r="ML33" s="101"/>
      <c r="MM33" s="102"/>
      <c r="MN33" s="100">
        <f>データ!BS7</f>
        <v>70.400000000000006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144</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52959</v>
      </c>
      <c r="Q55" s="104"/>
      <c r="R55" s="104"/>
      <c r="S55" s="104"/>
      <c r="T55" s="104"/>
      <c r="U55" s="104"/>
      <c r="V55" s="104"/>
      <c r="W55" s="104"/>
      <c r="X55" s="104"/>
      <c r="Y55" s="104"/>
      <c r="Z55" s="104"/>
      <c r="AA55" s="104"/>
      <c r="AB55" s="104"/>
      <c r="AC55" s="104"/>
      <c r="AD55" s="105"/>
      <c r="AE55" s="103">
        <f>データ!CA7</f>
        <v>53637</v>
      </c>
      <c r="AF55" s="104"/>
      <c r="AG55" s="104"/>
      <c r="AH55" s="104"/>
      <c r="AI55" s="104"/>
      <c r="AJ55" s="104"/>
      <c r="AK55" s="104"/>
      <c r="AL55" s="104"/>
      <c r="AM55" s="104"/>
      <c r="AN55" s="104"/>
      <c r="AO55" s="104"/>
      <c r="AP55" s="104"/>
      <c r="AQ55" s="104"/>
      <c r="AR55" s="104"/>
      <c r="AS55" s="105"/>
      <c r="AT55" s="103">
        <f>データ!CB7</f>
        <v>53757</v>
      </c>
      <c r="AU55" s="104"/>
      <c r="AV55" s="104"/>
      <c r="AW55" s="104"/>
      <c r="AX55" s="104"/>
      <c r="AY55" s="104"/>
      <c r="AZ55" s="104"/>
      <c r="BA55" s="104"/>
      <c r="BB55" s="104"/>
      <c r="BC55" s="104"/>
      <c r="BD55" s="104"/>
      <c r="BE55" s="104"/>
      <c r="BF55" s="104"/>
      <c r="BG55" s="104"/>
      <c r="BH55" s="105"/>
      <c r="BI55" s="103">
        <f>データ!CC7</f>
        <v>54694</v>
      </c>
      <c r="BJ55" s="104"/>
      <c r="BK55" s="104"/>
      <c r="BL55" s="104"/>
      <c r="BM55" s="104"/>
      <c r="BN55" s="104"/>
      <c r="BO55" s="104"/>
      <c r="BP55" s="104"/>
      <c r="BQ55" s="104"/>
      <c r="BR55" s="104"/>
      <c r="BS55" s="104"/>
      <c r="BT55" s="104"/>
      <c r="BU55" s="104"/>
      <c r="BV55" s="104"/>
      <c r="BW55" s="105"/>
      <c r="BX55" s="103">
        <f>データ!CD7</f>
        <v>54019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11097</v>
      </c>
      <c r="DE55" s="104"/>
      <c r="DF55" s="104"/>
      <c r="DG55" s="104"/>
      <c r="DH55" s="104"/>
      <c r="DI55" s="104"/>
      <c r="DJ55" s="104"/>
      <c r="DK55" s="104"/>
      <c r="DL55" s="104"/>
      <c r="DM55" s="104"/>
      <c r="DN55" s="104"/>
      <c r="DO55" s="104"/>
      <c r="DP55" s="104"/>
      <c r="DQ55" s="104"/>
      <c r="DR55" s="105"/>
      <c r="DS55" s="103">
        <f>データ!CL7</f>
        <v>11351</v>
      </c>
      <c r="DT55" s="104"/>
      <c r="DU55" s="104"/>
      <c r="DV55" s="104"/>
      <c r="DW55" s="104"/>
      <c r="DX55" s="104"/>
      <c r="DY55" s="104"/>
      <c r="DZ55" s="104"/>
      <c r="EA55" s="104"/>
      <c r="EB55" s="104"/>
      <c r="EC55" s="104"/>
      <c r="ED55" s="104"/>
      <c r="EE55" s="104"/>
      <c r="EF55" s="104"/>
      <c r="EG55" s="105"/>
      <c r="EH55" s="103">
        <f>データ!CM7</f>
        <v>11545</v>
      </c>
      <c r="EI55" s="104"/>
      <c r="EJ55" s="104"/>
      <c r="EK55" s="104"/>
      <c r="EL55" s="104"/>
      <c r="EM55" s="104"/>
      <c r="EN55" s="104"/>
      <c r="EO55" s="104"/>
      <c r="EP55" s="104"/>
      <c r="EQ55" s="104"/>
      <c r="ER55" s="104"/>
      <c r="ES55" s="104"/>
      <c r="ET55" s="104"/>
      <c r="EU55" s="104"/>
      <c r="EV55" s="105"/>
      <c r="EW55" s="103">
        <f>データ!CN7</f>
        <v>12747</v>
      </c>
      <c r="EX55" s="104"/>
      <c r="EY55" s="104"/>
      <c r="EZ55" s="104"/>
      <c r="FA55" s="104"/>
      <c r="FB55" s="104"/>
      <c r="FC55" s="104"/>
      <c r="FD55" s="104"/>
      <c r="FE55" s="104"/>
      <c r="FF55" s="104"/>
      <c r="FG55" s="104"/>
      <c r="FH55" s="104"/>
      <c r="FI55" s="104"/>
      <c r="FJ55" s="104"/>
      <c r="FK55" s="105"/>
      <c r="FL55" s="103">
        <f>データ!CO7</f>
        <v>12537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51.4</v>
      </c>
      <c r="GS55" s="101"/>
      <c r="GT55" s="101"/>
      <c r="GU55" s="101"/>
      <c r="GV55" s="101"/>
      <c r="GW55" s="101"/>
      <c r="GX55" s="101"/>
      <c r="GY55" s="101"/>
      <c r="GZ55" s="101"/>
      <c r="HA55" s="101"/>
      <c r="HB55" s="101"/>
      <c r="HC55" s="101"/>
      <c r="HD55" s="101"/>
      <c r="HE55" s="101"/>
      <c r="HF55" s="102"/>
      <c r="HG55" s="100">
        <f>データ!CW7</f>
        <v>51.7</v>
      </c>
      <c r="HH55" s="101"/>
      <c r="HI55" s="101"/>
      <c r="HJ55" s="101"/>
      <c r="HK55" s="101"/>
      <c r="HL55" s="101"/>
      <c r="HM55" s="101"/>
      <c r="HN55" s="101"/>
      <c r="HO55" s="101"/>
      <c r="HP55" s="101"/>
      <c r="HQ55" s="101"/>
      <c r="HR55" s="101"/>
      <c r="HS55" s="101"/>
      <c r="HT55" s="101"/>
      <c r="HU55" s="102"/>
      <c r="HV55" s="100">
        <f>データ!CX7</f>
        <v>60.4</v>
      </c>
      <c r="HW55" s="101"/>
      <c r="HX55" s="101"/>
      <c r="HY55" s="101"/>
      <c r="HZ55" s="101"/>
      <c r="IA55" s="101"/>
      <c r="IB55" s="101"/>
      <c r="IC55" s="101"/>
      <c r="ID55" s="101"/>
      <c r="IE55" s="101"/>
      <c r="IF55" s="101"/>
      <c r="IG55" s="101"/>
      <c r="IH55" s="101"/>
      <c r="II55" s="101"/>
      <c r="IJ55" s="102"/>
      <c r="IK55" s="100">
        <f>データ!CY7</f>
        <v>58.9</v>
      </c>
      <c r="IL55" s="101"/>
      <c r="IM55" s="101"/>
      <c r="IN55" s="101"/>
      <c r="IO55" s="101"/>
      <c r="IP55" s="101"/>
      <c r="IQ55" s="101"/>
      <c r="IR55" s="101"/>
      <c r="IS55" s="101"/>
      <c r="IT55" s="101"/>
      <c r="IU55" s="101"/>
      <c r="IV55" s="101"/>
      <c r="IW55" s="101"/>
      <c r="IX55" s="101"/>
      <c r="IY55" s="102"/>
      <c r="IZ55" s="100">
        <f>データ!CZ7</f>
        <v>60.5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20.9</v>
      </c>
      <c r="KG55" s="101"/>
      <c r="KH55" s="101"/>
      <c r="KI55" s="101"/>
      <c r="KJ55" s="101"/>
      <c r="KK55" s="101"/>
      <c r="KL55" s="101"/>
      <c r="KM55" s="101"/>
      <c r="KN55" s="101"/>
      <c r="KO55" s="101"/>
      <c r="KP55" s="101"/>
      <c r="KQ55" s="101"/>
      <c r="KR55" s="101"/>
      <c r="KS55" s="101"/>
      <c r="KT55" s="102"/>
      <c r="KU55" s="100">
        <f>データ!DH7</f>
        <v>21.5</v>
      </c>
      <c r="KV55" s="101"/>
      <c r="KW55" s="101"/>
      <c r="KX55" s="101"/>
      <c r="KY55" s="101"/>
      <c r="KZ55" s="101"/>
      <c r="LA55" s="101"/>
      <c r="LB55" s="101"/>
      <c r="LC55" s="101"/>
      <c r="LD55" s="101"/>
      <c r="LE55" s="101"/>
      <c r="LF55" s="101"/>
      <c r="LG55" s="101"/>
      <c r="LH55" s="101"/>
      <c r="LI55" s="102"/>
      <c r="LJ55" s="100">
        <f>データ!DI7</f>
        <v>21.5</v>
      </c>
      <c r="LK55" s="101"/>
      <c r="LL55" s="101"/>
      <c r="LM55" s="101"/>
      <c r="LN55" s="101"/>
      <c r="LO55" s="101"/>
      <c r="LP55" s="101"/>
      <c r="LQ55" s="101"/>
      <c r="LR55" s="101"/>
      <c r="LS55" s="101"/>
      <c r="LT55" s="101"/>
      <c r="LU55" s="101"/>
      <c r="LV55" s="101"/>
      <c r="LW55" s="101"/>
      <c r="LX55" s="102"/>
      <c r="LY55" s="100">
        <f>データ!DJ7</f>
        <v>22.8</v>
      </c>
      <c r="LZ55" s="101"/>
      <c r="MA55" s="101"/>
      <c r="MB55" s="101"/>
      <c r="MC55" s="101"/>
      <c r="MD55" s="101"/>
      <c r="ME55" s="101"/>
      <c r="MF55" s="101"/>
      <c r="MG55" s="101"/>
      <c r="MH55" s="101"/>
      <c r="MI55" s="101"/>
      <c r="MJ55" s="101"/>
      <c r="MK55" s="101"/>
      <c r="ML55" s="101"/>
      <c r="MM55" s="102"/>
      <c r="MN55" s="100">
        <f>データ!DK7</f>
        <v>22.6</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67.400000000000006</v>
      </c>
      <c r="V79" s="83"/>
      <c r="W79" s="83"/>
      <c r="X79" s="83"/>
      <c r="Y79" s="83"/>
      <c r="Z79" s="83"/>
      <c r="AA79" s="83"/>
      <c r="AB79" s="83"/>
      <c r="AC79" s="83"/>
      <c r="AD79" s="83"/>
      <c r="AE79" s="83"/>
      <c r="AF79" s="83"/>
      <c r="AG79" s="83"/>
      <c r="AH79" s="83"/>
      <c r="AI79" s="83"/>
      <c r="AJ79" s="83"/>
      <c r="AK79" s="83"/>
      <c r="AL79" s="83"/>
      <c r="AM79" s="83"/>
      <c r="AN79" s="83">
        <f>データ!DS7</f>
        <v>68</v>
      </c>
      <c r="AO79" s="83"/>
      <c r="AP79" s="83"/>
      <c r="AQ79" s="83"/>
      <c r="AR79" s="83"/>
      <c r="AS79" s="83"/>
      <c r="AT79" s="83"/>
      <c r="AU79" s="83"/>
      <c r="AV79" s="83"/>
      <c r="AW79" s="83"/>
      <c r="AX79" s="83"/>
      <c r="AY79" s="83"/>
      <c r="AZ79" s="83"/>
      <c r="BA79" s="83"/>
      <c r="BB79" s="83"/>
      <c r="BC79" s="83"/>
      <c r="BD79" s="83"/>
      <c r="BE79" s="83"/>
      <c r="BF79" s="83"/>
      <c r="BG79" s="83">
        <f>データ!DT7</f>
        <v>64.2</v>
      </c>
      <c r="BH79" s="83"/>
      <c r="BI79" s="83"/>
      <c r="BJ79" s="83"/>
      <c r="BK79" s="83"/>
      <c r="BL79" s="83"/>
      <c r="BM79" s="83"/>
      <c r="BN79" s="83"/>
      <c r="BO79" s="83"/>
      <c r="BP79" s="83"/>
      <c r="BQ79" s="83"/>
      <c r="BR79" s="83"/>
      <c r="BS79" s="83"/>
      <c r="BT79" s="83"/>
      <c r="BU79" s="83"/>
      <c r="BV79" s="83"/>
      <c r="BW79" s="83"/>
      <c r="BX79" s="83"/>
      <c r="BY79" s="83"/>
      <c r="BZ79" s="83">
        <f>データ!DU7</f>
        <v>66.2</v>
      </c>
      <c r="CA79" s="83"/>
      <c r="CB79" s="83"/>
      <c r="CC79" s="83"/>
      <c r="CD79" s="83"/>
      <c r="CE79" s="83"/>
      <c r="CF79" s="83"/>
      <c r="CG79" s="83"/>
      <c r="CH79" s="83"/>
      <c r="CI79" s="83"/>
      <c r="CJ79" s="83"/>
      <c r="CK79" s="83"/>
      <c r="CL79" s="83"/>
      <c r="CM79" s="83"/>
      <c r="CN79" s="83"/>
      <c r="CO79" s="83"/>
      <c r="CP79" s="83"/>
      <c r="CQ79" s="83"/>
      <c r="CR79" s="83"/>
      <c r="CS79" s="83">
        <f>データ!DV7</f>
        <v>66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76.599999999999994</v>
      </c>
      <c r="EP79" s="83"/>
      <c r="EQ79" s="83"/>
      <c r="ER79" s="83"/>
      <c r="ES79" s="83"/>
      <c r="ET79" s="83"/>
      <c r="EU79" s="83"/>
      <c r="EV79" s="83"/>
      <c r="EW79" s="83"/>
      <c r="EX79" s="83"/>
      <c r="EY79" s="83"/>
      <c r="EZ79" s="83"/>
      <c r="FA79" s="83"/>
      <c r="FB79" s="83"/>
      <c r="FC79" s="83"/>
      <c r="FD79" s="83"/>
      <c r="FE79" s="83"/>
      <c r="FF79" s="83"/>
      <c r="FG79" s="83"/>
      <c r="FH79" s="83">
        <f>データ!ED7</f>
        <v>78.099999999999994</v>
      </c>
      <c r="FI79" s="83"/>
      <c r="FJ79" s="83"/>
      <c r="FK79" s="83"/>
      <c r="FL79" s="83"/>
      <c r="FM79" s="83"/>
      <c r="FN79" s="83"/>
      <c r="FO79" s="83"/>
      <c r="FP79" s="83"/>
      <c r="FQ79" s="83"/>
      <c r="FR79" s="83"/>
      <c r="FS79" s="83"/>
      <c r="FT79" s="83"/>
      <c r="FU79" s="83"/>
      <c r="FV79" s="83"/>
      <c r="FW79" s="83"/>
      <c r="FX79" s="83"/>
      <c r="FY79" s="83"/>
      <c r="FZ79" s="83"/>
      <c r="GA79" s="83">
        <f>データ!EE7</f>
        <v>67</v>
      </c>
      <c r="GB79" s="83"/>
      <c r="GC79" s="83"/>
      <c r="GD79" s="83"/>
      <c r="GE79" s="83"/>
      <c r="GF79" s="83"/>
      <c r="GG79" s="83"/>
      <c r="GH79" s="83"/>
      <c r="GI79" s="83"/>
      <c r="GJ79" s="83"/>
      <c r="GK79" s="83"/>
      <c r="GL79" s="83"/>
      <c r="GM79" s="83"/>
      <c r="GN79" s="83"/>
      <c r="GO79" s="83"/>
      <c r="GP79" s="83"/>
      <c r="GQ79" s="83"/>
      <c r="GR79" s="83"/>
      <c r="GS79" s="83"/>
      <c r="GT79" s="83">
        <f>データ!EF7</f>
        <v>70.8</v>
      </c>
      <c r="GU79" s="83"/>
      <c r="GV79" s="83"/>
      <c r="GW79" s="83"/>
      <c r="GX79" s="83"/>
      <c r="GY79" s="83"/>
      <c r="GZ79" s="83"/>
      <c r="HA79" s="83"/>
      <c r="HB79" s="83"/>
      <c r="HC79" s="83"/>
      <c r="HD79" s="83"/>
      <c r="HE79" s="83"/>
      <c r="HF79" s="83"/>
      <c r="HG79" s="83"/>
      <c r="HH79" s="83"/>
      <c r="HI79" s="83"/>
      <c r="HJ79" s="83"/>
      <c r="HK79" s="83"/>
      <c r="HL79" s="83"/>
      <c r="HM79" s="83">
        <f>データ!EG7</f>
        <v>67.599999999999994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34415613</v>
      </c>
      <c r="JK79" s="79"/>
      <c r="JL79" s="79"/>
      <c r="JM79" s="79"/>
      <c r="JN79" s="79"/>
      <c r="JO79" s="79"/>
      <c r="JP79" s="79"/>
      <c r="JQ79" s="79"/>
      <c r="JR79" s="79"/>
      <c r="JS79" s="79"/>
      <c r="JT79" s="79"/>
      <c r="JU79" s="79"/>
      <c r="JV79" s="79"/>
      <c r="JW79" s="79"/>
      <c r="JX79" s="79"/>
      <c r="JY79" s="79"/>
      <c r="JZ79" s="79"/>
      <c r="KA79" s="79"/>
      <c r="KB79" s="79"/>
      <c r="KC79" s="79">
        <f>データ!EO7</f>
        <v>34168281</v>
      </c>
      <c r="KD79" s="79"/>
      <c r="KE79" s="79"/>
      <c r="KF79" s="79"/>
      <c r="KG79" s="79"/>
      <c r="KH79" s="79"/>
      <c r="KI79" s="79"/>
      <c r="KJ79" s="79"/>
      <c r="KK79" s="79"/>
      <c r="KL79" s="79"/>
      <c r="KM79" s="79"/>
      <c r="KN79" s="79"/>
      <c r="KO79" s="79"/>
      <c r="KP79" s="79"/>
      <c r="KQ79" s="79"/>
      <c r="KR79" s="79"/>
      <c r="KS79" s="79"/>
      <c r="KT79" s="79"/>
      <c r="KU79" s="79"/>
      <c r="KV79" s="79">
        <f>データ!EP7</f>
        <v>34587905</v>
      </c>
      <c r="KW79" s="79"/>
      <c r="KX79" s="79"/>
      <c r="KY79" s="79"/>
      <c r="KZ79" s="79"/>
      <c r="LA79" s="79"/>
      <c r="LB79" s="79"/>
      <c r="LC79" s="79"/>
      <c r="LD79" s="79"/>
      <c r="LE79" s="79"/>
      <c r="LF79" s="79"/>
      <c r="LG79" s="79"/>
      <c r="LH79" s="79"/>
      <c r="LI79" s="79"/>
      <c r="LJ79" s="79"/>
      <c r="LK79" s="79"/>
      <c r="LL79" s="79"/>
      <c r="LM79" s="79"/>
      <c r="LN79" s="79"/>
      <c r="LO79" s="79">
        <f>データ!EQ7</f>
        <v>34913377</v>
      </c>
      <c r="LP79" s="79"/>
      <c r="LQ79" s="79"/>
      <c r="LR79" s="79"/>
      <c r="LS79" s="79"/>
      <c r="LT79" s="79"/>
      <c r="LU79" s="79"/>
      <c r="LV79" s="79"/>
      <c r="LW79" s="79"/>
      <c r="LX79" s="79"/>
      <c r="LY79" s="79"/>
      <c r="LZ79" s="79"/>
      <c r="MA79" s="79"/>
      <c r="MB79" s="79"/>
      <c r="MC79" s="79"/>
      <c r="MD79" s="79"/>
      <c r="ME79" s="79"/>
      <c r="MF79" s="79"/>
      <c r="MG79" s="79"/>
      <c r="MH79" s="79">
        <f>データ!ER7</f>
        <v>38615656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108154</v>
      </c>
      <c r="D6" s="63">
        <f t="shared" si="2"/>
        <v>46</v>
      </c>
      <c r="E6" s="63">
        <f t="shared" si="2"/>
        <v>6</v>
      </c>
      <c r="F6" s="63">
        <f t="shared" si="2"/>
        <v>0</v>
      </c>
      <c r="G6" s="63">
        <f t="shared" si="2"/>
        <v>1</v>
      </c>
      <c r="H6" s="148" t="str">
        <f>IF(H8&lt;&gt;I8,H8,"")&amp;IF(I8&lt;&gt;J8,I8,"")&amp;"　"&amp;J8</f>
        <v>群馬県桐生地域医療組合　桐生厚生総合病院</v>
      </c>
      <c r="I6" s="149"/>
      <c r="J6" s="150"/>
      <c r="K6" s="63" t="str">
        <f t="shared" si="2"/>
        <v>当然財務</v>
      </c>
      <c r="L6" s="63" t="str">
        <f t="shared" si="2"/>
        <v>病院事業</v>
      </c>
      <c r="M6" s="63" t="str">
        <f t="shared" si="2"/>
        <v>一般病院</v>
      </c>
      <c r="N6" s="63" t="str">
        <f>N8</f>
        <v>400床以上～500床未満</v>
      </c>
      <c r="O6" s="63"/>
      <c r="P6" s="63" t="str">
        <f>P8</f>
        <v>直営</v>
      </c>
      <c r="Q6" s="64">
        <f t="shared" ref="Q6:AG6" si="3">Q8</f>
        <v>23</v>
      </c>
      <c r="R6" s="63" t="str">
        <f t="shared" si="3"/>
        <v>対象</v>
      </c>
      <c r="S6" s="63" t="str">
        <f t="shared" si="3"/>
        <v>ド 透 I 未 訓 ガ</v>
      </c>
      <c r="T6" s="63" t="str">
        <f t="shared" si="3"/>
        <v>救 臨 が 感 災 地 輪</v>
      </c>
      <c r="U6" s="64" t="str">
        <f>U8</f>
        <v>-</v>
      </c>
      <c r="V6" s="64">
        <f>V8</f>
        <v>34089</v>
      </c>
      <c r="W6" s="63" t="str">
        <f>W8</f>
        <v>非該当</v>
      </c>
      <c r="X6" s="63" t="str">
        <f t="shared" si="3"/>
        <v>７：１</v>
      </c>
      <c r="Y6" s="64">
        <f t="shared" si="3"/>
        <v>467</v>
      </c>
      <c r="Z6" s="64" t="str">
        <f t="shared" si="3"/>
        <v>-</v>
      </c>
      <c r="AA6" s="64" t="str">
        <f t="shared" si="3"/>
        <v>-</v>
      </c>
      <c r="AB6" s="64" t="str">
        <f t="shared" si="3"/>
        <v>-</v>
      </c>
      <c r="AC6" s="64">
        <f t="shared" si="3"/>
        <v>4</v>
      </c>
      <c r="AD6" s="64">
        <f t="shared" si="3"/>
        <v>471</v>
      </c>
      <c r="AE6" s="64">
        <f t="shared" si="3"/>
        <v>463</v>
      </c>
      <c r="AF6" s="64" t="str">
        <f t="shared" si="3"/>
        <v>-</v>
      </c>
      <c r="AG6" s="64">
        <f t="shared" si="3"/>
        <v>463</v>
      </c>
      <c r="AH6" s="65">
        <f>IF(AH8="-",NA(),AH8)</f>
        <v>99.7</v>
      </c>
      <c r="AI6" s="65">
        <f t="shared" ref="AI6:AQ6" si="4">IF(AI8="-",NA(),AI8)</f>
        <v>99.2</v>
      </c>
      <c r="AJ6" s="65">
        <f t="shared" si="4"/>
        <v>96.8</v>
      </c>
      <c r="AK6" s="65">
        <f t="shared" si="4"/>
        <v>98.9</v>
      </c>
      <c r="AL6" s="65">
        <f t="shared" si="4"/>
        <v>95.2</v>
      </c>
      <c r="AM6" s="65">
        <f t="shared" si="4"/>
        <v>103</v>
      </c>
      <c r="AN6" s="65">
        <f t="shared" si="4"/>
        <v>101.7</v>
      </c>
      <c r="AO6" s="65">
        <f t="shared" si="4"/>
        <v>101.1</v>
      </c>
      <c r="AP6" s="65">
        <f t="shared" si="4"/>
        <v>100.3</v>
      </c>
      <c r="AQ6" s="65">
        <f t="shared" si="4"/>
        <v>98.5</v>
      </c>
      <c r="AR6" s="65" t="str">
        <f>IF(AR8="-","【-】","【"&amp;SUBSTITUTE(TEXT(AR8,"#,##0.0"),"-","△")&amp;"】")</f>
        <v>【98.4】</v>
      </c>
      <c r="AS6" s="65">
        <f>IF(AS8="-",NA(),AS8)</f>
        <v>97.6</v>
      </c>
      <c r="AT6" s="65">
        <f t="shared" ref="AT6:BB6" si="5">IF(AT8="-",NA(),AT8)</f>
        <v>96.7</v>
      </c>
      <c r="AU6" s="65">
        <f t="shared" si="5"/>
        <v>93.6</v>
      </c>
      <c r="AV6" s="65">
        <f t="shared" si="5"/>
        <v>95.3</v>
      </c>
      <c r="AW6" s="65">
        <f t="shared" si="5"/>
        <v>91.5</v>
      </c>
      <c r="AX6" s="65">
        <f t="shared" si="5"/>
        <v>97.2</v>
      </c>
      <c r="AY6" s="65">
        <f t="shared" si="5"/>
        <v>96</v>
      </c>
      <c r="AZ6" s="65">
        <f t="shared" si="5"/>
        <v>94.6</v>
      </c>
      <c r="BA6" s="65">
        <f t="shared" si="5"/>
        <v>94.4</v>
      </c>
      <c r="BB6" s="65">
        <f t="shared" si="5"/>
        <v>91.6</v>
      </c>
      <c r="BC6" s="65" t="str">
        <f>IF(BC8="-","【-】","【"&amp;SUBSTITUTE(TEXT(BC8,"#,##0.0"),"-","△")&amp;"】")</f>
        <v>【89.5】</v>
      </c>
      <c r="BD6" s="65">
        <f>IF(BD8="-",NA(),BD8)</f>
        <v>93.3</v>
      </c>
      <c r="BE6" s="65">
        <f t="shared" ref="BE6:BM6" si="6">IF(BE8="-",NA(),BE8)</f>
        <v>92.9</v>
      </c>
      <c r="BF6" s="65">
        <f t="shared" si="6"/>
        <v>39.1</v>
      </c>
      <c r="BG6" s="65">
        <f t="shared" si="6"/>
        <v>34.799999999999997</v>
      </c>
      <c r="BH6" s="65">
        <f t="shared" si="6"/>
        <v>40.5</v>
      </c>
      <c r="BI6" s="65">
        <f t="shared" si="6"/>
        <v>45.6</v>
      </c>
      <c r="BJ6" s="65">
        <f t="shared" si="6"/>
        <v>41.7</v>
      </c>
      <c r="BK6" s="65">
        <f t="shared" si="6"/>
        <v>37.700000000000003</v>
      </c>
      <c r="BL6" s="65">
        <f t="shared" si="6"/>
        <v>36.799999999999997</v>
      </c>
      <c r="BM6" s="65">
        <f t="shared" si="6"/>
        <v>42.9</v>
      </c>
      <c r="BN6" s="65" t="str">
        <f>IF(BN8="-","【-】","【"&amp;SUBSTITUTE(TEXT(BN8,"#,##0.0"),"-","△")&amp;"】")</f>
        <v>【63.6】</v>
      </c>
      <c r="BO6" s="65">
        <f>IF(BO8="-",NA(),BO8)</f>
        <v>68.599999999999994</v>
      </c>
      <c r="BP6" s="65">
        <f t="shared" ref="BP6:BX6" si="7">IF(BP8="-",NA(),BP8)</f>
        <v>68.099999999999994</v>
      </c>
      <c r="BQ6" s="65">
        <f t="shared" si="7"/>
        <v>65.3</v>
      </c>
      <c r="BR6" s="65">
        <f t="shared" si="7"/>
        <v>66.8</v>
      </c>
      <c r="BS6" s="65">
        <f t="shared" si="7"/>
        <v>70.400000000000006</v>
      </c>
      <c r="BT6" s="65">
        <f t="shared" si="7"/>
        <v>81.2</v>
      </c>
      <c r="BU6" s="65">
        <f t="shared" si="7"/>
        <v>80.3</v>
      </c>
      <c r="BV6" s="65">
        <f t="shared" si="7"/>
        <v>80.7</v>
      </c>
      <c r="BW6" s="65">
        <f t="shared" si="7"/>
        <v>80.7</v>
      </c>
      <c r="BX6" s="65">
        <f t="shared" si="7"/>
        <v>76.099999999999994</v>
      </c>
      <c r="BY6" s="65" t="str">
        <f>IF(BY8="-","【-】","【"&amp;SUBSTITUTE(TEXT(BY8,"#,##0.0"),"-","△")&amp;"】")</f>
        <v>【74.2】</v>
      </c>
      <c r="BZ6" s="66">
        <f>IF(BZ8="-",NA(),BZ8)</f>
        <v>52959</v>
      </c>
      <c r="CA6" s="66">
        <f t="shared" ref="CA6:CI6" si="8">IF(CA8="-",NA(),CA8)</f>
        <v>53637</v>
      </c>
      <c r="CB6" s="66">
        <f t="shared" si="8"/>
        <v>53757</v>
      </c>
      <c r="CC6" s="66">
        <f t="shared" si="8"/>
        <v>54694</v>
      </c>
      <c r="CD6" s="66">
        <f t="shared" si="8"/>
        <v>54019</v>
      </c>
      <c r="CE6" s="66">
        <f t="shared" si="8"/>
        <v>56653</v>
      </c>
      <c r="CF6" s="66">
        <f t="shared" si="8"/>
        <v>59159</v>
      </c>
      <c r="CG6" s="66">
        <f t="shared" si="8"/>
        <v>60787</v>
      </c>
      <c r="CH6" s="66">
        <f t="shared" si="8"/>
        <v>62913</v>
      </c>
      <c r="CI6" s="66">
        <f t="shared" si="8"/>
        <v>55265</v>
      </c>
      <c r="CJ6" s="65" t="str">
        <f>IF(CJ8="-","【-】","【"&amp;SUBSTITUTE(TEXT(CJ8,"#,##0"),"-","△")&amp;"】")</f>
        <v>【49,667】</v>
      </c>
      <c r="CK6" s="66">
        <f>IF(CK8="-",NA(),CK8)</f>
        <v>11097</v>
      </c>
      <c r="CL6" s="66">
        <f t="shared" ref="CL6:CT6" si="9">IF(CL8="-",NA(),CL8)</f>
        <v>11351</v>
      </c>
      <c r="CM6" s="66">
        <f t="shared" si="9"/>
        <v>11545</v>
      </c>
      <c r="CN6" s="66">
        <f t="shared" si="9"/>
        <v>12747</v>
      </c>
      <c r="CO6" s="66">
        <f t="shared" si="9"/>
        <v>12537</v>
      </c>
      <c r="CP6" s="66">
        <f t="shared" si="9"/>
        <v>14082</v>
      </c>
      <c r="CQ6" s="66">
        <f t="shared" si="9"/>
        <v>14865</v>
      </c>
      <c r="CR6" s="66">
        <f t="shared" si="9"/>
        <v>15610</v>
      </c>
      <c r="CS6" s="66">
        <f t="shared" si="9"/>
        <v>16993</v>
      </c>
      <c r="CT6" s="66">
        <f t="shared" si="9"/>
        <v>14455</v>
      </c>
      <c r="CU6" s="65" t="str">
        <f>IF(CU8="-","【-】","【"&amp;SUBSTITUTE(TEXT(CU8,"#,##0"),"-","△")&amp;"】")</f>
        <v>【13,758】</v>
      </c>
      <c r="CV6" s="65">
        <f>IF(CV8="-",NA(),CV8)</f>
        <v>51.4</v>
      </c>
      <c r="CW6" s="65">
        <f t="shared" ref="CW6:DE6" si="10">IF(CW8="-",NA(),CW8)</f>
        <v>51.7</v>
      </c>
      <c r="CX6" s="65">
        <f t="shared" si="10"/>
        <v>60.4</v>
      </c>
      <c r="CY6" s="65">
        <f t="shared" si="10"/>
        <v>58.9</v>
      </c>
      <c r="CZ6" s="65">
        <f t="shared" si="10"/>
        <v>60.5</v>
      </c>
      <c r="DA6" s="65">
        <f t="shared" si="10"/>
        <v>48</v>
      </c>
      <c r="DB6" s="65">
        <f t="shared" si="10"/>
        <v>47.8</v>
      </c>
      <c r="DC6" s="65">
        <f t="shared" si="10"/>
        <v>48.7</v>
      </c>
      <c r="DD6" s="65">
        <f t="shared" si="10"/>
        <v>48.5</v>
      </c>
      <c r="DE6" s="65">
        <f t="shared" si="10"/>
        <v>54.1</v>
      </c>
      <c r="DF6" s="65" t="str">
        <f>IF(DF8="-","【-】","【"&amp;SUBSTITUTE(TEXT(DF8,"#,##0.0"),"-","△")&amp;"】")</f>
        <v>【55.2】</v>
      </c>
      <c r="DG6" s="65">
        <f>IF(DG8="-",NA(),DG8)</f>
        <v>20.9</v>
      </c>
      <c r="DH6" s="65">
        <f t="shared" ref="DH6:DP6" si="11">IF(DH8="-",NA(),DH8)</f>
        <v>21.5</v>
      </c>
      <c r="DI6" s="65">
        <f t="shared" si="11"/>
        <v>21.5</v>
      </c>
      <c r="DJ6" s="65">
        <f t="shared" si="11"/>
        <v>22.8</v>
      </c>
      <c r="DK6" s="65">
        <f t="shared" si="11"/>
        <v>22.6</v>
      </c>
      <c r="DL6" s="65">
        <f t="shared" si="11"/>
        <v>25.6</v>
      </c>
      <c r="DM6" s="65">
        <f t="shared" si="11"/>
        <v>26.2</v>
      </c>
      <c r="DN6" s="65">
        <f t="shared" si="11"/>
        <v>26.3</v>
      </c>
      <c r="DO6" s="65">
        <f t="shared" si="11"/>
        <v>27.5</v>
      </c>
      <c r="DP6" s="65">
        <f t="shared" si="11"/>
        <v>25.2</v>
      </c>
      <c r="DQ6" s="65" t="str">
        <f>IF(DQ8="-","【-】","【"&amp;SUBSTITUTE(TEXT(DQ8,"#,##0.0"),"-","△")&amp;"】")</f>
        <v>【24.1】</v>
      </c>
      <c r="DR6" s="65">
        <f>IF(DR8="-",NA(),DR8)</f>
        <v>67.400000000000006</v>
      </c>
      <c r="DS6" s="65">
        <f t="shared" ref="DS6:EA6" si="12">IF(DS8="-",NA(),DS8)</f>
        <v>68</v>
      </c>
      <c r="DT6" s="65">
        <f t="shared" si="12"/>
        <v>64.2</v>
      </c>
      <c r="DU6" s="65">
        <f t="shared" si="12"/>
        <v>66.2</v>
      </c>
      <c r="DV6" s="65">
        <f t="shared" si="12"/>
        <v>66</v>
      </c>
      <c r="DW6" s="65">
        <f t="shared" si="12"/>
        <v>46.4</v>
      </c>
      <c r="DX6" s="65">
        <f t="shared" si="12"/>
        <v>45.9</v>
      </c>
      <c r="DY6" s="65">
        <f t="shared" si="12"/>
        <v>50.7</v>
      </c>
      <c r="DZ6" s="65">
        <f t="shared" si="12"/>
        <v>51.3</v>
      </c>
      <c r="EA6" s="65">
        <f t="shared" si="12"/>
        <v>52.5</v>
      </c>
      <c r="EB6" s="65" t="str">
        <f>IF(EB8="-","【-】","【"&amp;SUBSTITUTE(TEXT(EB8,"#,##0.0"),"-","△")&amp;"】")</f>
        <v>【50.7】</v>
      </c>
      <c r="EC6" s="65">
        <f>IF(EC8="-",NA(),EC8)</f>
        <v>76.599999999999994</v>
      </c>
      <c r="ED6" s="65">
        <f t="shared" ref="ED6:EL6" si="13">IF(ED8="-",NA(),ED8)</f>
        <v>78.099999999999994</v>
      </c>
      <c r="EE6" s="65">
        <f t="shared" si="13"/>
        <v>67</v>
      </c>
      <c r="EF6" s="65">
        <f t="shared" si="13"/>
        <v>70.8</v>
      </c>
      <c r="EG6" s="65">
        <f t="shared" si="13"/>
        <v>67.599999999999994</v>
      </c>
      <c r="EH6" s="65">
        <f t="shared" si="13"/>
        <v>59.7</v>
      </c>
      <c r="EI6" s="65">
        <f t="shared" si="13"/>
        <v>56.6</v>
      </c>
      <c r="EJ6" s="65">
        <f t="shared" si="13"/>
        <v>62.6</v>
      </c>
      <c r="EK6" s="65">
        <f t="shared" si="13"/>
        <v>64.099999999999994</v>
      </c>
      <c r="EL6" s="65">
        <f t="shared" si="13"/>
        <v>66.099999999999994</v>
      </c>
      <c r="EM6" s="65" t="str">
        <f>IF(EM8="-","【-】","【"&amp;SUBSTITUTE(TEXT(EM8,"#,##0.0"),"-","△")&amp;"】")</f>
        <v>【65.7】</v>
      </c>
      <c r="EN6" s="66">
        <f>IF(EN8="-",NA(),EN8)</f>
        <v>34415613</v>
      </c>
      <c r="EO6" s="66">
        <f t="shared" ref="EO6:EW6" si="14">IF(EO8="-",NA(),EO8)</f>
        <v>34168281</v>
      </c>
      <c r="EP6" s="66">
        <f t="shared" si="14"/>
        <v>34587905</v>
      </c>
      <c r="EQ6" s="66">
        <f t="shared" si="14"/>
        <v>34913377</v>
      </c>
      <c r="ER6" s="66">
        <f t="shared" si="14"/>
        <v>38615656</v>
      </c>
      <c r="ES6" s="66">
        <f t="shared" si="14"/>
        <v>48095074</v>
      </c>
      <c r="ET6" s="66">
        <f t="shared" si="14"/>
        <v>50135188</v>
      </c>
      <c r="EU6" s="66">
        <f t="shared" si="14"/>
        <v>50543381</v>
      </c>
      <c r="EV6" s="66">
        <f t="shared" si="14"/>
        <v>51238617</v>
      </c>
      <c r="EW6" s="66">
        <f t="shared" si="14"/>
        <v>44446754</v>
      </c>
      <c r="EX6" s="66" t="str">
        <f>IF(EX8="-","【-】","【"&amp;SUBSTITUTE(TEXT(EX8,"#,##0"),"-","△")&amp;"】")</f>
        <v>【44,050,160】</v>
      </c>
    </row>
    <row r="7" spans="1:154" s="67" customFormat="1">
      <c r="A7" s="48" t="s">
        <v>122</v>
      </c>
      <c r="B7" s="63">
        <f t="shared" ref="B7:AG7" si="15">B8</f>
        <v>2016</v>
      </c>
      <c r="C7" s="63">
        <f t="shared" si="15"/>
        <v>108154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23</v>
      </c>
      <c r="R7" s="63" t="str">
        <f t="shared" si="15"/>
        <v>対象</v>
      </c>
      <c r="S7" s="63" t="str">
        <f t="shared" si="15"/>
        <v>ド 透 I 未 訓 ガ</v>
      </c>
      <c r="T7" s="63" t="str">
        <f t="shared" si="15"/>
        <v>救 臨 が 感 災 地 輪</v>
      </c>
      <c r="U7" s="64" t="str">
        <f>U8</f>
        <v>-</v>
      </c>
      <c r="V7" s="64">
        <f>V8</f>
        <v>34089</v>
      </c>
      <c r="W7" s="63" t="str">
        <f>W8</f>
        <v>非該当</v>
      </c>
      <c r="X7" s="63" t="str">
        <f t="shared" si="15"/>
        <v>７：１</v>
      </c>
      <c r="Y7" s="64">
        <f t="shared" si="15"/>
        <v>467</v>
      </c>
      <c r="Z7" s="64" t="str">
        <f t="shared" si="15"/>
        <v>-</v>
      </c>
      <c r="AA7" s="64" t="str">
        <f t="shared" si="15"/>
        <v>-</v>
      </c>
      <c r="AB7" s="64" t="str">
        <f t="shared" si="15"/>
        <v>-</v>
      </c>
      <c r="AC7" s="64">
        <f t="shared" si="15"/>
        <v>4</v>
      </c>
      <c r="AD7" s="64">
        <f t="shared" si="15"/>
        <v>471</v>
      </c>
      <c r="AE7" s="64">
        <f t="shared" si="15"/>
        <v>463</v>
      </c>
      <c r="AF7" s="64" t="str">
        <f t="shared" si="15"/>
        <v>-</v>
      </c>
      <c r="AG7" s="64">
        <f t="shared" si="15"/>
        <v>463</v>
      </c>
      <c r="AH7" s="65">
        <f>AH8</f>
        <v>99.7</v>
      </c>
      <c r="AI7" s="65">
        <f t="shared" ref="AI7:AQ7" si="16">AI8</f>
        <v>99.2</v>
      </c>
      <c r="AJ7" s="65">
        <f t="shared" si="16"/>
        <v>96.8</v>
      </c>
      <c r="AK7" s="65">
        <f t="shared" si="16"/>
        <v>98.9</v>
      </c>
      <c r="AL7" s="65">
        <f t="shared" si="16"/>
        <v>95.2</v>
      </c>
      <c r="AM7" s="65">
        <f t="shared" si="16"/>
        <v>103</v>
      </c>
      <c r="AN7" s="65">
        <f t="shared" si="16"/>
        <v>101.7</v>
      </c>
      <c r="AO7" s="65">
        <f t="shared" si="16"/>
        <v>101.1</v>
      </c>
      <c r="AP7" s="65">
        <f t="shared" si="16"/>
        <v>100.3</v>
      </c>
      <c r="AQ7" s="65">
        <f t="shared" si="16"/>
        <v>98.5</v>
      </c>
      <c r="AR7" s="65"/>
      <c r="AS7" s="65">
        <f>AS8</f>
        <v>97.6</v>
      </c>
      <c r="AT7" s="65">
        <f t="shared" ref="AT7:BB7" si="17">AT8</f>
        <v>96.7</v>
      </c>
      <c r="AU7" s="65">
        <f t="shared" si="17"/>
        <v>93.6</v>
      </c>
      <c r="AV7" s="65">
        <f t="shared" si="17"/>
        <v>95.3</v>
      </c>
      <c r="AW7" s="65">
        <f t="shared" si="17"/>
        <v>91.5</v>
      </c>
      <c r="AX7" s="65">
        <f t="shared" si="17"/>
        <v>97.2</v>
      </c>
      <c r="AY7" s="65">
        <f t="shared" si="17"/>
        <v>96</v>
      </c>
      <c r="AZ7" s="65">
        <f t="shared" si="17"/>
        <v>94.6</v>
      </c>
      <c r="BA7" s="65">
        <f t="shared" si="17"/>
        <v>94.4</v>
      </c>
      <c r="BB7" s="65">
        <f t="shared" si="17"/>
        <v>91.6</v>
      </c>
      <c r="BC7" s="65"/>
      <c r="BD7" s="65">
        <f>BD8</f>
        <v>93.3</v>
      </c>
      <c r="BE7" s="65">
        <f t="shared" ref="BE7:BM7" si="18">BE8</f>
        <v>92.9</v>
      </c>
      <c r="BF7" s="65">
        <f t="shared" si="18"/>
        <v>39.1</v>
      </c>
      <c r="BG7" s="65">
        <f t="shared" si="18"/>
        <v>34.799999999999997</v>
      </c>
      <c r="BH7" s="65">
        <f t="shared" si="18"/>
        <v>40.5</v>
      </c>
      <c r="BI7" s="65">
        <f t="shared" si="18"/>
        <v>45.6</v>
      </c>
      <c r="BJ7" s="65">
        <f t="shared" si="18"/>
        <v>41.7</v>
      </c>
      <c r="BK7" s="65">
        <f t="shared" si="18"/>
        <v>37.700000000000003</v>
      </c>
      <c r="BL7" s="65">
        <f t="shared" si="18"/>
        <v>36.799999999999997</v>
      </c>
      <c r="BM7" s="65">
        <f t="shared" si="18"/>
        <v>42.9</v>
      </c>
      <c r="BN7" s="65"/>
      <c r="BO7" s="65">
        <f>BO8</f>
        <v>68.599999999999994</v>
      </c>
      <c r="BP7" s="65">
        <f t="shared" ref="BP7:BX7" si="19">BP8</f>
        <v>68.099999999999994</v>
      </c>
      <c r="BQ7" s="65">
        <f t="shared" si="19"/>
        <v>65.3</v>
      </c>
      <c r="BR7" s="65">
        <f t="shared" si="19"/>
        <v>66.8</v>
      </c>
      <c r="BS7" s="65">
        <f t="shared" si="19"/>
        <v>70.400000000000006</v>
      </c>
      <c r="BT7" s="65">
        <f t="shared" si="19"/>
        <v>81.2</v>
      </c>
      <c r="BU7" s="65">
        <f t="shared" si="19"/>
        <v>80.3</v>
      </c>
      <c r="BV7" s="65">
        <f t="shared" si="19"/>
        <v>80.7</v>
      </c>
      <c r="BW7" s="65">
        <f t="shared" si="19"/>
        <v>80.7</v>
      </c>
      <c r="BX7" s="65">
        <f t="shared" si="19"/>
        <v>76.099999999999994</v>
      </c>
      <c r="BY7" s="65"/>
      <c r="BZ7" s="66">
        <f>BZ8</f>
        <v>52959</v>
      </c>
      <c r="CA7" s="66">
        <f t="shared" ref="CA7:CI7" si="20">CA8</f>
        <v>53637</v>
      </c>
      <c r="CB7" s="66">
        <f t="shared" si="20"/>
        <v>53757</v>
      </c>
      <c r="CC7" s="66">
        <f t="shared" si="20"/>
        <v>54694</v>
      </c>
      <c r="CD7" s="66">
        <f t="shared" si="20"/>
        <v>54019</v>
      </c>
      <c r="CE7" s="66">
        <f t="shared" si="20"/>
        <v>56653</v>
      </c>
      <c r="CF7" s="66">
        <f t="shared" si="20"/>
        <v>59159</v>
      </c>
      <c r="CG7" s="66">
        <f t="shared" si="20"/>
        <v>60787</v>
      </c>
      <c r="CH7" s="66">
        <f t="shared" si="20"/>
        <v>62913</v>
      </c>
      <c r="CI7" s="66">
        <f t="shared" si="20"/>
        <v>55265</v>
      </c>
      <c r="CJ7" s="65"/>
      <c r="CK7" s="66">
        <f>CK8</f>
        <v>11097</v>
      </c>
      <c r="CL7" s="66">
        <f t="shared" ref="CL7:CT7" si="21">CL8</f>
        <v>11351</v>
      </c>
      <c r="CM7" s="66">
        <f t="shared" si="21"/>
        <v>11545</v>
      </c>
      <c r="CN7" s="66">
        <f t="shared" si="21"/>
        <v>12747</v>
      </c>
      <c r="CO7" s="66">
        <f t="shared" si="21"/>
        <v>12537</v>
      </c>
      <c r="CP7" s="66">
        <f t="shared" si="21"/>
        <v>14082</v>
      </c>
      <c r="CQ7" s="66">
        <f t="shared" si="21"/>
        <v>14865</v>
      </c>
      <c r="CR7" s="66">
        <f t="shared" si="21"/>
        <v>15610</v>
      </c>
      <c r="CS7" s="66">
        <f t="shared" si="21"/>
        <v>16993</v>
      </c>
      <c r="CT7" s="66">
        <f t="shared" si="21"/>
        <v>14455</v>
      </c>
      <c r="CU7" s="65"/>
      <c r="CV7" s="65">
        <f>CV8</f>
        <v>51.4</v>
      </c>
      <c r="CW7" s="65">
        <f t="shared" ref="CW7:DE7" si="22">CW8</f>
        <v>51.7</v>
      </c>
      <c r="CX7" s="65">
        <f t="shared" si="22"/>
        <v>60.4</v>
      </c>
      <c r="CY7" s="65">
        <f t="shared" si="22"/>
        <v>58.9</v>
      </c>
      <c r="CZ7" s="65">
        <f t="shared" si="22"/>
        <v>60.5</v>
      </c>
      <c r="DA7" s="65">
        <f t="shared" si="22"/>
        <v>48</v>
      </c>
      <c r="DB7" s="65">
        <f t="shared" si="22"/>
        <v>47.8</v>
      </c>
      <c r="DC7" s="65">
        <f t="shared" si="22"/>
        <v>48.7</v>
      </c>
      <c r="DD7" s="65">
        <f t="shared" si="22"/>
        <v>48.5</v>
      </c>
      <c r="DE7" s="65">
        <f t="shared" si="22"/>
        <v>54.1</v>
      </c>
      <c r="DF7" s="65"/>
      <c r="DG7" s="65">
        <f>DG8</f>
        <v>20.9</v>
      </c>
      <c r="DH7" s="65">
        <f t="shared" ref="DH7:DP7" si="23">DH8</f>
        <v>21.5</v>
      </c>
      <c r="DI7" s="65">
        <f t="shared" si="23"/>
        <v>21.5</v>
      </c>
      <c r="DJ7" s="65">
        <f t="shared" si="23"/>
        <v>22.8</v>
      </c>
      <c r="DK7" s="65">
        <f t="shared" si="23"/>
        <v>22.6</v>
      </c>
      <c r="DL7" s="65">
        <f t="shared" si="23"/>
        <v>25.6</v>
      </c>
      <c r="DM7" s="65">
        <f t="shared" si="23"/>
        <v>26.2</v>
      </c>
      <c r="DN7" s="65">
        <f t="shared" si="23"/>
        <v>26.3</v>
      </c>
      <c r="DO7" s="65">
        <f t="shared" si="23"/>
        <v>27.5</v>
      </c>
      <c r="DP7" s="65">
        <f t="shared" si="23"/>
        <v>25.2</v>
      </c>
      <c r="DQ7" s="65"/>
      <c r="DR7" s="65">
        <f>DR8</f>
        <v>67.400000000000006</v>
      </c>
      <c r="DS7" s="65">
        <f t="shared" ref="DS7:EA7" si="24">DS8</f>
        <v>68</v>
      </c>
      <c r="DT7" s="65">
        <f t="shared" si="24"/>
        <v>64.2</v>
      </c>
      <c r="DU7" s="65">
        <f t="shared" si="24"/>
        <v>66.2</v>
      </c>
      <c r="DV7" s="65">
        <f t="shared" si="24"/>
        <v>66</v>
      </c>
      <c r="DW7" s="65">
        <f t="shared" si="24"/>
        <v>46.4</v>
      </c>
      <c r="DX7" s="65">
        <f t="shared" si="24"/>
        <v>45.9</v>
      </c>
      <c r="DY7" s="65">
        <f t="shared" si="24"/>
        <v>50.7</v>
      </c>
      <c r="DZ7" s="65">
        <f t="shared" si="24"/>
        <v>51.3</v>
      </c>
      <c r="EA7" s="65">
        <f t="shared" si="24"/>
        <v>52.5</v>
      </c>
      <c r="EB7" s="65"/>
      <c r="EC7" s="65">
        <f>EC8</f>
        <v>76.599999999999994</v>
      </c>
      <c r="ED7" s="65">
        <f t="shared" ref="ED7:EL7" si="25">ED8</f>
        <v>78.099999999999994</v>
      </c>
      <c r="EE7" s="65">
        <f t="shared" si="25"/>
        <v>67</v>
      </c>
      <c r="EF7" s="65">
        <f t="shared" si="25"/>
        <v>70.8</v>
      </c>
      <c r="EG7" s="65">
        <f t="shared" si="25"/>
        <v>67.599999999999994</v>
      </c>
      <c r="EH7" s="65">
        <f t="shared" si="25"/>
        <v>59.7</v>
      </c>
      <c r="EI7" s="65">
        <f t="shared" si="25"/>
        <v>56.6</v>
      </c>
      <c r="EJ7" s="65">
        <f t="shared" si="25"/>
        <v>62.6</v>
      </c>
      <c r="EK7" s="65">
        <f t="shared" si="25"/>
        <v>64.099999999999994</v>
      </c>
      <c r="EL7" s="65">
        <f t="shared" si="25"/>
        <v>66.099999999999994</v>
      </c>
      <c r="EM7" s="65"/>
      <c r="EN7" s="66">
        <f>EN8</f>
        <v>34415613</v>
      </c>
      <c r="EO7" s="66">
        <f t="shared" ref="EO7:EW7" si="26">EO8</f>
        <v>34168281</v>
      </c>
      <c r="EP7" s="66">
        <f t="shared" si="26"/>
        <v>34587905</v>
      </c>
      <c r="EQ7" s="66">
        <f t="shared" si="26"/>
        <v>34913377</v>
      </c>
      <c r="ER7" s="66">
        <f t="shared" si="26"/>
        <v>38615656</v>
      </c>
      <c r="ES7" s="66">
        <f t="shared" si="26"/>
        <v>48095074</v>
      </c>
      <c r="ET7" s="66">
        <f t="shared" si="26"/>
        <v>50135188</v>
      </c>
      <c r="EU7" s="66">
        <f t="shared" si="26"/>
        <v>50543381</v>
      </c>
      <c r="EV7" s="66">
        <f t="shared" si="26"/>
        <v>51238617</v>
      </c>
      <c r="EW7" s="66">
        <f t="shared" si="26"/>
        <v>44446754</v>
      </c>
      <c r="EX7" s="66"/>
    </row>
    <row r="8" spans="1:154" s="67" customFormat="1">
      <c r="A8" s="48"/>
      <c r="B8" s="68">
        <v>2016</v>
      </c>
      <c r="C8" s="68">
        <v>108154</v>
      </c>
      <c r="D8" s="68">
        <v>46</v>
      </c>
      <c r="E8" s="68">
        <v>6</v>
      </c>
      <c r="F8" s="68">
        <v>0</v>
      </c>
      <c r="G8" s="68">
        <v>1</v>
      </c>
      <c r="H8" s="68" t="s">
        <v>123</v>
      </c>
      <c r="I8" s="68" t="s">
        <v>124</v>
      </c>
      <c r="J8" s="68" t="s">
        <v>125</v>
      </c>
      <c r="K8" s="68" t="s">
        <v>126</v>
      </c>
      <c r="L8" s="68" t="s">
        <v>127</v>
      </c>
      <c r="M8" s="68" t="s">
        <v>128</v>
      </c>
      <c r="N8" s="68" t="s">
        <v>129</v>
      </c>
      <c r="O8" s="68"/>
      <c r="P8" s="68" t="s">
        <v>130</v>
      </c>
      <c r="Q8" s="69">
        <v>23</v>
      </c>
      <c r="R8" s="68" t="s">
        <v>131</v>
      </c>
      <c r="S8" s="68" t="s">
        <v>132</v>
      </c>
      <c r="T8" s="68" t="s">
        <v>133</v>
      </c>
      <c r="U8" s="69" t="s">
        <v>134</v>
      </c>
      <c r="V8" s="69">
        <v>34089</v>
      </c>
      <c r="W8" s="68" t="s">
        <v>135</v>
      </c>
      <c r="X8" s="70" t="s">
        <v>136</v>
      </c>
      <c r="Y8" s="69">
        <v>467</v>
      </c>
      <c r="Z8" s="69" t="s">
        <v>134</v>
      </c>
      <c r="AA8" s="69" t="s">
        <v>134</v>
      </c>
      <c r="AB8" s="69" t="s">
        <v>134</v>
      </c>
      <c r="AC8" s="69">
        <v>4</v>
      </c>
      <c r="AD8" s="69">
        <v>471</v>
      </c>
      <c r="AE8" s="69">
        <v>463</v>
      </c>
      <c r="AF8" s="69" t="s">
        <v>134</v>
      </c>
      <c r="AG8" s="69">
        <v>463</v>
      </c>
      <c r="AH8" s="71">
        <v>99.7</v>
      </c>
      <c r="AI8" s="71">
        <v>99.2</v>
      </c>
      <c r="AJ8" s="71">
        <v>96.8</v>
      </c>
      <c r="AK8" s="71">
        <v>98.9</v>
      </c>
      <c r="AL8" s="71">
        <v>95.2</v>
      </c>
      <c r="AM8" s="71">
        <v>103</v>
      </c>
      <c r="AN8" s="71">
        <v>101.7</v>
      </c>
      <c r="AO8" s="71">
        <v>101.1</v>
      </c>
      <c r="AP8" s="71">
        <v>100.3</v>
      </c>
      <c r="AQ8" s="71">
        <v>98.5</v>
      </c>
      <c r="AR8" s="71">
        <v>98.4</v>
      </c>
      <c r="AS8" s="71">
        <v>97.6</v>
      </c>
      <c r="AT8" s="71">
        <v>96.7</v>
      </c>
      <c r="AU8" s="71">
        <v>93.6</v>
      </c>
      <c r="AV8" s="71">
        <v>95.3</v>
      </c>
      <c r="AW8" s="71">
        <v>91.5</v>
      </c>
      <c r="AX8" s="71">
        <v>97.2</v>
      </c>
      <c r="AY8" s="71">
        <v>96</v>
      </c>
      <c r="AZ8" s="71">
        <v>94.6</v>
      </c>
      <c r="BA8" s="71">
        <v>94.4</v>
      </c>
      <c r="BB8" s="71">
        <v>91.6</v>
      </c>
      <c r="BC8" s="71">
        <v>89.5</v>
      </c>
      <c r="BD8" s="72">
        <v>93.3</v>
      </c>
      <c r="BE8" s="72">
        <v>92.9</v>
      </c>
      <c r="BF8" s="72">
        <v>39.1</v>
      </c>
      <c r="BG8" s="72">
        <v>34.799999999999997</v>
      </c>
      <c r="BH8" s="72">
        <v>40.5</v>
      </c>
      <c r="BI8" s="72">
        <v>45.6</v>
      </c>
      <c r="BJ8" s="72">
        <v>41.7</v>
      </c>
      <c r="BK8" s="72">
        <v>37.700000000000003</v>
      </c>
      <c r="BL8" s="72">
        <v>36.799999999999997</v>
      </c>
      <c r="BM8" s="72">
        <v>42.9</v>
      </c>
      <c r="BN8" s="72">
        <v>63.6</v>
      </c>
      <c r="BO8" s="71">
        <v>68.599999999999994</v>
      </c>
      <c r="BP8" s="71">
        <v>68.099999999999994</v>
      </c>
      <c r="BQ8" s="71">
        <v>65.3</v>
      </c>
      <c r="BR8" s="71">
        <v>66.8</v>
      </c>
      <c r="BS8" s="71">
        <v>70.400000000000006</v>
      </c>
      <c r="BT8" s="71">
        <v>81.2</v>
      </c>
      <c r="BU8" s="71">
        <v>80.3</v>
      </c>
      <c r="BV8" s="71">
        <v>80.7</v>
      </c>
      <c r="BW8" s="71">
        <v>80.7</v>
      </c>
      <c r="BX8" s="71">
        <v>76.099999999999994</v>
      </c>
      <c r="BY8" s="71">
        <v>74.2</v>
      </c>
      <c r="BZ8" s="72">
        <v>52959</v>
      </c>
      <c r="CA8" s="72">
        <v>53637</v>
      </c>
      <c r="CB8" s="72">
        <v>53757</v>
      </c>
      <c r="CC8" s="72">
        <v>54694</v>
      </c>
      <c r="CD8" s="72">
        <v>54019</v>
      </c>
      <c r="CE8" s="72">
        <v>56653</v>
      </c>
      <c r="CF8" s="72">
        <v>59159</v>
      </c>
      <c r="CG8" s="72">
        <v>60787</v>
      </c>
      <c r="CH8" s="72">
        <v>62913</v>
      </c>
      <c r="CI8" s="72">
        <v>55265</v>
      </c>
      <c r="CJ8" s="71">
        <v>49667</v>
      </c>
      <c r="CK8" s="72">
        <v>11097</v>
      </c>
      <c r="CL8" s="72">
        <v>11351</v>
      </c>
      <c r="CM8" s="72">
        <v>11545</v>
      </c>
      <c r="CN8" s="72">
        <v>12747</v>
      </c>
      <c r="CO8" s="72">
        <v>12537</v>
      </c>
      <c r="CP8" s="72">
        <v>14082</v>
      </c>
      <c r="CQ8" s="72">
        <v>14865</v>
      </c>
      <c r="CR8" s="72">
        <v>15610</v>
      </c>
      <c r="CS8" s="72">
        <v>16993</v>
      </c>
      <c r="CT8" s="72">
        <v>14455</v>
      </c>
      <c r="CU8" s="71">
        <v>13758</v>
      </c>
      <c r="CV8" s="72">
        <v>51.4</v>
      </c>
      <c r="CW8" s="72">
        <v>51.7</v>
      </c>
      <c r="CX8" s="72">
        <v>60.4</v>
      </c>
      <c r="CY8" s="72">
        <v>58.9</v>
      </c>
      <c r="CZ8" s="72">
        <v>60.5</v>
      </c>
      <c r="DA8" s="72">
        <v>48</v>
      </c>
      <c r="DB8" s="72">
        <v>47.8</v>
      </c>
      <c r="DC8" s="72">
        <v>48.7</v>
      </c>
      <c r="DD8" s="72">
        <v>48.5</v>
      </c>
      <c r="DE8" s="72">
        <v>54.1</v>
      </c>
      <c r="DF8" s="72">
        <v>55.2</v>
      </c>
      <c r="DG8" s="72">
        <v>20.9</v>
      </c>
      <c r="DH8" s="72">
        <v>21.5</v>
      </c>
      <c r="DI8" s="72">
        <v>21.5</v>
      </c>
      <c r="DJ8" s="72">
        <v>22.8</v>
      </c>
      <c r="DK8" s="72">
        <v>22.6</v>
      </c>
      <c r="DL8" s="72">
        <v>25.6</v>
      </c>
      <c r="DM8" s="72">
        <v>26.2</v>
      </c>
      <c r="DN8" s="72">
        <v>26.3</v>
      </c>
      <c r="DO8" s="72">
        <v>27.5</v>
      </c>
      <c r="DP8" s="72">
        <v>25.2</v>
      </c>
      <c r="DQ8" s="72">
        <v>24.1</v>
      </c>
      <c r="DR8" s="71">
        <v>67.400000000000006</v>
      </c>
      <c r="DS8" s="71">
        <v>68</v>
      </c>
      <c r="DT8" s="71">
        <v>64.2</v>
      </c>
      <c r="DU8" s="71">
        <v>66.2</v>
      </c>
      <c r="DV8" s="71">
        <v>66</v>
      </c>
      <c r="DW8" s="71">
        <v>46.4</v>
      </c>
      <c r="DX8" s="71">
        <v>45.9</v>
      </c>
      <c r="DY8" s="71">
        <v>50.7</v>
      </c>
      <c r="DZ8" s="71">
        <v>51.3</v>
      </c>
      <c r="EA8" s="71">
        <v>52.5</v>
      </c>
      <c r="EB8" s="71">
        <v>50.7</v>
      </c>
      <c r="EC8" s="71">
        <v>76.599999999999994</v>
      </c>
      <c r="ED8" s="71">
        <v>78.099999999999994</v>
      </c>
      <c r="EE8" s="71">
        <v>67</v>
      </c>
      <c r="EF8" s="71">
        <v>70.8</v>
      </c>
      <c r="EG8" s="71">
        <v>67.599999999999994</v>
      </c>
      <c r="EH8" s="71">
        <v>59.7</v>
      </c>
      <c r="EI8" s="71">
        <v>56.6</v>
      </c>
      <c r="EJ8" s="71">
        <v>62.6</v>
      </c>
      <c r="EK8" s="71">
        <v>64.099999999999994</v>
      </c>
      <c r="EL8" s="71">
        <v>66.099999999999994</v>
      </c>
      <c r="EM8" s="71">
        <v>65.7</v>
      </c>
      <c r="EN8" s="72">
        <v>34415613</v>
      </c>
      <c r="EO8" s="72">
        <v>34168281</v>
      </c>
      <c r="EP8" s="72">
        <v>34587905</v>
      </c>
      <c r="EQ8" s="72">
        <v>34913377</v>
      </c>
      <c r="ER8" s="72">
        <v>38615656</v>
      </c>
      <c r="ES8" s="72">
        <v>48095074</v>
      </c>
      <c r="ET8" s="72">
        <v>50135188</v>
      </c>
      <c r="EU8" s="72">
        <v>50543381</v>
      </c>
      <c r="EV8" s="72">
        <v>51238617</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2018-10-18T01:32:05Z</cp:lastPrinted>
  <dcterms:created xsi:type="dcterms:W3CDTF">2018-06-14T04:20:06Z</dcterms:created>
  <dcterms:modified xsi:type="dcterms:W3CDTF">2018-11-08T05:25:24Z</dcterms:modified>
  <cp:category/>
</cp:coreProperties>
</file>