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9(H28調査)\50_経営比較分析表\60_観光・駐車場\06_総務省あて回答\08_渋川市\"/>
    </mc:Choice>
  </mc:AlternateContent>
  <workbookProtection workbookAlgorithmName="SHA-512" workbookHashValue="gA6l9nvSeVx/BlEAs2YjewRLgYLwBBur9W3d0vAxy3NlcGdrwnGtj99p9/wQ0GSCUAQ0xjogpTSJJ5r8biMZcw==" workbookSaltValue="lPp0w+CgssKsstFMX/P7og==" workbookSpinCount="100000" lockStructure="1"/>
  <bookViews>
    <workbookView xWindow="0" yWindow="0" windowWidth="20490" windowHeight="8355"/>
  </bookViews>
  <sheets>
    <sheet name="法非適用_観光施設・休養宿泊施設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11" i="5" l="1"/>
  <c r="EH52" i="4" s="1"/>
  <c r="EE7" i="5"/>
  <c r="ED7" i="5"/>
  <c r="EC7" i="5"/>
  <c r="EB7" i="5"/>
  <c r="EA7" i="5"/>
  <c r="DZ7" i="5"/>
  <c r="ML77" i="4" s="1"/>
  <c r="DY7" i="5"/>
  <c r="DX7" i="5"/>
  <c r="DW7" i="5"/>
  <c r="DV7" i="5"/>
  <c r="KH77" i="4" s="1"/>
  <c r="DJ7" i="5"/>
  <c r="DI7" i="5"/>
  <c r="CV7" i="5"/>
  <c r="CU7" i="5"/>
  <c r="LX54" i="4" s="1"/>
  <c r="CT7" i="5"/>
  <c r="CS7" i="5"/>
  <c r="CR7" i="5"/>
  <c r="CQ7" i="5"/>
  <c r="ML53" i="4" s="1"/>
  <c r="CP7" i="5"/>
  <c r="CO7" i="5"/>
  <c r="CN7" i="5"/>
  <c r="CM7" i="5"/>
  <c r="KH53" i="4" s="1"/>
  <c r="CK7" i="5"/>
  <c r="CJ7" i="5"/>
  <c r="CI7" i="5"/>
  <c r="CH7" i="5"/>
  <c r="HH54" i="4" s="1"/>
  <c r="CG7" i="5"/>
  <c r="CF7" i="5"/>
  <c r="CE7" i="5"/>
  <c r="CD7" i="5"/>
  <c r="HV53" i="4" s="1"/>
  <c r="CC7" i="5"/>
  <c r="CB7" i="5"/>
  <c r="BZ7" i="5"/>
  <c r="BY7" i="5"/>
  <c r="EV54" i="4" s="1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AT53" i="4" s="1"/>
  <c r="BG7" i="5"/>
  <c r="BF7" i="5"/>
  <c r="BD7" i="5"/>
  <c r="BC7" i="5"/>
  <c r="IJ32" i="4" s="1"/>
  <c r="BB7" i="5"/>
  <c r="BA7" i="5"/>
  <c r="AZ7" i="5"/>
  <c r="AY7" i="5"/>
  <c r="IX31" i="4" s="1"/>
  <c r="AX7" i="5"/>
  <c r="AW7" i="5"/>
  <c r="AV7" i="5"/>
  <c r="AU7" i="5"/>
  <c r="GT31" i="4" s="1"/>
  <c r="AS7" i="5"/>
  <c r="AR7" i="5"/>
  <c r="AQ7" i="5"/>
  <c r="AP7" i="5"/>
  <c r="DT32" i="4" s="1"/>
  <c r="AO7" i="5"/>
  <c r="AN7" i="5"/>
  <c r="AM7" i="5"/>
  <c r="AL7" i="5"/>
  <c r="AK7" i="5"/>
  <c r="AJ7" i="5"/>
  <c r="AH7" i="5"/>
  <c r="AG7" i="5"/>
  <c r="BH32" i="4" s="1"/>
  <c r="AF7" i="5"/>
  <c r="AE7" i="5"/>
  <c r="AD7" i="5"/>
  <c r="AC7" i="5"/>
  <c r="BV31" i="4" s="1"/>
  <c r="AB7" i="5"/>
  <c r="AA7" i="5"/>
  <c r="Z7" i="5"/>
  <c r="Y7" i="5"/>
  <c r="R31" i="4" s="1"/>
  <c r="X7" i="5"/>
  <c r="W7" i="5"/>
  <c r="V7" i="5"/>
  <c r="U7" i="5"/>
  <c r="LO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D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LX77" i="4"/>
  <c r="LJ77" i="4"/>
  <c r="KV77" i="4"/>
  <c r="IX77" i="4"/>
  <c r="IJ77" i="4"/>
  <c r="HV77" i="4"/>
  <c r="HH77" i="4"/>
  <c r="GT77" i="4"/>
  <c r="BV77" i="4"/>
  <c r="BH77" i="4"/>
  <c r="AT77" i="4"/>
  <c r="AF77" i="4"/>
  <c r="R77" i="4"/>
  <c r="HV76" i="4"/>
  <c r="CU76" i="4"/>
  <c r="CU67" i="4"/>
  <c r="ML54" i="4"/>
  <c r="LJ54" i="4"/>
  <c r="KV54" i="4"/>
  <c r="KH54" i="4"/>
  <c r="IX54" i="4"/>
  <c r="IJ54" i="4"/>
  <c r="HV54" i="4"/>
  <c r="GT54" i="4"/>
  <c r="FJ54" i="4"/>
  <c r="EH54" i="4"/>
  <c r="DT54" i="4"/>
  <c r="DF54" i="4"/>
  <c r="BV54" i="4"/>
  <c r="BH54" i="4"/>
  <c r="AT54" i="4"/>
  <c r="AF54" i="4"/>
  <c r="R54" i="4"/>
  <c r="LX53" i="4"/>
  <c r="LJ53" i="4"/>
  <c r="KV53" i="4"/>
  <c r="IX53" i="4"/>
  <c r="IJ53" i="4"/>
  <c r="HH53" i="4"/>
  <c r="GT53" i="4"/>
  <c r="FJ53" i="4"/>
  <c r="EV53" i="4"/>
  <c r="EH53" i="4"/>
  <c r="DT53" i="4"/>
  <c r="DF53" i="4"/>
  <c r="BV53" i="4"/>
  <c r="BH53" i="4"/>
  <c r="AF53" i="4"/>
  <c r="R53" i="4"/>
  <c r="LJ52" i="4"/>
  <c r="IX32" i="4"/>
  <c r="HV32" i="4"/>
  <c r="HH32" i="4"/>
  <c r="GT32" i="4"/>
  <c r="FJ32" i="4"/>
  <c r="EV32" i="4"/>
  <c r="EH32" i="4"/>
  <c r="DF32" i="4"/>
  <c r="BV32" i="4"/>
  <c r="AT32" i="4"/>
  <c r="AF32" i="4"/>
  <c r="R32" i="4"/>
  <c r="IJ31" i="4"/>
  <c r="HV31" i="4"/>
  <c r="HH31" i="4"/>
  <c r="FJ31" i="4"/>
  <c r="EV31" i="4"/>
  <c r="EH31" i="4"/>
  <c r="DT31" i="4"/>
  <c r="DF31" i="4"/>
  <c r="BH31" i="4"/>
  <c r="AT31" i="4"/>
  <c r="AF31" i="4"/>
  <c r="AT30" i="4"/>
  <c r="LO10" i="4"/>
  <c r="JV10" i="4"/>
  <c r="IC10" i="4"/>
  <c r="DU10" i="4"/>
  <c r="AQ10" i="4"/>
  <c r="B10" i="4"/>
  <c r="JV8" i="4"/>
  <c r="IC8" i="4"/>
  <c r="CF8" i="4"/>
  <c r="AQ8" i="4"/>
  <c r="B8" i="4"/>
  <c r="IX52" i="4" l="1"/>
  <c r="BV76" i="4"/>
  <c r="ML76" i="4"/>
  <c r="BV52" i="4"/>
  <c r="FJ30" i="4"/>
  <c r="IX76" i="4"/>
  <c r="ML52" i="4"/>
  <c r="BV30" i="4"/>
  <c r="FJ52" i="4"/>
  <c r="IX30" i="4"/>
  <c r="AT76" i="4"/>
  <c r="HV52" i="4"/>
  <c r="C11" i="5"/>
  <c r="EH30" i="4"/>
  <c r="AT52" i="4"/>
  <c r="LJ76" i="4"/>
  <c r="E11" i="5"/>
  <c r="HV30" i="4"/>
  <c r="B11" i="5"/>
  <c r="AF52" i="4" l="1"/>
  <c r="AF76" i="4"/>
  <c r="DT52" i="4"/>
  <c r="HH30" i="4"/>
  <c r="HH76" i="4"/>
  <c r="KV52" i="4"/>
  <c r="AF30" i="4"/>
  <c r="HH52" i="4"/>
  <c r="KV76" i="4"/>
  <c r="DT30" i="4"/>
  <c r="KH52" i="4"/>
  <c r="R30" i="4"/>
  <c r="R76" i="4"/>
  <c r="GT52" i="4"/>
  <c r="DF52" i="4"/>
  <c r="GT30" i="4"/>
  <c r="KH76" i="4"/>
  <c r="R52" i="4"/>
  <c r="DF30" i="4"/>
  <c r="GT76" i="4"/>
  <c r="IJ52" i="4"/>
  <c r="IJ76" i="4"/>
  <c r="LX52" i="4"/>
  <c r="BH30" i="4"/>
  <c r="BH76" i="4"/>
  <c r="EV52" i="4"/>
  <c r="IJ30" i="4"/>
  <c r="LX76" i="4"/>
  <c r="BH52" i="4"/>
  <c r="EV30" i="4"/>
</calcChain>
</file>

<file path=xl/sharedStrings.xml><?xml version="1.0" encoding="utf-8"?>
<sst xmlns="http://schemas.openxmlformats.org/spreadsheetml/2006/main" count="312" uniqueCount="143">
  <si>
    <t>「他会計補助金額」</t>
  </si>
  <si>
    <t>3. 利用の状況について</t>
  </si>
  <si>
    <t>3.利用の状況</t>
  </si>
  <si>
    <t>インターネットによる予約割合(％)</t>
    <rPh sb="10" eb="12">
      <t>ヨヤク</t>
    </rPh>
    <rPh sb="12" eb="14">
      <t>ワリアイ</t>
    </rPh>
    <phoneticPr fontId="7"/>
  </si>
  <si>
    <t>事業名</t>
    <rPh sb="0" eb="2">
      <t>ジギョウ</t>
    </rPh>
    <rPh sb="2" eb="3">
      <t>メイ</t>
    </rPh>
    <phoneticPr fontId="7"/>
  </si>
  <si>
    <t>トイレ洋式化率(％)</t>
    <rPh sb="3" eb="6">
      <t>ヨウシキカ</t>
    </rPh>
    <rPh sb="6" eb="7">
      <t>リツ</t>
    </rPh>
    <phoneticPr fontId="7"/>
  </si>
  <si>
    <t>業種名</t>
  </si>
  <si>
    <t>⑦</t>
  </si>
  <si>
    <t>経営比較分析表（平成28年度決算）</t>
    <rPh sb="8" eb="10">
      <t>ヘイセイ</t>
    </rPh>
    <rPh sb="12" eb="14">
      <t>ネンド</t>
    </rPh>
    <rPh sb="14" eb="16">
      <t>ケッサン</t>
    </rPh>
    <phoneticPr fontId="7"/>
  </si>
  <si>
    <t>①</t>
  </si>
  <si>
    <t>業務名</t>
    <rPh sb="2" eb="3">
      <t>メイ</t>
    </rPh>
    <phoneticPr fontId="7"/>
  </si>
  <si>
    <t>類似施設区分</t>
    <rPh sb="4" eb="6">
      <t>クブン</t>
    </rPh>
    <phoneticPr fontId="7"/>
  </si>
  <si>
    <t>分析欄</t>
    <rPh sb="0" eb="2">
      <t>ブンセキ</t>
    </rPh>
    <rPh sb="2" eb="3">
      <t>ラン</t>
    </rPh>
    <phoneticPr fontId="7"/>
  </si>
  <si>
    <t>管理者の情報</t>
    <rPh sb="0" eb="3">
      <t>カンリシャ</t>
    </rPh>
    <rPh sb="4" eb="6">
      <t>ジョウホウ</t>
    </rPh>
    <phoneticPr fontId="7"/>
  </si>
  <si>
    <t>団体CD</t>
    <rPh sb="0" eb="2">
      <t>ダンタイ</t>
    </rPh>
    <phoneticPr fontId="7"/>
  </si>
  <si>
    <t>客単価(円)</t>
    <rPh sb="0" eb="3">
      <t>キャクタンカ</t>
    </rPh>
    <rPh sb="4" eb="5">
      <t>エン</t>
    </rPh>
    <phoneticPr fontId="7"/>
  </si>
  <si>
    <t>1.収益等の状況</t>
  </si>
  <si>
    <t>公営企業(N-1)</t>
  </si>
  <si>
    <t>類似施設平均(N)</t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</si>
  <si>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7"/>
  </si>
  <si>
    <t>【】</t>
  </si>
  <si>
    <t>グラフ凡例</t>
    <rPh sb="3" eb="5">
      <t>ハンレイ</t>
    </rPh>
    <phoneticPr fontId="7"/>
  </si>
  <si>
    <t>■</t>
  </si>
  <si>
    <t>⑤</t>
  </si>
  <si>
    <t>当該施設値（当該値）</t>
    <rPh sb="2" eb="4">
      <t>シセツ</t>
    </rPh>
    <phoneticPr fontId="7"/>
  </si>
  <si>
    <t>資金不足比率(％)</t>
    <rPh sb="0" eb="2">
      <t>シキン</t>
    </rPh>
    <rPh sb="2" eb="4">
      <t>フソク</t>
    </rPh>
    <rPh sb="4" eb="6">
      <t>ヒリツ</t>
    </rPh>
    <phoneticPr fontId="7"/>
  </si>
  <si>
    <t>建物延面積(㎡)</t>
    <rPh sb="0" eb="2">
      <t>タテモノ</t>
    </rPh>
    <rPh sb="2" eb="3">
      <t>エン</t>
    </rPh>
    <rPh sb="3" eb="5">
      <t>メンセキ</t>
    </rPh>
    <phoneticPr fontId="7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</si>
  <si>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</si>
  <si>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7"/>
  </si>
  <si>
    <t>③</t>
  </si>
  <si>
    <t>Wi-Fi設置</t>
    <rPh sb="5" eb="7">
      <t>セッチ</t>
    </rPh>
    <phoneticPr fontId="7"/>
  </si>
  <si>
    <t>バリアフリー法の基準適合性</t>
  </si>
  <si>
    <t>－</t>
  </si>
  <si>
    <t>類似施設平均値（平均値）</t>
  </si>
  <si>
    <t>「累積欠損」</t>
  </si>
  <si>
    <t>平成28年度全国平均</t>
  </si>
  <si>
    <t>「経常損益」</t>
  </si>
  <si>
    <t>1. 収益等の状況について</t>
    <rPh sb="3" eb="5">
      <t>シュウエキ</t>
    </rPh>
    <rPh sb="5" eb="6">
      <t>トウ</t>
    </rPh>
    <rPh sb="7" eb="9">
      <t>ジョウキョウ</t>
    </rPh>
    <phoneticPr fontId="7"/>
  </si>
  <si>
    <t>⑫</t>
  </si>
  <si>
    <t>当該値</t>
    <rPh sb="0" eb="2">
      <t>トウガイ</t>
    </rPh>
    <rPh sb="2" eb="3">
      <t>チ</t>
    </rPh>
    <phoneticPr fontId="7"/>
  </si>
  <si>
    <t>2. 資産等の状況について</t>
    <rPh sb="3" eb="5">
      <t>シサン</t>
    </rPh>
    <rPh sb="5" eb="6">
      <t>トウ</t>
    </rPh>
    <rPh sb="7" eb="9">
      <t>ジョウキョウ</t>
    </rPh>
    <phoneticPr fontId="7"/>
  </si>
  <si>
    <t>平均値</t>
    <rPh sb="0" eb="2">
      <t>ヘイキン</t>
    </rPh>
    <rPh sb="2" eb="3">
      <t>チ</t>
    </rPh>
    <phoneticPr fontId="7"/>
  </si>
  <si>
    <t>②</t>
  </si>
  <si>
    <t>「都道府県延宿泊者数に対する割合」</t>
  </si>
  <si>
    <t>「他会計補助金割合」</t>
  </si>
  <si>
    <t>「施設の効率性」</t>
  </si>
  <si>
    <t>大項目</t>
    <rPh sb="0" eb="3">
      <t>ダイコウモク</t>
    </rPh>
    <phoneticPr fontId="7"/>
  </si>
  <si>
    <t>「人件費負担」</t>
  </si>
  <si>
    <t>市町村(N-3)</t>
  </si>
  <si>
    <t>「売上高に対する営業総利益」</t>
  </si>
  <si>
    <t>項番</t>
    <rPh sb="0" eb="2">
      <t>コウバン</t>
    </rPh>
    <phoneticPr fontId="7"/>
  </si>
  <si>
    <t>「減価償却前営業利益」</t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</si>
  <si>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</si>
  <si>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2.資産等の状況</t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</si>
  <si>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7"/>
  </si>
  <si>
    <t>⑧</t>
  </si>
  <si>
    <t>全体総括</t>
    <rPh sb="0" eb="2">
      <t>ゼンタイ</t>
    </rPh>
    <rPh sb="2" eb="4">
      <t>ソウカツ</t>
    </rPh>
    <phoneticPr fontId="7"/>
  </si>
  <si>
    <t>⑦ＥＢＩＴＤＡ(千円)</t>
  </si>
  <si>
    <t>施設CD</t>
    <rPh sb="0" eb="2">
      <t>シセツ</t>
    </rPh>
    <phoneticPr fontId="7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</si>
  <si>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7"/>
  </si>
  <si>
    <t>「施設全体の減価償却の状況」</t>
  </si>
  <si>
    <t>「債務残高」</t>
  </si>
  <si>
    <t>全国平均</t>
    <rPh sb="0" eb="2">
      <t>ゼンコク</t>
    </rPh>
    <rPh sb="2" eb="4">
      <t>ヘイキン</t>
    </rPh>
    <phoneticPr fontId="7"/>
  </si>
  <si>
    <t>④</t>
  </si>
  <si>
    <t>⑥</t>
  </si>
  <si>
    <t>⑨</t>
  </si>
  <si>
    <t>⑩</t>
  </si>
  <si>
    <t>⑪</t>
  </si>
  <si>
    <t>年度</t>
    <rPh sb="0" eb="2">
      <t>ネンド</t>
    </rPh>
    <phoneticPr fontId="7"/>
  </si>
  <si>
    <t>-</t>
  </si>
  <si>
    <t>当該値(N-2)</t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</si>
  <si>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</si>
  <si>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</si>
  <si>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</si>
  <si>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当該値(N)</t>
  </si>
  <si>
    <t>事業CD</t>
    <rPh sb="0" eb="2">
      <t>ジギョウ</t>
    </rPh>
    <phoneticPr fontId="7"/>
  </si>
  <si>
    <t>基本情報</t>
    <rPh sb="0" eb="2">
      <t>キホン</t>
    </rPh>
    <rPh sb="2" eb="4">
      <t>ジョウホウ</t>
    </rPh>
    <phoneticPr fontId="7"/>
  </si>
  <si>
    <t>1. 収益等の状況</t>
    <rPh sb="3" eb="5">
      <t>シュウエキ</t>
    </rPh>
    <rPh sb="5" eb="6">
      <t>トウ</t>
    </rPh>
    <rPh sb="7" eb="9">
      <t>ジョウキョウ</t>
    </rPh>
    <phoneticPr fontId="7"/>
  </si>
  <si>
    <t>2. 資産等の状況</t>
  </si>
  <si>
    <t>中項目</t>
    <rPh sb="0" eb="1">
      <t>チュウ</t>
    </rPh>
    <rPh sb="1" eb="3">
      <t>コウモク</t>
    </rPh>
    <phoneticPr fontId="7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</si>
  <si>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7"/>
  </si>
  <si>
    <t>②他会計補助金比率(％)</t>
  </si>
  <si>
    <t>③宿泊者一人当たりの他会計補助金額(円)</t>
  </si>
  <si>
    <t>④定員稼働率(％)</t>
  </si>
  <si>
    <t>⑤売上高人件費比率(％)</t>
  </si>
  <si>
    <t>⑥売上高ＧＯＰ比率(％)</t>
  </si>
  <si>
    <t>⑧有形固定資産減価償却率(％)</t>
  </si>
  <si>
    <t>⑨施設の
資産価値(千円)</t>
  </si>
  <si>
    <t>⑩設備投資
見込額(千円)</t>
  </si>
  <si>
    <t>⑪累積欠損金比率(％)</t>
  </si>
  <si>
    <t>⑫企業債残高対料金収入比率(％)</t>
  </si>
  <si>
    <t>⑬施設と周辺地域の宿泊客数動向</t>
  </si>
  <si>
    <t>小項目</t>
    <rPh sb="0" eb="3">
      <t>ショウコウモク</t>
    </rPh>
    <phoneticPr fontId="7"/>
  </si>
  <si>
    <t>団体名</t>
    <rPh sb="0" eb="3">
      <t>ダンタイメイ</t>
    </rPh>
    <phoneticPr fontId="7"/>
  </si>
  <si>
    <t>法非適用</t>
  </si>
  <si>
    <t>施設名称</t>
    <rPh sb="0" eb="2">
      <t>シセツ</t>
    </rPh>
    <rPh sb="2" eb="4">
      <t>メイショウ</t>
    </rPh>
    <phoneticPr fontId="7"/>
  </si>
  <si>
    <t>業務名称</t>
    <rPh sb="0" eb="2">
      <t>ギョウム</t>
    </rPh>
    <rPh sb="2" eb="4">
      <t>メイショウ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</si>
  <si>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</si>
  <si>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</si>
  <si>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</si>
  <si>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建物延面積</t>
    <rPh sb="0" eb="2">
      <t>タテモノ</t>
    </rPh>
    <rPh sb="2" eb="3">
      <t>エン</t>
    </rPh>
    <rPh sb="3" eb="5">
      <t>メンセキ</t>
    </rPh>
    <phoneticPr fontId="7"/>
  </si>
  <si>
    <t>宿泊定員数</t>
    <rPh sb="0" eb="2">
      <t>シュクハク</t>
    </rPh>
    <rPh sb="2" eb="5">
      <t>テイインスウ</t>
    </rPh>
    <phoneticPr fontId="7"/>
  </si>
  <si>
    <t>実質客単価</t>
    <rPh sb="0" eb="2">
      <t>ジッシツ</t>
    </rPh>
    <rPh sb="2" eb="5">
      <t>キャクタンカ</t>
    </rPh>
    <phoneticPr fontId="7"/>
  </si>
  <si>
    <t>インターネットによる予約割合</t>
    <rPh sb="10" eb="12">
      <t>ヨヤク</t>
    </rPh>
    <rPh sb="12" eb="14">
      <t>ワリアイ</t>
    </rPh>
    <phoneticPr fontId="7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</si>
  <si>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7"/>
  </si>
  <si>
    <t>表参照用</t>
    <rPh sb="0" eb="1">
      <t>ヒョウ</t>
    </rPh>
    <rPh sb="1" eb="4">
      <t>サンショウヨウ</t>
    </rPh>
    <phoneticPr fontId="7"/>
  </si>
  <si>
    <t>トイレ洋式化率</t>
    <rPh sb="3" eb="6">
      <t>ヨウシキカ</t>
    </rPh>
    <rPh sb="6" eb="7">
      <t>リツ</t>
    </rPh>
    <phoneticPr fontId="7"/>
  </si>
  <si>
    <t>当該値(N-4)</t>
  </si>
  <si>
    <t>当該値(N-3)</t>
  </si>
  <si>
    <t xml:space="preserve"> </t>
  </si>
  <si>
    <t>当該値(N-1)</t>
  </si>
  <si>
    <t>⑩設備投資見込額については、今後10年間で見込む建設改良費や修繕費などの額であるが、真空式温水機更新工事・大浴場手摺取付工事・自動火災報知器改修工事・チラーユニット改修工事を予定している。
⑫企業債残高対料金収入比率は、0であるが、これは企業債残高が0であることによるものである。</t>
    <rPh sb="14" eb="16">
      <t>コンゴ</t>
    </rPh>
    <rPh sb="18" eb="20">
      <t>ネンカン</t>
    </rPh>
    <rPh sb="21" eb="23">
      <t>ミコ</t>
    </rPh>
    <rPh sb="24" eb="26">
      <t>ケンセツ</t>
    </rPh>
    <rPh sb="26" eb="29">
      <t>カイリョウヒ</t>
    </rPh>
    <rPh sb="30" eb="33">
      <t>シュウゼンヒ</t>
    </rPh>
    <rPh sb="36" eb="37">
      <t>ガク</t>
    </rPh>
    <rPh sb="96" eb="99">
      <t>キギョウサイ</t>
    </rPh>
    <rPh sb="99" eb="101">
      <t>ザンダカ</t>
    </rPh>
    <rPh sb="101" eb="102">
      <t>タイ</t>
    </rPh>
    <rPh sb="102" eb="104">
      <t>リョウキン</t>
    </rPh>
    <rPh sb="104" eb="106">
      <t>シュウニュウ</t>
    </rPh>
    <rPh sb="106" eb="108">
      <t>ヒリツ</t>
    </rPh>
    <phoneticPr fontId="7"/>
  </si>
  <si>
    <t>類似施設平均(N-4)</t>
  </si>
  <si>
    <t>類似施設平均(N-3)</t>
  </si>
  <si>
    <t>類似施設平均(N-2)</t>
  </si>
  <si>
    <t>該当数値なし</t>
  </si>
  <si>
    <t>類似施設平均(N-1)</t>
  </si>
  <si>
    <t>全国平均</t>
  </si>
  <si>
    <t>公営企業(N-4)</t>
  </si>
  <si>
    <t>公営企業(N-3)</t>
  </si>
  <si>
    <t>公営企業(N-2)</t>
  </si>
  <si>
    <t>公営企業(N)</t>
  </si>
  <si>
    <t>市町村(N-4)</t>
  </si>
  <si>
    <t>市町村(N-2)</t>
  </si>
  <si>
    <t>Ｎ－１年度</t>
    <rPh sb="3" eb="5">
      <t>ネンド</t>
    </rPh>
    <phoneticPr fontId="7"/>
  </si>
  <si>
    <t>市町村(N-1)</t>
  </si>
  <si>
    <t>市町村(N)</t>
  </si>
  <si>
    <t>グラフ参照用</t>
    <rPh sb="3" eb="6">
      <t>サンショウヨウ</t>
    </rPh>
    <phoneticPr fontId="7"/>
  </si>
  <si>
    <t>群馬県　渋川市</t>
  </si>
  <si>
    <t>ＳＵＮおのがみ</t>
  </si>
  <si>
    <t>観光施設事業</t>
  </si>
  <si>
    <t>休養宿泊施設</t>
  </si>
  <si>
    <t>Ａ１Ｂ２</t>
  </si>
  <si>
    <t>利用料金制</t>
  </si>
  <si>
    <t>有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</si>
  <si>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</si>
  <si>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</si>
  <si>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</si>
  <si>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Ｎ年度</t>
    <rPh sb="1" eb="3">
      <t>ネンド</t>
    </rPh>
    <phoneticPr fontId="7"/>
  </si>
  <si>
    <t>一時、県内の延宿泊者に占める割合が下がったが、市及び当該施設において回復傾向にある。</t>
  </si>
  <si>
    <r>
      <t>①収益的収支比率は、平均値より8.7ポイント上回り、100%を超えていることから、黒字経営となっている。</t>
    </r>
    <r>
      <rPr>
        <sz val="11"/>
        <color theme="1"/>
        <rFont val="ＭＳ ゴシック"/>
        <family val="3"/>
        <charset val="128"/>
      </rPr>
      <t xml:space="preserve">
②他会計補助金比率及び③宿泊者一人当たりの他会計補助金額については、0となっており一般会計に依存していない状況である。
④定員稼働率は、平均値より20.3ポイント上回っており、比較的良好である。
⑤人件費比率は、平均値を5ポイント上回っている。人件費の抑制を図る必要がある。
⑥売上高ＧＯＰ比率は、平均値よりも18ポイント高くなっており、施設の営業に関する収益性が保たれている。
⑦ＥＢＩＴＤＡは、平成25年度では数値がマイナスになったものの、平成26年度以降は公営企業として収益性が保たれている。</t>
    </r>
    <rPh sb="22" eb="24">
      <t>ウワマワ</t>
    </rPh>
    <rPh sb="43" eb="45">
      <t>ケイエイ</t>
    </rPh>
    <rPh sb="121" eb="124">
      <t>ヘイキンチ</t>
    </rPh>
    <rPh sb="134" eb="136">
      <t>ウワマワ</t>
    </rPh>
    <rPh sb="159" eb="162">
      <t>ヘイキンチ</t>
    </rPh>
    <rPh sb="168" eb="170">
      <t>ウワマワ</t>
    </rPh>
    <rPh sb="175" eb="178">
      <t>ジンケンヒ</t>
    </rPh>
    <rPh sb="202" eb="205">
      <t>ヘイキンチ</t>
    </rPh>
    <rPh sb="214" eb="215">
      <t>タカ</t>
    </rPh>
    <rPh sb="222" eb="224">
      <t>シセツ</t>
    </rPh>
    <rPh sb="225" eb="227">
      <t>エイギョウ</t>
    </rPh>
    <rPh sb="228" eb="229">
      <t>カン</t>
    </rPh>
    <rPh sb="231" eb="234">
      <t>シュウエキセイ</t>
    </rPh>
    <rPh sb="235" eb="236">
      <t>タモ</t>
    </rPh>
    <rPh sb="252" eb="254">
      <t>ヘイセイ</t>
    </rPh>
    <rPh sb="256" eb="258">
      <t>ネンド</t>
    </rPh>
    <rPh sb="260" eb="262">
      <t>スウチ</t>
    </rPh>
    <rPh sb="275" eb="277">
      <t>ヘイセイ</t>
    </rPh>
    <rPh sb="279" eb="281">
      <t>ネンド</t>
    </rPh>
    <rPh sb="281" eb="283">
      <t>イコウ</t>
    </rPh>
    <phoneticPr fontId="7"/>
  </si>
  <si>
    <t>　指定管理制度を導入し運営しており、収益状況は比較的良好である。
　施設の開館から20年が経過しているため、計画的に設備の改修や修繕を実施していく必要がある。
　収益等の状況から見ても、収益性が保たれていることが分かるように、民間企業への施設譲渡についても現在検討している状況である。</t>
    <rPh sb="61" eb="63">
      <t>カイシュウ</t>
    </rPh>
    <rPh sb="64" eb="66">
      <t>シュウゼン</t>
    </rPh>
    <rPh sb="67" eb="69">
      <t>ジッシ</t>
    </rPh>
    <rPh sb="81" eb="83">
      <t>シュウエキ</t>
    </rPh>
    <rPh sb="83" eb="84">
      <t>トウ</t>
    </rPh>
    <rPh sb="85" eb="87">
      <t>ジョウキョウ</t>
    </rPh>
    <rPh sb="89" eb="90">
      <t>ミ</t>
    </rPh>
    <rPh sb="93" eb="96">
      <t>シュウエキセイ</t>
    </rPh>
    <rPh sb="97" eb="98">
      <t>タモ</t>
    </rPh>
    <rPh sb="106" eb="107">
      <t>ワ</t>
    </rPh>
    <rPh sb="113" eb="115">
      <t>ミンカン</t>
    </rPh>
    <rPh sb="115" eb="117">
      <t>キギョウ</t>
    </rPh>
    <rPh sb="119" eb="121">
      <t>シセツ</t>
    </rPh>
    <rPh sb="136" eb="138">
      <t>ジョウキョウ</t>
    </rPh>
    <phoneticPr fontId="7"/>
  </si>
  <si>
    <t>非設置</t>
    <rPh sb="0" eb="1">
      <t>ヒ</t>
    </rPh>
    <rPh sb="1" eb="3">
      <t>セッチ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</si>
</sst>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.00%;&quot;△&quot;#,##0.00%"/>
    <numFmt numFmtId="177" formatCode="#,##0.00;&quot;△&quot;#,##0.00"/>
    <numFmt numFmtId="178" formatCode="#,##0.0;&quot;△ &quot;#,##0.0"/>
    <numFmt numFmtId="179" formatCode="#,##0.0;&quot;△&quot;#,##0.0"/>
    <numFmt numFmtId="180" formatCode="#,##0.0_ "/>
    <numFmt numFmtId="181" formatCode="#,##0;&quot;△ &quot;#,##0"/>
    <numFmt numFmtId="182" formatCode="#,##0;&quot;△&quot;#,##0"/>
    <numFmt numFmtId="183" formatCode="0.00_);[Red]\(0.00\)"/>
    <numFmt numFmtId="184" formatCode="ge"/>
  </numFmts>
  <fonts count="17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/>
    <xf numFmtId="0" fontId="5" fillId="0" borderId="0">
      <alignment vertical="center"/>
    </xf>
    <xf numFmtId="0" fontId="6" fillId="0" borderId="0"/>
    <xf numFmtId="6" fontId="2" fillId="0" borderId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0" xfId="4" applyFont="1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20" fontId="9" fillId="0" borderId="0" xfId="4" applyNumberFormat="1" applyFont="1">
      <alignment vertical="center"/>
    </xf>
    <xf numFmtId="0" fontId="9" fillId="0" borderId="1" xfId="4" applyFont="1" applyBorder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 applyBorder="1">
      <alignment vertical="center"/>
    </xf>
    <xf numFmtId="0" fontId="11" fillId="0" borderId="4" xfId="4" applyFont="1" applyBorder="1" applyAlignment="1">
      <alignment vertical="center"/>
    </xf>
    <xf numFmtId="0" fontId="11" fillId="0" borderId="5" xfId="4" applyFont="1" applyBorder="1" applyAlignment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12" fillId="0" borderId="0" xfId="4" applyFont="1" applyProtection="1">
      <alignment vertical="center"/>
      <protection hidden="1"/>
    </xf>
    <xf numFmtId="0" fontId="11" fillId="0" borderId="8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13" fillId="0" borderId="0" xfId="4" applyFont="1" applyBorder="1" applyAlignment="1">
      <alignment horizontal="center" vertical="center"/>
    </xf>
    <xf numFmtId="0" fontId="9" fillId="0" borderId="2" xfId="4" applyFont="1" applyBorder="1">
      <alignment vertical="center"/>
    </xf>
    <xf numFmtId="0" fontId="12" fillId="0" borderId="0" xfId="4" applyFont="1">
      <alignment vertical="center"/>
    </xf>
    <xf numFmtId="0" fontId="5" fillId="0" borderId="0" xfId="4" applyFont="1" applyBorder="1">
      <alignment vertical="center"/>
    </xf>
    <xf numFmtId="0" fontId="9" fillId="0" borderId="0" xfId="4" applyFont="1" applyBorder="1" applyAlignment="1">
      <alignment vertical="center"/>
    </xf>
    <xf numFmtId="0" fontId="9" fillId="0" borderId="0" xfId="4" applyFont="1" applyBorder="1" applyProtection="1">
      <alignment vertical="center"/>
      <protection hidden="1"/>
    </xf>
    <xf numFmtId="0" fontId="1" fillId="0" borderId="0" xfId="4" applyBorder="1">
      <alignment vertical="center"/>
    </xf>
    <xf numFmtId="38" fontId="11" fillId="0" borderId="0" xfId="1" applyNumberFormat="1" applyFont="1" applyBorder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9" fillId="0" borderId="16" xfId="4" applyFont="1" applyBorder="1">
      <alignment vertical="center"/>
    </xf>
    <xf numFmtId="0" fontId="11" fillId="0" borderId="1" xfId="4" applyFont="1" applyBorder="1" applyAlignment="1">
      <alignment vertical="center"/>
    </xf>
    <xf numFmtId="0" fontId="15" fillId="0" borderId="0" xfId="4" applyFont="1" applyBorder="1" applyAlignment="1">
      <alignment horizontal="left" vertical="center"/>
    </xf>
    <xf numFmtId="0" fontId="16" fillId="0" borderId="0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15" fillId="0" borderId="0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0" fontId="11" fillId="0" borderId="15" xfId="4" applyFont="1" applyBorder="1" applyAlignment="1">
      <alignment vertical="center"/>
    </xf>
    <xf numFmtId="0" fontId="15" fillId="0" borderId="1" xfId="4" applyFont="1" applyBorder="1" applyAlignment="1">
      <alignment vertical="center"/>
    </xf>
    <xf numFmtId="0" fontId="16" fillId="0" borderId="1" xfId="4" applyFont="1" applyBorder="1" applyAlignment="1">
      <alignment vertical="center"/>
    </xf>
    <xf numFmtId="0" fontId="8" fillId="0" borderId="16" xfId="4" applyFont="1" applyBorder="1" applyAlignment="1">
      <alignment vertical="center"/>
    </xf>
    <xf numFmtId="49" fontId="0" fillId="0" borderId="0" xfId="4" applyNumberFormat="1" applyFont="1" applyAlignment="1">
      <alignment vertical="center" shrinkToFit="1"/>
    </xf>
    <xf numFmtId="0" fontId="1" fillId="3" borderId="11" xfId="4" applyFill="1" applyBorder="1">
      <alignment vertical="center"/>
    </xf>
    <xf numFmtId="0" fontId="1" fillId="2" borderId="11" xfId="4" applyFill="1" applyBorder="1">
      <alignment vertical="center"/>
    </xf>
    <xf numFmtId="0" fontId="1" fillId="3" borderId="17" xfId="4" applyFill="1" applyBorder="1">
      <alignment vertical="center"/>
    </xf>
    <xf numFmtId="0" fontId="1" fillId="3" borderId="18" xfId="4" applyFill="1" applyBorder="1">
      <alignment vertical="center"/>
    </xf>
    <xf numFmtId="0" fontId="1" fillId="3" borderId="19" xfId="4" applyFill="1" applyBorder="1">
      <alignment vertical="center"/>
    </xf>
    <xf numFmtId="0" fontId="1" fillId="4" borderId="11" xfId="4" applyNumberFormat="1" applyFill="1" applyBorder="1" applyAlignment="1">
      <alignment vertical="center" shrinkToFit="1"/>
    </xf>
    <xf numFmtId="0" fontId="1" fillId="0" borderId="11" xfId="4" applyNumberFormat="1" applyBorder="1" applyAlignment="1">
      <alignment vertical="center" shrinkToFit="1"/>
    </xf>
    <xf numFmtId="184" fontId="1" fillId="0" borderId="11" xfId="4" applyNumberFormat="1" applyBorder="1">
      <alignment vertical="center"/>
    </xf>
    <xf numFmtId="0" fontId="1" fillId="3" borderId="11" xfId="4" applyFill="1" applyBorder="1" applyAlignment="1">
      <alignment vertical="center" shrinkToFit="1"/>
    </xf>
    <xf numFmtId="178" fontId="1" fillId="4" borderId="11" xfId="1" applyNumberFormat="1" applyFont="1" applyFill="1" applyBorder="1" applyAlignment="1">
      <alignment vertical="center" shrinkToFit="1"/>
    </xf>
    <xf numFmtId="178" fontId="1" fillId="0" borderId="11" xfId="1" applyNumberFormat="1" applyFont="1" applyBorder="1" applyAlignment="1">
      <alignment vertical="center" shrinkToFit="1"/>
    </xf>
    <xf numFmtId="182" fontId="1" fillId="4" borderId="11" xfId="1" applyNumberFormat="1" applyFont="1" applyFill="1" applyBorder="1" applyAlignment="1">
      <alignment vertical="center" shrinkToFit="1"/>
    </xf>
    <xf numFmtId="181" fontId="1" fillId="0" borderId="11" xfId="1" applyNumberFormat="1" applyFont="1" applyBorder="1" applyAlignment="1">
      <alignment vertical="center" shrinkToFit="1"/>
    </xf>
    <xf numFmtId="181" fontId="1" fillId="4" borderId="11" xfId="1" applyNumberFormat="1" applyFont="1" applyFill="1" applyBorder="1" applyAlignment="1">
      <alignment vertical="center" shrinkToFit="1"/>
    </xf>
    <xf numFmtId="38" fontId="1" fillId="4" borderId="11" xfId="1" applyNumberFormat="1" applyFont="1" applyFill="1" applyBorder="1" applyAlignment="1">
      <alignment vertical="center" shrinkToFit="1"/>
    </xf>
    <xf numFmtId="38" fontId="1" fillId="0" borderId="11" xfId="1" applyNumberFormat="1" applyFont="1" applyBorder="1" applyAlignment="1">
      <alignment vertical="center" shrinkToFit="1"/>
    </xf>
    <xf numFmtId="183" fontId="0" fillId="0" borderId="0" xfId="4" applyNumberFormat="1" applyFont="1" applyFill="1">
      <alignment vertical="center"/>
    </xf>
    <xf numFmtId="180" fontId="1" fillId="4" borderId="11" xfId="1" applyNumberFormat="1" applyFont="1" applyFill="1" applyBorder="1" applyAlignment="1">
      <alignment vertical="center" shrinkToFit="1"/>
    </xf>
    <xf numFmtId="180" fontId="1" fillId="0" borderId="11" xfId="1" applyNumberFormat="1" applyFont="1" applyBorder="1" applyAlignment="1">
      <alignment vertical="center" shrinkToFit="1"/>
    </xf>
    <xf numFmtId="0" fontId="1" fillId="3" borderId="3" xfId="4" applyFill="1" applyBorder="1" applyAlignment="1">
      <alignment vertical="center"/>
    </xf>
    <xf numFmtId="179" fontId="1" fillId="4" borderId="11" xfId="1" applyNumberFormat="1" applyFont="1" applyFill="1" applyBorder="1" applyAlignment="1">
      <alignment vertical="center" shrinkToFit="1"/>
    </xf>
    <xf numFmtId="179" fontId="1" fillId="0" borderId="11" xfId="1" applyNumberFormat="1" applyFont="1" applyBorder="1" applyAlignment="1">
      <alignment vertical="center" shrinkToFit="1"/>
    </xf>
    <xf numFmtId="0" fontId="1" fillId="3" borderId="7" xfId="4" applyFill="1" applyBorder="1" applyAlignment="1">
      <alignment vertical="center" wrapText="1"/>
    </xf>
    <xf numFmtId="0" fontId="1" fillId="3" borderId="7" xfId="4" applyFill="1" applyBorder="1" applyAlignment="1">
      <alignment vertical="center"/>
    </xf>
    <xf numFmtId="182" fontId="1" fillId="0" borderId="11" xfId="1" applyNumberFormat="1" applyFont="1" applyBorder="1" applyAlignment="1">
      <alignment vertical="center" shrinkToFit="1"/>
    </xf>
    <xf numFmtId="177" fontId="1" fillId="0" borderId="0" xfId="1" applyNumberFormat="1" applyFont="1" applyFill="1" applyBorder="1" applyAlignment="1">
      <alignment vertical="center" shrinkToFit="1"/>
    </xf>
    <xf numFmtId="179" fontId="1" fillId="0" borderId="11" xfId="4" applyNumberFormat="1" applyBorder="1">
      <alignment vertical="center"/>
    </xf>
    <xf numFmtId="183" fontId="1" fillId="0" borderId="0" xfId="4" applyNumberFormat="1" applyFill="1" applyBorder="1">
      <alignment vertical="center"/>
    </xf>
    <xf numFmtId="0" fontId="1" fillId="3" borderId="10" xfId="4" applyFill="1" applyBorder="1" applyAlignment="1">
      <alignment vertical="center" wrapText="1"/>
    </xf>
    <xf numFmtId="0" fontId="1" fillId="3" borderId="0" xfId="4" applyFill="1" applyBorder="1" applyAlignment="1">
      <alignment vertical="center" wrapText="1"/>
    </xf>
    <xf numFmtId="0" fontId="0" fillId="3" borderId="0" xfId="4" applyFont="1" applyFill="1">
      <alignment vertical="center"/>
    </xf>
    <xf numFmtId="0" fontId="1" fillId="3" borderId="10" xfId="4" applyFill="1" applyBorder="1" applyAlignment="1">
      <alignment vertical="center"/>
    </xf>
    <xf numFmtId="0" fontId="1" fillId="3" borderId="0" xfId="4" applyFill="1" applyBorder="1" applyAlignment="1">
      <alignment horizontal="left" vertical="center"/>
    </xf>
    <xf numFmtId="176" fontId="1" fillId="4" borderId="11" xfId="1" applyNumberFormat="1" applyFont="1" applyFill="1" applyBorder="1" applyAlignment="1">
      <alignment vertical="center" shrinkToFit="1"/>
    </xf>
    <xf numFmtId="11" fontId="1" fillId="0" borderId="11" xfId="1" applyNumberFormat="1" applyFont="1" applyBorder="1" applyAlignment="1">
      <alignment vertical="center" shrinkToFit="1"/>
    </xf>
    <xf numFmtId="176" fontId="1" fillId="0" borderId="11" xfId="1" applyNumberFormat="1" applyFont="1" applyBorder="1" applyAlignment="1">
      <alignment vertical="center" shrinkToFit="1"/>
    </xf>
    <xf numFmtId="0" fontId="1" fillId="3" borderId="0" xfId="4" applyFill="1" applyBorder="1" applyAlignment="1">
      <alignment horizontal="center" vertical="center"/>
    </xf>
    <xf numFmtId="0" fontId="1" fillId="3" borderId="1" xfId="4" applyFill="1" applyBorder="1" applyAlignment="1">
      <alignment horizontal="center" vertical="center"/>
    </xf>
    <xf numFmtId="181" fontId="11" fillId="0" borderId="11" xfId="1" applyNumberFormat="1" applyFont="1" applyBorder="1" applyAlignment="1" applyProtection="1">
      <alignment horizontal="center" vertical="center" shrinkToFit="1"/>
      <protection hidden="1"/>
    </xf>
    <xf numFmtId="0" fontId="8" fillId="0" borderId="11" xfId="4" applyFont="1" applyBorder="1" applyAlignment="1">
      <alignment horizontal="center" vertical="center" shrinkToFit="1"/>
    </xf>
    <xf numFmtId="0" fontId="8" fillId="0" borderId="0" xfId="4" applyFont="1" applyBorder="1" applyAlignment="1">
      <alignment horizontal="center" vertical="center"/>
    </xf>
    <xf numFmtId="0" fontId="9" fillId="0" borderId="5" xfId="4" applyFont="1" applyBorder="1" applyAlignment="1" applyProtection="1">
      <alignment horizontal="left" vertical="top" wrapText="1"/>
      <protection locked="0"/>
    </xf>
    <xf numFmtId="0" fontId="9" fillId="0" borderId="0" xfId="4" applyFont="1" applyBorder="1" applyAlignment="1" applyProtection="1">
      <alignment horizontal="left" vertical="top" wrapText="1"/>
      <protection locked="0"/>
    </xf>
    <xf numFmtId="0" fontId="9" fillId="0" borderId="1" xfId="4" applyFont="1" applyBorder="1" applyAlignment="1" applyProtection="1">
      <alignment horizontal="left" vertical="top" wrapText="1"/>
      <protection locked="0"/>
    </xf>
    <xf numFmtId="0" fontId="9" fillId="0" borderId="6" xfId="4" applyFont="1" applyBorder="1" applyAlignment="1" applyProtection="1">
      <alignment horizontal="left" vertical="top" wrapText="1"/>
      <protection locked="0"/>
    </xf>
    <xf numFmtId="0" fontId="9" fillId="0" borderId="2" xfId="4" applyFont="1" applyBorder="1" applyAlignment="1" applyProtection="1">
      <alignment horizontal="left" vertical="top" wrapText="1"/>
      <protection locked="0"/>
    </xf>
    <xf numFmtId="0" fontId="9" fillId="0" borderId="16" xfId="4" applyFont="1" applyBorder="1" applyAlignment="1" applyProtection="1">
      <alignment horizontal="left" vertical="top" wrapText="1"/>
      <protection locked="0"/>
    </xf>
    <xf numFmtId="0" fontId="10" fillId="0" borderId="0" xfId="4" applyFont="1" applyAlignment="1">
      <alignment horizontal="center" vertical="center"/>
    </xf>
    <xf numFmtId="0" fontId="11" fillId="0" borderId="0" xfId="4" applyFont="1" applyBorder="1" applyAlignment="1">
      <alignment horizontal="left"/>
    </xf>
    <xf numFmtId="0" fontId="11" fillId="0" borderId="2" xfId="4" applyFont="1" applyBorder="1" applyAlignment="1">
      <alignment horizontal="left"/>
    </xf>
    <xf numFmtId="0" fontId="11" fillId="0" borderId="8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178" fontId="14" fillId="0" borderId="9" xfId="4" applyNumberFormat="1" applyFont="1" applyBorder="1" applyAlignment="1" applyProtection="1">
      <alignment horizontal="center" vertical="center" shrinkToFit="1"/>
      <protection hidden="1"/>
    </xf>
    <xf numFmtId="0" fontId="14" fillId="0" borderId="9" xfId="4" applyFont="1" applyBorder="1" applyAlignment="1">
      <alignment horizontal="center" vertical="center" shrinkToFit="1"/>
    </xf>
    <xf numFmtId="179" fontId="14" fillId="0" borderId="9" xfId="4" applyNumberFormat="1" applyFont="1" applyBorder="1" applyAlignment="1" applyProtection="1">
      <alignment horizontal="center" vertical="center" shrinkToFit="1"/>
      <protection hidden="1"/>
    </xf>
    <xf numFmtId="182" fontId="14" fillId="0" borderId="12" xfId="4" applyNumberFormat="1" applyFont="1" applyBorder="1" applyAlignment="1" applyProtection="1">
      <alignment horizontal="center" vertical="center" shrinkToFit="1"/>
      <protection hidden="1"/>
    </xf>
    <xf numFmtId="182" fontId="14" fillId="0" borderId="13" xfId="4" applyNumberFormat="1" applyFont="1" applyBorder="1" applyAlignment="1" applyProtection="1">
      <alignment horizontal="center" vertical="center" shrinkToFit="1"/>
      <protection hidden="1"/>
    </xf>
    <xf numFmtId="182" fontId="14" fillId="0" borderId="14" xfId="4" applyNumberFormat="1" applyFont="1" applyBorder="1" applyAlignment="1" applyProtection="1">
      <alignment horizontal="center" vertical="center" shrinkToFit="1"/>
      <protection hidden="1"/>
    </xf>
    <xf numFmtId="0" fontId="8" fillId="0" borderId="4" xfId="4" applyFont="1" applyBorder="1" applyAlignment="1" applyProtection="1">
      <alignment horizontal="left" vertical="top" shrinkToFit="1"/>
      <protection hidden="1"/>
    </xf>
    <xf numFmtId="0" fontId="8" fillId="0" borderId="8" xfId="4" applyFont="1" applyBorder="1" applyAlignment="1" applyProtection="1">
      <alignment horizontal="left" vertical="top" shrinkToFit="1"/>
      <protection hidden="1"/>
    </xf>
    <xf numFmtId="0" fontId="8" fillId="0" borderId="15" xfId="4" applyFont="1" applyBorder="1" applyAlignment="1" applyProtection="1">
      <alignment horizontal="left" vertical="top" shrinkToFit="1"/>
      <protection hidden="1"/>
    </xf>
    <xf numFmtId="184" fontId="14" fillId="0" borderId="9" xfId="4" applyNumberFormat="1" applyFont="1" applyBorder="1" applyAlignment="1" applyProtection="1">
      <alignment horizontal="center" vertical="center" shrinkToFit="1"/>
      <protection hidden="1"/>
    </xf>
    <xf numFmtId="182" fontId="14" fillId="0" borderId="9" xfId="4" applyNumberFormat="1" applyFont="1" applyBorder="1" applyAlignment="1" applyProtection="1">
      <alignment horizontal="center" vertical="center" shrinkToFit="1"/>
      <protection hidden="1"/>
    </xf>
    <xf numFmtId="0" fontId="8" fillId="2" borderId="3" xfId="4" applyFont="1" applyFill="1" applyBorder="1" applyAlignment="1">
      <alignment horizontal="center" vertical="center" shrinkToFit="1"/>
    </xf>
    <xf numFmtId="0" fontId="8" fillId="2" borderId="7" xfId="4" applyFont="1" applyFill="1" applyBorder="1" applyAlignment="1">
      <alignment horizontal="center" vertical="center" shrinkToFit="1"/>
    </xf>
    <xf numFmtId="0" fontId="8" fillId="2" borderId="10" xfId="4" applyFont="1" applyFill="1" applyBorder="1" applyAlignment="1">
      <alignment horizontal="center" vertical="center" shrinkToFit="1"/>
    </xf>
    <xf numFmtId="0" fontId="8" fillId="2" borderId="11" xfId="4" applyFont="1" applyFill="1" applyBorder="1" applyAlignment="1">
      <alignment horizontal="center" vertical="center" shrinkToFit="1"/>
    </xf>
    <xf numFmtId="0" fontId="16" fillId="0" borderId="5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178" fontId="9" fillId="0" borderId="3" xfId="4" applyNumberFormat="1" applyFont="1" applyBorder="1" applyAlignment="1" applyProtection="1">
      <alignment horizontal="center" vertical="center" shrinkToFit="1"/>
      <protection hidden="1"/>
    </xf>
    <xf numFmtId="178" fontId="9" fillId="0" borderId="7" xfId="4" applyNumberFormat="1" applyFont="1" applyBorder="1" applyAlignment="1" applyProtection="1">
      <alignment horizontal="center" vertical="center" shrinkToFit="1"/>
      <protection hidden="1"/>
    </xf>
    <xf numFmtId="178" fontId="9" fillId="0" borderId="10" xfId="4" applyNumberFormat="1" applyFont="1" applyBorder="1" applyAlignment="1" applyProtection="1">
      <alignment horizontal="center" vertical="center" shrinkToFit="1"/>
      <protection hidden="1"/>
    </xf>
    <xf numFmtId="181" fontId="9" fillId="0" borderId="3" xfId="4" applyNumberFormat="1" applyFont="1" applyBorder="1" applyAlignment="1" applyProtection="1">
      <alignment horizontal="center" vertical="center" shrinkToFit="1"/>
      <protection hidden="1"/>
    </xf>
    <xf numFmtId="181" fontId="9" fillId="0" borderId="7" xfId="4" applyNumberFormat="1" applyFont="1" applyBorder="1" applyAlignment="1" applyProtection="1">
      <alignment horizontal="center" vertical="center" shrinkToFit="1"/>
      <protection hidden="1"/>
    </xf>
    <xf numFmtId="181" fontId="9" fillId="0" borderId="10" xfId="4" applyNumberFormat="1" applyFont="1" applyBorder="1" applyAlignment="1" applyProtection="1">
      <alignment horizontal="center" vertical="center" shrinkToFit="1"/>
      <protection hidden="1"/>
    </xf>
    <xf numFmtId="181" fontId="9" fillId="0" borderId="11" xfId="4" applyNumberFormat="1" applyFont="1" applyBorder="1" applyAlignment="1" applyProtection="1">
      <alignment horizontal="center" vertical="center" shrinkToFit="1"/>
      <protection hidden="1"/>
    </xf>
    <xf numFmtId="0" fontId="9" fillId="0" borderId="11" xfId="4" applyNumberFormat="1" applyFont="1" applyBorder="1" applyAlignment="1" applyProtection="1">
      <alignment horizontal="center" vertical="center" shrinkToFit="1"/>
      <protection hidden="1"/>
    </xf>
    <xf numFmtId="178" fontId="9" fillId="0" borderId="11" xfId="4" applyNumberFormat="1" applyFont="1" applyBorder="1" applyAlignment="1" applyProtection="1">
      <alignment horizontal="center" vertical="center" shrinkToFit="1"/>
      <protection hidden="1"/>
    </xf>
    <xf numFmtId="0" fontId="9" fillId="0" borderId="3" xfId="4" applyNumberFormat="1" applyFont="1" applyBorder="1" applyAlignment="1" applyProtection="1">
      <alignment horizontal="center" vertical="center" shrinkToFit="1"/>
      <protection hidden="1"/>
    </xf>
    <xf numFmtId="0" fontId="9" fillId="0" borderId="7" xfId="4" applyNumberFormat="1" applyFont="1" applyBorder="1" applyAlignment="1" applyProtection="1">
      <alignment horizontal="center" vertical="center" shrinkToFit="1"/>
      <protection hidden="1"/>
    </xf>
    <xf numFmtId="0" fontId="9" fillId="0" borderId="10" xfId="4" applyNumberFormat="1" applyFont="1" applyBorder="1" applyAlignment="1" applyProtection="1">
      <alignment horizontal="center" vertical="center" shrinkToFit="1"/>
      <protection hidden="1"/>
    </xf>
    <xf numFmtId="0" fontId="9" fillId="0" borderId="11" xfId="4" applyNumberFormat="1" applyFont="1" applyBorder="1" applyAlignment="1" applyProtection="1">
      <alignment horizontal="center" vertical="center" shrinkToFit="1"/>
      <protection locked="0"/>
    </xf>
    <xf numFmtId="0" fontId="15" fillId="0" borderId="5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8" fillId="0" borderId="2" xfId="4" applyNumberFormat="1" applyFont="1" applyBorder="1" applyAlignment="1" applyProtection="1">
      <alignment horizontal="left" vertical="center" shrinkToFit="1"/>
      <protection hidden="1"/>
    </xf>
    <xf numFmtId="0" fontId="1" fillId="3" borderId="4" xfId="4" applyFill="1" applyBorder="1" applyAlignment="1">
      <alignment horizontal="center" vertical="center"/>
    </xf>
    <xf numFmtId="0" fontId="1" fillId="3" borderId="8" xfId="4" applyFill="1" applyBorder="1" applyAlignment="1">
      <alignment horizontal="center" vertical="center"/>
    </xf>
    <xf numFmtId="0" fontId="1" fillId="3" borderId="6" xfId="4" applyFill="1" applyBorder="1" applyAlignment="1">
      <alignment horizontal="center" vertical="center"/>
    </xf>
    <xf numFmtId="0" fontId="1" fillId="3" borderId="2" xfId="4" applyFill="1" applyBorder="1" applyAlignment="1">
      <alignment horizontal="center" vertical="center"/>
    </xf>
    <xf numFmtId="0" fontId="1" fillId="3" borderId="17" xfId="4" applyFill="1" applyBorder="1" applyAlignment="1">
      <alignment horizontal="center" vertical="center" wrapText="1"/>
    </xf>
    <xf numFmtId="0" fontId="1" fillId="3" borderId="19" xfId="4" applyFill="1" applyBorder="1" applyAlignment="1">
      <alignment horizontal="center" vertical="center"/>
    </xf>
    <xf numFmtId="0" fontId="1" fillId="3" borderId="11" xfId="4" applyFill="1" applyBorder="1" applyAlignment="1">
      <alignment horizontal="center" vertical="center" wrapText="1"/>
    </xf>
    <xf numFmtId="0" fontId="1" fillId="3" borderId="11" xfId="4" applyFill="1" applyBorder="1" applyAlignment="1">
      <alignment horizontal="center" vertical="center"/>
    </xf>
    <xf numFmtId="0" fontId="1" fillId="3" borderId="3" xfId="4" applyFill="1" applyBorder="1" applyAlignment="1">
      <alignment horizontal="center" vertical="center"/>
    </xf>
    <xf numFmtId="0" fontId="1" fillId="3" borderId="7" xfId="4" applyFill="1" applyBorder="1" applyAlignment="1">
      <alignment horizontal="center" vertical="center"/>
    </xf>
    <xf numFmtId="0" fontId="1" fillId="3" borderId="10" xfId="4" applyFill="1" applyBorder="1" applyAlignment="1">
      <alignment horizontal="center" vertical="center"/>
    </xf>
  </cellXfs>
  <cellStyles count="18">
    <cellStyle name="桁区切り 2" xfId="1"/>
    <cellStyle name="桁区切り 3" xfId="2"/>
    <cellStyle name="桁区切り 3 2" xfId="3"/>
    <cellStyle name="通貨 2" xfId="17"/>
    <cellStyle name="標準" xfId="0" builtinId="0"/>
    <cellStyle name="標準 2" xfId="4"/>
    <cellStyle name="標準 2 2" xfId="5"/>
    <cellStyle name="標準 2 3" xfId="6"/>
    <cellStyle name="標準 2 3 2" xfId="7"/>
    <cellStyle name="標準 2 4" xfId="8"/>
    <cellStyle name="標準 2_【重要】（県）指数表_書式まとめ" xfId="9"/>
    <cellStyle name="標準 3" xfId="10"/>
    <cellStyle name="標準 3 2" xfId="11"/>
    <cellStyle name="標準 3 3" xfId="12"/>
    <cellStyle name="標準 4" xfId="13"/>
    <cellStyle name="標準 5" xfId="14"/>
    <cellStyle name="標準 6" xfId="15"/>
    <cellStyle name="標準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1530053442114916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9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54480"/>
        <c:axId val="112354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2452</c:v>
                </c:pt>
                <c:pt idx="1">
                  <c:v>2114</c:v>
                </c:pt>
                <c:pt idx="2">
                  <c:v>2284</c:v>
                </c:pt>
                <c:pt idx="3">
                  <c:v>3043</c:v>
                </c:pt>
                <c:pt idx="4">
                  <c:v>2401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54480"/>
        <c:axId val="112354872"/>
      </c:lineChart>
      <c:dateAx>
        <c:axId val="11235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354872"/>
        <c:crosses val="autoZero"/>
        <c:auto val="1"/>
        <c:lblOffset val="100"/>
        <c:baseTimeUnit val="years"/>
      </c:dateAx>
      <c:valAx>
        <c:axId val="112354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12354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67700724157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3"/>
          <c:y val="0.15806945669028449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37864"/>
        <c:axId val="17093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31.3</c:v>
                </c:pt>
                <c:pt idx="1">
                  <c:v>39.9</c:v>
                </c:pt>
                <c:pt idx="2">
                  <c:v>34.1</c:v>
                </c:pt>
                <c:pt idx="3">
                  <c:v>35.299999999999997</c:v>
                </c:pt>
                <c:pt idx="4">
                  <c:v>31.9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37864"/>
        <c:axId val="170935376"/>
      </c:lineChart>
      <c:dateAx>
        <c:axId val="171137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935376"/>
        <c:crosses val="autoZero"/>
        <c:auto val="1"/>
        <c:lblOffset val="100"/>
        <c:baseTimeUnit val="years"/>
      </c:dateAx>
      <c:valAx>
        <c:axId val="17093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71137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①収益的収支比率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 b="1" i="0" u="none" strike="noStrike" baseline="0">
              <a:solidFill>
                <a:schemeClr val="tx1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127690604939442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8"/>
          <c:y val="0.15806945669028449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104.6</c:v>
                </c:pt>
                <c:pt idx="1">
                  <c:v>92.2</c:v>
                </c:pt>
                <c:pt idx="2">
                  <c:v>103.9</c:v>
                </c:pt>
                <c:pt idx="3">
                  <c:v>105.5</c:v>
                </c:pt>
                <c:pt idx="4">
                  <c:v>104.9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20128"/>
        <c:axId val="169920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103.4</c:v>
                </c:pt>
                <c:pt idx="1">
                  <c:v>107.3</c:v>
                </c:pt>
                <c:pt idx="2">
                  <c:v>94.3</c:v>
                </c:pt>
                <c:pt idx="3">
                  <c:v>95.5</c:v>
                </c:pt>
                <c:pt idx="4">
                  <c:v>96.2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20128"/>
        <c:axId val="169920520"/>
      </c:lineChart>
      <c:dateAx>
        <c:axId val="16992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920520"/>
        <c:crosses val="autoZero"/>
        <c:auto val="1"/>
        <c:lblOffset val="100"/>
        <c:baseTimeUnit val="years"/>
      </c:dateAx>
      <c:valAx>
        <c:axId val="169920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69920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127690604939442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9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5782</c:v>
                </c:pt>
                <c:pt idx="1">
                  <c:v>-10567</c:v>
                </c:pt>
                <c:pt idx="2">
                  <c:v>5301</c:v>
                </c:pt>
                <c:pt idx="3">
                  <c:v>7482</c:v>
                </c:pt>
                <c:pt idx="4">
                  <c:v>6477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21304"/>
        <c:axId val="16992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-4003</c:v>
                </c:pt>
                <c:pt idx="1">
                  <c:v>-4441</c:v>
                </c:pt>
                <c:pt idx="2">
                  <c:v>-5233</c:v>
                </c:pt>
                <c:pt idx="3">
                  <c:v>-10636</c:v>
                </c:pt>
                <c:pt idx="4">
                  <c:v>-9903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21304"/>
        <c:axId val="169921696"/>
      </c:lineChart>
      <c:dateAx>
        <c:axId val="169921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921696"/>
        <c:crosses val="autoZero"/>
        <c:auto val="1"/>
        <c:lblOffset val="100"/>
        <c:baseTimeUnit val="years"/>
      </c:dateAx>
      <c:valAx>
        <c:axId val="16992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69921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67700724157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9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4.4000000000000004</c:v>
                </c:pt>
                <c:pt idx="1">
                  <c:v>-8.5</c:v>
                </c:pt>
                <c:pt idx="2">
                  <c:v>3.8</c:v>
                </c:pt>
                <c:pt idx="3">
                  <c:v>5.2</c:v>
                </c:pt>
                <c:pt idx="4">
                  <c:v>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96192"/>
        <c:axId val="171896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-64.2</c:v>
                </c:pt>
                <c:pt idx="1">
                  <c:v>-1656.9</c:v>
                </c:pt>
                <c:pt idx="2">
                  <c:v>-14</c:v>
                </c:pt>
                <c:pt idx="3">
                  <c:v>-12.3</c:v>
                </c:pt>
                <c:pt idx="4">
                  <c:v>-13.3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96192"/>
        <c:axId val="171896584"/>
      </c:lineChart>
      <c:dateAx>
        <c:axId val="17189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896584"/>
        <c:crosses val="autoZero"/>
        <c:auto val="1"/>
        <c:lblOffset val="100"/>
        <c:baseTimeUnit val="years"/>
      </c:dateAx>
      <c:valAx>
        <c:axId val="171896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71896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67700724157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3"/>
          <c:y val="0.15806945669028449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43.4</c:v>
                </c:pt>
                <c:pt idx="1">
                  <c:v>48.3</c:v>
                </c:pt>
                <c:pt idx="2">
                  <c:v>42.5</c:v>
                </c:pt>
                <c:pt idx="3">
                  <c:v>40</c:v>
                </c:pt>
                <c:pt idx="4">
                  <c:v>42.3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97760"/>
        <c:axId val="24943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35.1</c:v>
                </c:pt>
                <c:pt idx="1">
                  <c:v>35.5</c:v>
                </c:pt>
                <c:pt idx="2">
                  <c:v>36</c:v>
                </c:pt>
                <c:pt idx="3">
                  <c:v>35.799999999999997</c:v>
                </c:pt>
                <c:pt idx="4">
                  <c:v>37.299999999999997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97760"/>
        <c:axId val="249438816"/>
      </c:lineChart>
      <c:dateAx>
        <c:axId val="17189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438816"/>
        <c:crosses val="autoZero"/>
        <c:auto val="1"/>
        <c:lblOffset val="100"/>
        <c:baseTimeUnit val="years"/>
      </c:dateAx>
      <c:valAx>
        <c:axId val="24943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71897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82725864086266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8"/>
          <c:y val="0.15806945669028449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38.1</c:v>
                </c:pt>
                <c:pt idx="1">
                  <c:v>36.200000000000003</c:v>
                </c:pt>
                <c:pt idx="2">
                  <c:v>42</c:v>
                </c:pt>
                <c:pt idx="3">
                  <c:v>43.2</c:v>
                </c:pt>
                <c:pt idx="4">
                  <c:v>42.9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92008"/>
        <c:axId val="24929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22.3</c:v>
                </c:pt>
                <c:pt idx="1">
                  <c:v>22.2</c:v>
                </c:pt>
                <c:pt idx="2">
                  <c:v>22</c:v>
                </c:pt>
                <c:pt idx="3">
                  <c:v>22.6</c:v>
                </c:pt>
                <c:pt idx="4">
                  <c:v>22.6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92008"/>
        <c:axId val="249291616"/>
      </c:lineChart>
      <c:dateAx>
        <c:axId val="249292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291616"/>
        <c:crosses val="autoZero"/>
        <c:auto val="1"/>
        <c:lblOffset val="100"/>
        <c:baseTimeUnit val="years"/>
      </c:dateAx>
      <c:valAx>
        <c:axId val="24929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49292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40116370995794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9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97368"/>
        <c:axId val="24943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46.8</c:v>
                </c:pt>
                <c:pt idx="2">
                  <c:v>31</c:v>
                </c:pt>
                <c:pt idx="3">
                  <c:v>18.3</c:v>
                </c:pt>
                <c:pt idx="4">
                  <c:v>11.9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97368"/>
        <c:axId val="249439600"/>
      </c:lineChart>
      <c:dateAx>
        <c:axId val="171897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439600"/>
        <c:crosses val="autoZero"/>
        <c:auto val="1"/>
        <c:lblOffset val="100"/>
        <c:baseTimeUnit val="years"/>
      </c:dateAx>
      <c:valAx>
        <c:axId val="24943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71897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127690604939442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9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440384"/>
        <c:axId val="24929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440384"/>
        <c:axId val="249290832"/>
      </c:lineChart>
      <c:dateAx>
        <c:axId val="24944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290832"/>
        <c:crosses val="autoZero"/>
        <c:auto val="1"/>
        <c:lblOffset val="100"/>
        <c:baseTimeUnit val="years"/>
      </c:dateAx>
      <c:valAx>
        <c:axId val="24929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49440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41763526547133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8"/>
          <c:y val="0.15806945669028449"/>
          <c:w val="0.8510203047076563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17328"/>
        <c:axId val="249617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617328"/>
        <c:axId val="249617720"/>
      </c:lineChart>
      <c:dateAx>
        <c:axId val="249617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617720"/>
        <c:crosses val="autoZero"/>
        <c:auto val="1"/>
        <c:lblOffset val="100"/>
        <c:baseTimeUnit val="years"/>
      </c:dateAx>
      <c:valAx>
        <c:axId val="249617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49617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97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0.1666</c:v>
                </c:pt>
                <c:pt idx="1">
                  <c:v>0.152</c:v>
                </c:pt>
                <c:pt idx="2">
                  <c:v>0.14130000000000001</c:v>
                </c:pt>
                <c:pt idx="3">
                  <c:v>0.16450000000000001</c:v>
                </c:pt>
                <c:pt idx="4">
                  <c:v>0.1704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618504"/>
        <c:axId val="249705008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1.6000000000000001E-3</c:v>
                </c:pt>
                <c:pt idx="1">
                  <c:v>1.4E-3</c:v>
                </c:pt>
                <c:pt idx="2">
                  <c:v>1.6999999999999999E-3</c:v>
                </c:pt>
                <c:pt idx="3">
                  <c:v>1.6999999999999999E-3</c:v>
                </c:pt>
                <c:pt idx="4">
                  <c:v>1.6999999999999999E-3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705400"/>
        <c:axId val="249705792"/>
      </c:lineChart>
      <c:dateAx>
        <c:axId val="249618504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 horzOverflow="overflow" anchor="ctr"/>
          <a:lstStyle/>
          <a:p>
            <a:pPr algn="ctr" rtl="0">
              <a:defRPr sz="9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/>
          </a:p>
        </c:txPr>
        <c:crossAx val="249705008"/>
        <c:crosses val="autoZero"/>
        <c:auto val="1"/>
        <c:lblOffset val="100"/>
        <c:baseTimeUnit val="years"/>
      </c:dateAx>
      <c:valAx>
        <c:axId val="24970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 horzOverflow="overflow" anchor="ctr"/>
          <a:lstStyle/>
          <a:p>
            <a:pPr algn="ctr" rtl="0">
              <a:defRPr sz="9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/>
          </a:p>
        </c:txPr>
        <c:crossAx val="249618504"/>
        <c:crosses val="autoZero"/>
        <c:crossBetween val="between"/>
      </c:valAx>
      <c:dateAx>
        <c:axId val="249705400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249705792"/>
        <c:crosses val="autoZero"/>
        <c:auto val="1"/>
        <c:lblOffset val="100"/>
        <c:baseTimeUnit val="years"/>
      </c:dateAx>
      <c:valAx>
        <c:axId val="249705792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 horzOverflow="overflow" anchor="ctr"/>
          <a:lstStyle/>
          <a:p>
            <a:pPr algn="ctr" rtl="0">
              <a:defRPr sz="9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/>
          </a:p>
        </c:txPr>
        <c:crossAx val="249705400"/>
        <c:crosses val="max"/>
        <c:crossBetween val="between"/>
      </c:val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 horzOverflow="overflow" anchor="ctr"/>
        <a:lstStyle/>
        <a:p>
          <a:pPr algn="l" rtl="0">
            <a:defRPr sz="900">
              <a:solidFill>
                <a:schemeClr val="tx1"/>
              </a:solidFill>
              <a:latin typeface="ＭＳ ゴシック"/>
              <a:ea typeface="ＭＳ ゴシック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 horzOverflow="overflow" anchor="ctr"/>
    <a:lstStyle/>
    <a:p>
      <a:pPr algn="ctr" rtl="0">
        <a:defRPr lang="ja-JP" altLang="en-US" sz="900">
          <a:solidFill>
            <a:schemeClr val="tx1"/>
          </a:solidFill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41275</xdr:colOff>
      <xdr:row>16</xdr:row>
      <xdr:rowOff>11430</xdr:rowOff>
    </xdr:from>
    <xdr:to>
      <xdr:col>273</xdr:col>
      <xdr:colOff>39370</xdr:colOff>
      <xdr:row>32</xdr:row>
      <xdr:rowOff>156845</xdr:rowOff>
    </xdr:to>
    <xdr:graphicFrame macro="">
      <xdr:nvGraphicFramePr>
        <xdr:cNvPr id="2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3810</xdr:colOff>
      <xdr:row>16</xdr:row>
      <xdr:rowOff>11430</xdr:rowOff>
    </xdr:from>
    <xdr:to>
      <xdr:col>182</xdr:col>
      <xdr:colOff>1905</xdr:colOff>
      <xdr:row>32</xdr:row>
      <xdr:rowOff>156845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11430</xdr:colOff>
      <xdr:row>16</xdr:row>
      <xdr:rowOff>11430</xdr:rowOff>
    </xdr:from>
    <xdr:to>
      <xdr:col>90</xdr:col>
      <xdr:colOff>9525</xdr:colOff>
      <xdr:row>32</xdr:row>
      <xdr:rowOff>156845</xdr:rowOff>
    </xdr:to>
    <xdr:graphicFrame macro="">
      <xdr:nvGraphicFramePr>
        <xdr:cNvPr id="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33655</xdr:colOff>
      <xdr:row>38</xdr:row>
      <xdr:rowOff>0</xdr:rowOff>
    </xdr:from>
    <xdr:to>
      <xdr:col>365</xdr:col>
      <xdr:colOff>31750</xdr:colOff>
      <xdr:row>54</xdr:row>
      <xdr:rowOff>145415</xdr:rowOff>
    </xdr:to>
    <xdr:graphicFrame macro="">
      <xdr:nvGraphicFramePr>
        <xdr:cNvPr id="5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41275</xdr:colOff>
      <xdr:row>38</xdr:row>
      <xdr:rowOff>11430</xdr:rowOff>
    </xdr:from>
    <xdr:to>
      <xdr:col>273</xdr:col>
      <xdr:colOff>39370</xdr:colOff>
      <xdr:row>54</xdr:row>
      <xdr:rowOff>156845</xdr:rowOff>
    </xdr:to>
    <xdr:graphicFrame macro="">
      <xdr:nvGraphicFramePr>
        <xdr:cNvPr id="6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3810</xdr:colOff>
      <xdr:row>38</xdr:row>
      <xdr:rowOff>11430</xdr:rowOff>
    </xdr:from>
    <xdr:to>
      <xdr:col>182</xdr:col>
      <xdr:colOff>1905</xdr:colOff>
      <xdr:row>54</xdr:row>
      <xdr:rowOff>156845</xdr:rowOff>
    </xdr:to>
    <xdr:graphicFrame macro="">
      <xdr:nvGraphicFramePr>
        <xdr:cNvPr id="7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11430</xdr:colOff>
      <xdr:row>38</xdr:row>
      <xdr:rowOff>11430</xdr:rowOff>
    </xdr:from>
    <xdr:to>
      <xdr:col>90</xdr:col>
      <xdr:colOff>9525</xdr:colOff>
      <xdr:row>54</xdr:row>
      <xdr:rowOff>156845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33655</xdr:colOff>
      <xdr:row>62</xdr:row>
      <xdr:rowOff>0</xdr:rowOff>
    </xdr:from>
    <xdr:to>
      <xdr:col>365</xdr:col>
      <xdr:colOff>31750</xdr:colOff>
      <xdr:row>78</xdr:row>
      <xdr:rowOff>145415</xdr:rowOff>
    </xdr:to>
    <xdr:graphicFrame macro="">
      <xdr:nvGraphicFramePr>
        <xdr:cNvPr id="9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41275</xdr:colOff>
      <xdr:row>62</xdr:row>
      <xdr:rowOff>11430</xdr:rowOff>
    </xdr:from>
    <xdr:to>
      <xdr:col>273</xdr:col>
      <xdr:colOff>39370</xdr:colOff>
      <xdr:row>78</xdr:row>
      <xdr:rowOff>156845</xdr:rowOff>
    </xdr:to>
    <xdr:graphicFrame macro="">
      <xdr:nvGraphicFramePr>
        <xdr:cNvPr id="10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11430</xdr:colOff>
      <xdr:row>62</xdr:row>
      <xdr:rowOff>11430</xdr:rowOff>
    </xdr:from>
    <xdr:to>
      <xdr:col>90</xdr:col>
      <xdr:colOff>9525</xdr:colOff>
      <xdr:row>78</xdr:row>
      <xdr:rowOff>156845</xdr:rowOff>
    </xdr:to>
    <xdr:graphicFrame macro="">
      <xdr:nvGraphicFramePr>
        <xdr:cNvPr id="11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29845</xdr:colOff>
      <xdr:row>32</xdr:row>
      <xdr:rowOff>145415</xdr:rowOff>
    </xdr:to>
    <xdr:graphicFrame macro="">
      <xdr:nvGraphicFramePr>
        <xdr:cNvPr id="12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13970</xdr:colOff>
      <xdr:row>63</xdr:row>
      <xdr:rowOff>102870</xdr:rowOff>
    </xdr:from>
    <xdr:to>
      <xdr:col>90</xdr:col>
      <xdr:colOff>9525</xdr:colOff>
      <xdr:row>78</xdr:row>
      <xdr:rowOff>149860</xdr:rowOff>
    </xdr:to>
    <xdr:sp macro="" textlink="">
      <xdr:nvSpPr>
        <xdr:cNvPr id="13" name="テキスト ボックス 12"/>
        <xdr:cNvSpPr txBox="1"/>
      </xdr:nvSpPr>
      <xdr:spPr>
        <a:xfrm>
          <a:off x="518795" y="10951845"/>
          <a:ext cx="3948430" cy="26187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37465</xdr:colOff>
      <xdr:row>63</xdr:row>
      <xdr:rowOff>102870</xdr:rowOff>
    </xdr:from>
    <xdr:to>
      <xdr:col>273</xdr:col>
      <xdr:colOff>38100</xdr:colOff>
      <xdr:row>78</xdr:row>
      <xdr:rowOff>149860</xdr:rowOff>
    </xdr:to>
    <xdr:sp macro="" textlink="">
      <xdr:nvSpPr>
        <xdr:cNvPr id="14" name="テキスト ボックス 13"/>
        <xdr:cNvSpPr txBox="1"/>
      </xdr:nvSpPr>
      <xdr:spPr>
        <a:xfrm>
          <a:off x="9257665" y="10951845"/>
          <a:ext cx="3953510" cy="26187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187" y="200036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【7,439】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</cdr:x>
      <cdr:y>0.075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187" y="216646"/>
          <a:ext cx="742782" cy="241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【32.4】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0.8085</cdr:x>
      <cdr:y>0.07125</cdr:y>
    </cdr:from>
    <cdr:to>
      <cdr:x>0.99625</cdr:x>
      <cdr:y>0.15475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359" y="205813"/>
          <a:ext cx="74179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【92.5】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187" y="188482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【△8,789】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</cdr:x>
      <cdr:y>0.0645</cdr:y>
    </cdr:from>
    <cdr:to>
      <cdr:x>1</cdr:x>
      <cdr:y>0.148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187" y="186315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【△17.9】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187" y="200036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【38.3】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</cdr:x>
      <cdr:y>0.06775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187" y="195703"/>
          <a:ext cx="742782" cy="241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187" y="200036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【38.7】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208187" y="200036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8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208187" y="188482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8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0.01125</cdr:y>
    </cdr:from>
    <cdr:to>
      <cdr:x>1</cdr:x>
      <cdr:y>0.09275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496"/>
          <a:ext cx="3858895" cy="235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/>
              <a:ea typeface="ＭＳ ゴシック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W88"/>
  <sheetViews>
    <sheetView showGridLines="0" tabSelected="1" zoomScaleSheetLayoutView="70" workbookViewId="0"/>
  </sheetViews>
  <sheetFormatPr defaultColWidth="2.625" defaultRowHeight="13.5"/>
  <cols>
    <col min="1" max="1" width="2.625" style="1"/>
    <col min="2" max="2" width="0.875" style="1" customWidth="1"/>
    <col min="3" max="371" width="0.625" style="1" customWidth="1"/>
    <col min="372" max="372" width="2.625" style="1"/>
    <col min="373" max="387" width="3.125" style="1" customWidth="1"/>
    <col min="388" max="16384" width="2.625" style="1"/>
  </cols>
  <sheetData>
    <row r="1" spans="1:387" ht="17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</row>
    <row r="2" spans="1:387" ht="9.75" customHeight="1">
      <c r="A2" s="3"/>
      <c r="B2" s="85" t="s">
        <v>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85"/>
      <c r="IW2" s="85"/>
      <c r="IX2" s="85"/>
      <c r="IY2" s="85"/>
      <c r="IZ2" s="85"/>
      <c r="JA2" s="85"/>
      <c r="JB2" s="85"/>
      <c r="JC2" s="85"/>
      <c r="JD2" s="85"/>
      <c r="JE2" s="85"/>
      <c r="JF2" s="85"/>
      <c r="JG2" s="85"/>
      <c r="JH2" s="85"/>
      <c r="JI2" s="85"/>
      <c r="JJ2" s="85"/>
      <c r="JK2" s="85"/>
      <c r="JL2" s="85"/>
      <c r="JM2" s="85"/>
      <c r="JN2" s="85"/>
      <c r="JO2" s="85"/>
      <c r="JP2" s="85"/>
      <c r="JQ2" s="85"/>
      <c r="JR2" s="85"/>
      <c r="JS2" s="85"/>
      <c r="JT2" s="85"/>
      <c r="JU2" s="85"/>
      <c r="JV2" s="85"/>
      <c r="JW2" s="85"/>
      <c r="JX2" s="85"/>
      <c r="JY2" s="85"/>
      <c r="JZ2" s="85"/>
      <c r="KA2" s="85"/>
      <c r="KB2" s="85"/>
      <c r="KC2" s="85"/>
      <c r="KD2" s="85"/>
      <c r="KE2" s="85"/>
      <c r="KF2" s="85"/>
      <c r="KG2" s="85"/>
      <c r="KH2" s="85"/>
      <c r="KI2" s="85"/>
      <c r="KJ2" s="85"/>
      <c r="KK2" s="85"/>
      <c r="KL2" s="85"/>
      <c r="KM2" s="85"/>
      <c r="KN2" s="85"/>
      <c r="KO2" s="85"/>
      <c r="KP2" s="85"/>
      <c r="KQ2" s="85"/>
      <c r="KR2" s="85"/>
      <c r="KS2" s="85"/>
      <c r="KT2" s="85"/>
      <c r="KU2" s="85"/>
      <c r="KV2" s="85"/>
      <c r="KW2" s="85"/>
      <c r="KX2" s="85"/>
      <c r="KY2" s="85"/>
      <c r="KZ2" s="85"/>
      <c r="LA2" s="85"/>
      <c r="LB2" s="85"/>
      <c r="LC2" s="85"/>
      <c r="LD2" s="85"/>
      <c r="LE2" s="85"/>
      <c r="LF2" s="85"/>
      <c r="LG2" s="85"/>
      <c r="LH2" s="85"/>
      <c r="LI2" s="85"/>
      <c r="LJ2" s="85"/>
      <c r="LK2" s="85"/>
      <c r="LL2" s="85"/>
      <c r="LM2" s="85"/>
      <c r="LN2" s="85"/>
      <c r="LO2" s="85"/>
      <c r="LP2" s="85"/>
      <c r="LQ2" s="85"/>
      <c r="LR2" s="85"/>
      <c r="LS2" s="85"/>
      <c r="LT2" s="85"/>
      <c r="LU2" s="85"/>
      <c r="LV2" s="85"/>
      <c r="LW2" s="85"/>
      <c r="LX2" s="85"/>
      <c r="LY2" s="85"/>
      <c r="LZ2" s="85"/>
      <c r="MA2" s="85"/>
      <c r="MB2" s="85"/>
      <c r="MC2" s="85"/>
      <c r="MD2" s="85"/>
      <c r="ME2" s="85"/>
      <c r="MF2" s="85"/>
      <c r="MG2" s="85"/>
      <c r="MH2" s="85"/>
      <c r="MI2" s="85"/>
      <c r="MJ2" s="85"/>
      <c r="MK2" s="85"/>
      <c r="ML2" s="85"/>
      <c r="MM2" s="85"/>
      <c r="MN2" s="85"/>
      <c r="MO2" s="85"/>
      <c r="MP2" s="85"/>
      <c r="MQ2" s="85"/>
      <c r="MR2" s="85"/>
      <c r="MS2" s="85"/>
      <c r="MT2" s="85"/>
      <c r="MU2" s="85"/>
      <c r="MV2" s="85"/>
      <c r="MW2" s="85"/>
      <c r="MX2" s="85"/>
      <c r="MY2" s="85"/>
      <c r="MZ2" s="85"/>
      <c r="NA2" s="85"/>
      <c r="NB2" s="85"/>
      <c r="NC2" s="85"/>
      <c r="ND2" s="85"/>
      <c r="NE2" s="85"/>
      <c r="NF2" s="85"/>
      <c r="NG2" s="85"/>
      <c r="NH2" s="85"/>
      <c r="NI2" s="85"/>
      <c r="NJ2" s="85"/>
      <c r="NK2" s="85"/>
      <c r="NL2" s="85"/>
      <c r="NM2" s="85"/>
      <c r="NN2" s="85"/>
      <c r="NO2" s="85"/>
      <c r="NP2" s="85"/>
      <c r="NQ2" s="85"/>
      <c r="NR2" s="85"/>
      <c r="NS2" s="85"/>
      <c r="NT2" s="85"/>
      <c r="NU2" s="85"/>
      <c r="NV2" s="85"/>
      <c r="NW2" s="85"/>
    </row>
    <row r="3" spans="1:387" ht="9.75" customHeight="1">
      <c r="A3" s="3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/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/>
      <c r="LR3" s="85"/>
      <c r="LS3" s="85"/>
      <c r="LT3" s="85"/>
      <c r="LU3" s="85"/>
      <c r="LV3" s="85"/>
      <c r="LW3" s="85"/>
      <c r="LX3" s="85"/>
      <c r="LY3" s="85"/>
      <c r="LZ3" s="85"/>
      <c r="MA3" s="85"/>
      <c r="MB3" s="85"/>
      <c r="MC3" s="85"/>
      <c r="MD3" s="85"/>
      <c r="ME3" s="85"/>
      <c r="MF3" s="85"/>
      <c r="MG3" s="85"/>
      <c r="MH3" s="85"/>
      <c r="MI3" s="85"/>
      <c r="MJ3" s="85"/>
      <c r="MK3" s="85"/>
      <c r="ML3" s="85"/>
      <c r="MM3" s="85"/>
      <c r="MN3" s="85"/>
      <c r="MO3" s="85"/>
      <c r="MP3" s="85"/>
      <c r="MQ3" s="85"/>
      <c r="MR3" s="85"/>
      <c r="MS3" s="85"/>
      <c r="MT3" s="85"/>
      <c r="MU3" s="85"/>
      <c r="MV3" s="85"/>
      <c r="MW3" s="85"/>
      <c r="MX3" s="85"/>
      <c r="MY3" s="85"/>
      <c r="MZ3" s="85"/>
      <c r="NA3" s="85"/>
      <c r="NB3" s="85"/>
      <c r="NC3" s="85"/>
      <c r="ND3" s="85"/>
      <c r="NE3" s="85"/>
      <c r="NF3" s="85"/>
      <c r="NG3" s="85"/>
      <c r="NH3" s="85"/>
      <c r="NI3" s="85"/>
      <c r="NJ3" s="85"/>
      <c r="NK3" s="85"/>
      <c r="NL3" s="85"/>
      <c r="NM3" s="85"/>
      <c r="NN3" s="85"/>
      <c r="NO3" s="85"/>
      <c r="NP3" s="85"/>
      <c r="NQ3" s="85"/>
      <c r="NR3" s="85"/>
      <c r="NS3" s="85"/>
      <c r="NT3" s="85"/>
      <c r="NU3" s="85"/>
      <c r="NV3" s="85"/>
      <c r="NW3" s="85"/>
    </row>
    <row r="4" spans="1:387" ht="9.75" customHeight="1">
      <c r="A4" s="3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</row>
    <row r="5" spans="1:387" ht="9.75" customHeight="1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</row>
    <row r="6" spans="1:387" ht="18.75" customHeight="1">
      <c r="A6" s="3"/>
      <c r="B6" s="131" t="str">
        <f>データ!H6&amp;"　"&amp;データ!I6</f>
        <v>群馬県渋川市　ＳＵＮおのがみ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24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</row>
    <row r="7" spans="1:387" ht="18.75" customHeight="1">
      <c r="A7" s="3"/>
      <c r="B7" s="110" t="s">
        <v>10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2"/>
      <c r="AQ7" s="110" t="s">
        <v>6</v>
      </c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2"/>
      <c r="CF7" s="110" t="s">
        <v>4</v>
      </c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2"/>
      <c r="DU7" s="113" t="s">
        <v>11</v>
      </c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 t="s">
        <v>13</v>
      </c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113" t="s">
        <v>15</v>
      </c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  <c r="IW7" s="113"/>
      <c r="IX7" s="113"/>
      <c r="IY7" s="113"/>
      <c r="IZ7" s="113"/>
      <c r="JA7" s="113"/>
      <c r="JB7" s="113"/>
      <c r="JC7" s="113"/>
      <c r="JD7" s="113"/>
      <c r="JE7" s="113"/>
      <c r="JF7" s="113"/>
      <c r="JG7" s="113"/>
      <c r="JH7" s="113"/>
      <c r="JI7" s="113"/>
      <c r="JJ7" s="113"/>
      <c r="JK7" s="113"/>
      <c r="JL7" s="113"/>
      <c r="JM7" s="113"/>
      <c r="JN7" s="113"/>
      <c r="JO7" s="113"/>
      <c r="JP7" s="113"/>
      <c r="JQ7" s="113"/>
      <c r="JR7" s="113"/>
      <c r="JS7" s="113"/>
      <c r="JT7" s="113"/>
      <c r="JU7" s="113"/>
      <c r="JV7" s="113" t="s">
        <v>19</v>
      </c>
      <c r="JW7" s="113"/>
      <c r="JX7" s="113"/>
      <c r="JY7" s="113"/>
      <c r="JZ7" s="113"/>
      <c r="KA7" s="113"/>
      <c r="KB7" s="113"/>
      <c r="KC7" s="113"/>
      <c r="KD7" s="113"/>
      <c r="KE7" s="113"/>
      <c r="KF7" s="113"/>
      <c r="KG7" s="113"/>
      <c r="KH7" s="113"/>
      <c r="KI7" s="113"/>
      <c r="KJ7" s="113"/>
      <c r="KK7" s="113"/>
      <c r="KL7" s="113"/>
      <c r="KM7" s="113"/>
      <c r="KN7" s="113"/>
      <c r="KO7" s="113"/>
      <c r="KP7" s="113"/>
      <c r="KQ7" s="113"/>
      <c r="KR7" s="113"/>
      <c r="KS7" s="113"/>
      <c r="KT7" s="113"/>
      <c r="KU7" s="113"/>
      <c r="KV7" s="113"/>
      <c r="KW7" s="113"/>
      <c r="KX7" s="113"/>
      <c r="KY7" s="113"/>
      <c r="KZ7" s="113"/>
      <c r="LA7" s="113"/>
      <c r="LB7" s="113"/>
      <c r="LC7" s="113"/>
      <c r="LD7" s="113"/>
      <c r="LE7" s="113"/>
      <c r="LF7" s="113"/>
      <c r="LG7" s="113"/>
      <c r="LH7" s="113"/>
      <c r="LI7" s="113"/>
      <c r="LJ7" s="113"/>
      <c r="LK7" s="113"/>
      <c r="LL7" s="113"/>
      <c r="LM7" s="113"/>
      <c r="LN7" s="113"/>
      <c r="LO7" s="113" t="s">
        <v>3</v>
      </c>
      <c r="LP7" s="113"/>
      <c r="LQ7" s="113"/>
      <c r="LR7" s="113"/>
      <c r="LS7" s="113"/>
      <c r="LT7" s="113"/>
      <c r="LU7" s="113"/>
      <c r="LV7" s="113"/>
      <c r="LW7" s="113"/>
      <c r="LX7" s="113"/>
      <c r="LY7" s="113"/>
      <c r="LZ7" s="113"/>
      <c r="MA7" s="113"/>
      <c r="MB7" s="113"/>
      <c r="MC7" s="113"/>
      <c r="MD7" s="113"/>
      <c r="ME7" s="113"/>
      <c r="MF7" s="113"/>
      <c r="MG7" s="113"/>
      <c r="MH7" s="113"/>
      <c r="MI7" s="113"/>
      <c r="MJ7" s="113"/>
      <c r="MK7" s="113"/>
      <c r="ML7" s="113"/>
      <c r="MM7" s="113"/>
      <c r="MN7" s="113"/>
      <c r="MO7" s="113"/>
      <c r="MP7" s="113"/>
      <c r="MQ7" s="113"/>
      <c r="MR7" s="113"/>
      <c r="MS7" s="113"/>
      <c r="MT7" s="113"/>
      <c r="MU7" s="113"/>
      <c r="MV7" s="113"/>
      <c r="MW7" s="113"/>
      <c r="MX7" s="113"/>
      <c r="MY7" s="113"/>
      <c r="MZ7" s="113"/>
      <c r="NA7" s="113"/>
      <c r="NB7" s="113"/>
      <c r="NC7" s="113"/>
      <c r="ND7" s="113"/>
      <c r="NE7" s="113"/>
      <c r="NF7" s="113"/>
      <c r="NG7" s="113"/>
      <c r="NH7" s="6"/>
      <c r="NI7" s="8" t="s">
        <v>21</v>
      </c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33"/>
    </row>
    <row r="8" spans="1:387" ht="18.75" customHeight="1">
      <c r="A8" s="3"/>
      <c r="B8" s="125" t="str">
        <f>データ!J7</f>
        <v>法非適用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7"/>
      <c r="AQ8" s="125" t="str">
        <f>データ!K7</f>
        <v>観光施設事業</v>
      </c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7"/>
      <c r="CF8" s="125" t="str">
        <f>データ!L7</f>
        <v>休養宿泊施設</v>
      </c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7"/>
      <c r="DU8" s="123" t="str">
        <f>データ!M7</f>
        <v>Ａ１Ｂ２</v>
      </c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8" t="s">
        <v>142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122">
        <f>データ!S7</f>
        <v>7925</v>
      </c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  <c r="IW8" s="122"/>
      <c r="IX8" s="122"/>
      <c r="IY8" s="122"/>
      <c r="IZ8" s="122"/>
      <c r="JA8" s="122"/>
      <c r="JB8" s="122"/>
      <c r="JC8" s="122"/>
      <c r="JD8" s="122"/>
      <c r="JE8" s="122"/>
      <c r="JF8" s="122"/>
      <c r="JG8" s="122"/>
      <c r="JH8" s="122"/>
      <c r="JI8" s="122"/>
      <c r="JJ8" s="122"/>
      <c r="JK8" s="122"/>
      <c r="JL8" s="122"/>
      <c r="JM8" s="122"/>
      <c r="JN8" s="122"/>
      <c r="JO8" s="122"/>
      <c r="JP8" s="122"/>
      <c r="JQ8" s="122"/>
      <c r="JR8" s="122"/>
      <c r="JS8" s="122"/>
      <c r="JT8" s="122"/>
      <c r="JU8" s="122"/>
      <c r="JV8" s="123" t="str">
        <f>データ!T7</f>
        <v>利用料金制</v>
      </c>
      <c r="JW8" s="123"/>
      <c r="JX8" s="123"/>
      <c r="JY8" s="123"/>
      <c r="JZ8" s="123"/>
      <c r="KA8" s="123"/>
      <c r="KB8" s="123"/>
      <c r="KC8" s="123"/>
      <c r="KD8" s="123"/>
      <c r="KE8" s="123"/>
      <c r="KF8" s="123"/>
      <c r="KG8" s="123"/>
      <c r="KH8" s="123"/>
      <c r="KI8" s="123"/>
      <c r="KJ8" s="123"/>
      <c r="KK8" s="123"/>
      <c r="KL8" s="123"/>
      <c r="KM8" s="123"/>
      <c r="KN8" s="123"/>
      <c r="KO8" s="123"/>
      <c r="KP8" s="123"/>
      <c r="KQ8" s="123"/>
      <c r="KR8" s="123"/>
      <c r="KS8" s="123"/>
      <c r="KT8" s="123"/>
      <c r="KU8" s="123"/>
      <c r="KV8" s="123"/>
      <c r="KW8" s="123"/>
      <c r="KX8" s="123"/>
      <c r="KY8" s="123"/>
      <c r="KZ8" s="123"/>
      <c r="LA8" s="123"/>
      <c r="LB8" s="123"/>
      <c r="LC8" s="123"/>
      <c r="LD8" s="123"/>
      <c r="LE8" s="123"/>
      <c r="LF8" s="123"/>
      <c r="LG8" s="123"/>
      <c r="LH8" s="123"/>
      <c r="LI8" s="123"/>
      <c r="LJ8" s="123"/>
      <c r="LK8" s="123"/>
      <c r="LL8" s="123"/>
      <c r="LM8" s="123"/>
      <c r="LN8" s="123"/>
      <c r="LO8" s="124">
        <f>データ!U7</f>
        <v>18.899999999999999</v>
      </c>
      <c r="LP8" s="124"/>
      <c r="LQ8" s="124"/>
      <c r="LR8" s="124"/>
      <c r="LS8" s="124"/>
      <c r="LT8" s="124"/>
      <c r="LU8" s="124"/>
      <c r="LV8" s="124"/>
      <c r="LW8" s="124"/>
      <c r="LX8" s="124"/>
      <c r="LY8" s="124"/>
      <c r="LZ8" s="124"/>
      <c r="MA8" s="124"/>
      <c r="MB8" s="124"/>
      <c r="MC8" s="124"/>
      <c r="MD8" s="124"/>
      <c r="ME8" s="124"/>
      <c r="MF8" s="124"/>
      <c r="MG8" s="124"/>
      <c r="MH8" s="124"/>
      <c r="MI8" s="124"/>
      <c r="MJ8" s="124"/>
      <c r="MK8" s="124"/>
      <c r="ML8" s="124"/>
      <c r="MM8" s="124"/>
      <c r="MN8" s="124"/>
      <c r="MO8" s="124"/>
      <c r="MP8" s="124"/>
      <c r="MQ8" s="124"/>
      <c r="MR8" s="124"/>
      <c r="MS8" s="124"/>
      <c r="MT8" s="124"/>
      <c r="MU8" s="124"/>
      <c r="MV8" s="124"/>
      <c r="MW8" s="124"/>
      <c r="MX8" s="124"/>
      <c r="MY8" s="124"/>
      <c r="MZ8" s="124"/>
      <c r="NA8" s="124"/>
      <c r="NB8" s="124"/>
      <c r="NC8" s="124"/>
      <c r="ND8" s="124"/>
      <c r="NE8" s="124"/>
      <c r="NF8" s="124"/>
      <c r="NG8" s="124"/>
      <c r="NH8" s="6"/>
      <c r="NI8" s="129" t="s">
        <v>22</v>
      </c>
      <c r="NJ8" s="130"/>
      <c r="NK8" s="27" t="s">
        <v>24</v>
      </c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4"/>
    </row>
    <row r="9" spans="1:387" ht="18.75" customHeight="1">
      <c r="A9" s="3"/>
      <c r="B9" s="110" t="s">
        <v>25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2"/>
      <c r="AQ9" s="110" t="s">
        <v>27</v>
      </c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2"/>
      <c r="CF9" s="110" t="s">
        <v>26</v>
      </c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2"/>
      <c r="DU9" s="113" t="s">
        <v>28</v>
      </c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113" t="s">
        <v>31</v>
      </c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  <c r="IW9" s="113"/>
      <c r="IX9" s="113"/>
      <c r="IY9" s="113"/>
      <c r="IZ9" s="113"/>
      <c r="JA9" s="113"/>
      <c r="JB9" s="113"/>
      <c r="JC9" s="113"/>
      <c r="JD9" s="113"/>
      <c r="JE9" s="113"/>
      <c r="JF9" s="113"/>
      <c r="JG9" s="113"/>
      <c r="JH9" s="113"/>
      <c r="JI9" s="113"/>
      <c r="JJ9" s="113"/>
      <c r="JK9" s="113"/>
      <c r="JL9" s="113"/>
      <c r="JM9" s="113"/>
      <c r="JN9" s="113"/>
      <c r="JO9" s="113"/>
      <c r="JP9" s="113"/>
      <c r="JQ9" s="113"/>
      <c r="JR9" s="113"/>
      <c r="JS9" s="113"/>
      <c r="JT9" s="113"/>
      <c r="JU9" s="113"/>
      <c r="JV9" s="113" t="s">
        <v>5</v>
      </c>
      <c r="JW9" s="113"/>
      <c r="JX9" s="113"/>
      <c r="JY9" s="113"/>
      <c r="JZ9" s="113"/>
      <c r="KA9" s="113"/>
      <c r="KB9" s="113"/>
      <c r="KC9" s="113"/>
      <c r="KD9" s="113"/>
      <c r="KE9" s="113"/>
      <c r="KF9" s="113"/>
      <c r="KG9" s="113"/>
      <c r="KH9" s="113"/>
      <c r="KI9" s="113"/>
      <c r="KJ9" s="113"/>
      <c r="KK9" s="113"/>
      <c r="KL9" s="113"/>
      <c r="KM9" s="113"/>
      <c r="KN9" s="113"/>
      <c r="KO9" s="113"/>
      <c r="KP9" s="113"/>
      <c r="KQ9" s="113"/>
      <c r="KR9" s="113"/>
      <c r="KS9" s="113"/>
      <c r="KT9" s="113"/>
      <c r="KU9" s="113"/>
      <c r="KV9" s="113"/>
      <c r="KW9" s="113"/>
      <c r="KX9" s="113"/>
      <c r="KY9" s="113"/>
      <c r="KZ9" s="113"/>
      <c r="LA9" s="113"/>
      <c r="LB9" s="113"/>
      <c r="LC9" s="113"/>
      <c r="LD9" s="113"/>
      <c r="LE9" s="113"/>
      <c r="LF9" s="113"/>
      <c r="LG9" s="113"/>
      <c r="LH9" s="113"/>
      <c r="LI9" s="113"/>
      <c r="LJ9" s="113"/>
      <c r="LK9" s="113"/>
      <c r="LL9" s="113"/>
      <c r="LM9" s="113"/>
      <c r="LN9" s="113"/>
      <c r="LO9" s="113" t="s">
        <v>30</v>
      </c>
      <c r="LP9" s="113"/>
      <c r="LQ9" s="113"/>
      <c r="LR9" s="113"/>
      <c r="LS9" s="113"/>
      <c r="LT9" s="113"/>
      <c r="LU9" s="113"/>
      <c r="LV9" s="113"/>
      <c r="LW9" s="113"/>
      <c r="LX9" s="113"/>
      <c r="LY9" s="113"/>
      <c r="LZ9" s="113"/>
      <c r="MA9" s="113"/>
      <c r="MB9" s="113"/>
      <c r="MC9" s="113"/>
      <c r="MD9" s="113"/>
      <c r="ME9" s="113"/>
      <c r="MF9" s="113"/>
      <c r="MG9" s="113"/>
      <c r="MH9" s="113"/>
      <c r="MI9" s="113"/>
      <c r="MJ9" s="113"/>
      <c r="MK9" s="113"/>
      <c r="ML9" s="113"/>
      <c r="MM9" s="113"/>
      <c r="MN9" s="113"/>
      <c r="MO9" s="113"/>
      <c r="MP9" s="113"/>
      <c r="MQ9" s="113"/>
      <c r="MR9" s="113"/>
      <c r="MS9" s="113"/>
      <c r="MT9" s="113"/>
      <c r="MU9" s="113"/>
      <c r="MV9" s="113"/>
      <c r="MW9" s="113"/>
      <c r="MX9" s="113"/>
      <c r="MY9" s="113"/>
      <c r="MZ9" s="113"/>
      <c r="NA9" s="113"/>
      <c r="NB9" s="113"/>
      <c r="NC9" s="113"/>
      <c r="ND9" s="113"/>
      <c r="NE9" s="113"/>
      <c r="NF9" s="113"/>
      <c r="NG9" s="113"/>
      <c r="NH9" s="6"/>
      <c r="NI9" s="114" t="s">
        <v>32</v>
      </c>
      <c r="NJ9" s="115"/>
      <c r="NK9" s="28" t="s">
        <v>33</v>
      </c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5"/>
    </row>
    <row r="10" spans="1:387" ht="18.75" customHeight="1">
      <c r="A10" s="3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6" t="str">
        <f>データ!P7</f>
        <v>該当数値なし</v>
      </c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8"/>
      <c r="CF10" s="119">
        <f>データ!Q7</f>
        <v>3464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1"/>
      <c r="DU10" s="122">
        <f>データ!R7</f>
        <v>94</v>
      </c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123" t="str">
        <f>データ!V7</f>
        <v>有</v>
      </c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4">
        <f>データ!W7</f>
        <v>66</v>
      </c>
      <c r="JW10" s="124"/>
      <c r="JX10" s="124"/>
      <c r="JY10" s="124"/>
      <c r="JZ10" s="124"/>
      <c r="KA10" s="124"/>
      <c r="KB10" s="124"/>
      <c r="KC10" s="124"/>
      <c r="KD10" s="124"/>
      <c r="KE10" s="124"/>
      <c r="KF10" s="124"/>
      <c r="KG10" s="124"/>
      <c r="KH10" s="124"/>
      <c r="KI10" s="124"/>
      <c r="KJ10" s="124"/>
      <c r="KK10" s="124"/>
      <c r="KL10" s="124"/>
      <c r="KM10" s="124"/>
      <c r="KN10" s="124"/>
      <c r="KO10" s="124"/>
      <c r="KP10" s="124"/>
      <c r="KQ10" s="124"/>
      <c r="KR10" s="124"/>
      <c r="KS10" s="124"/>
      <c r="KT10" s="124"/>
      <c r="KU10" s="124"/>
      <c r="KV10" s="124"/>
      <c r="KW10" s="124"/>
      <c r="KX10" s="124"/>
      <c r="KY10" s="124"/>
      <c r="KZ10" s="124"/>
      <c r="LA10" s="124"/>
      <c r="LB10" s="124"/>
      <c r="LC10" s="124"/>
      <c r="LD10" s="124"/>
      <c r="LE10" s="124"/>
      <c r="LF10" s="124"/>
      <c r="LG10" s="124"/>
      <c r="LH10" s="124"/>
      <c r="LI10" s="124"/>
      <c r="LJ10" s="124"/>
      <c r="LK10" s="124"/>
      <c r="LL10" s="124"/>
      <c r="LM10" s="124"/>
      <c r="LN10" s="124"/>
      <c r="LO10" s="123" t="str">
        <f>データ!X7</f>
        <v>有</v>
      </c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  <c r="ML10" s="123"/>
      <c r="MM10" s="123"/>
      <c r="MN10" s="123"/>
      <c r="MO10" s="123"/>
      <c r="MP10" s="123"/>
      <c r="MQ10" s="123"/>
      <c r="MR10" s="123"/>
      <c r="MS10" s="123"/>
      <c r="MT10" s="123"/>
      <c r="MU10" s="123"/>
      <c r="MV10" s="123"/>
      <c r="MW10" s="123"/>
      <c r="MX10" s="123"/>
      <c r="MY10" s="123"/>
      <c r="MZ10" s="123"/>
      <c r="NA10" s="123"/>
      <c r="NB10" s="123"/>
      <c r="NC10" s="123"/>
      <c r="ND10" s="123"/>
      <c r="NE10" s="123"/>
      <c r="NF10" s="123"/>
      <c r="NG10" s="123"/>
      <c r="NH10" s="3"/>
      <c r="NI10" s="96" t="s">
        <v>20</v>
      </c>
      <c r="NJ10" s="97"/>
      <c r="NK10" s="29" t="s">
        <v>35</v>
      </c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6"/>
    </row>
    <row r="11" spans="1:387" ht="9.75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3"/>
      <c r="NI11" s="86" t="s">
        <v>12</v>
      </c>
      <c r="NJ11" s="86"/>
      <c r="NK11" s="86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6"/>
      <c r="NW11" s="86"/>
    </row>
    <row r="12" spans="1:387" ht="9.75" customHeight="1">
      <c r="A12" s="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3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</row>
    <row r="13" spans="1:387" ht="9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87"/>
      <c r="NJ13" s="87"/>
      <c r="NK13" s="87"/>
      <c r="NL13" s="87"/>
      <c r="NM13" s="87"/>
      <c r="NN13" s="87"/>
      <c r="NO13" s="87"/>
      <c r="NP13" s="87"/>
      <c r="NQ13" s="87"/>
      <c r="NR13" s="87"/>
      <c r="NS13" s="87"/>
      <c r="NT13" s="87"/>
      <c r="NU13" s="87"/>
      <c r="NV13" s="87"/>
      <c r="NW13" s="87"/>
    </row>
    <row r="14" spans="1:387" ht="13.5" customHeight="1">
      <c r="A14" s="4"/>
      <c r="B14" s="8"/>
      <c r="C14" s="13"/>
      <c r="D14" s="13"/>
      <c r="E14" s="13"/>
      <c r="F14" s="13"/>
      <c r="G14" s="13"/>
      <c r="H14" s="88" t="s">
        <v>16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13"/>
      <c r="JO14" s="13"/>
      <c r="JP14" s="13"/>
      <c r="JQ14" s="13"/>
      <c r="JR14" s="13"/>
      <c r="JS14" s="13"/>
      <c r="JT14" s="90" t="s">
        <v>2</v>
      </c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91"/>
      <c r="NH14" s="3"/>
      <c r="NI14" s="105" t="s">
        <v>37</v>
      </c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7"/>
    </row>
    <row r="15" spans="1:387" ht="13.5" customHeight="1">
      <c r="A15" s="3"/>
      <c r="B15" s="9"/>
      <c r="C15" s="14"/>
      <c r="D15" s="14"/>
      <c r="E15" s="14"/>
      <c r="F15" s="14"/>
      <c r="G15" s="14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14"/>
      <c r="JO15" s="14"/>
      <c r="JP15" s="14"/>
      <c r="JQ15" s="14"/>
      <c r="JR15" s="14"/>
      <c r="JS15" s="14"/>
      <c r="JT15" s="92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93"/>
      <c r="NH15" s="3"/>
      <c r="NI15" s="79" t="s">
        <v>140</v>
      </c>
      <c r="NJ15" s="80"/>
      <c r="NK15" s="80"/>
      <c r="NL15" s="80"/>
      <c r="NM15" s="80"/>
      <c r="NN15" s="80"/>
      <c r="NO15" s="80"/>
      <c r="NP15" s="80"/>
      <c r="NQ15" s="80"/>
      <c r="NR15" s="80"/>
      <c r="NS15" s="80"/>
      <c r="NT15" s="80"/>
      <c r="NU15" s="80"/>
      <c r="NV15" s="80"/>
      <c r="NW15" s="81"/>
    </row>
    <row r="16" spans="1:387" ht="13.5" customHeight="1">
      <c r="A16" s="3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10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5"/>
      <c r="NH16" s="3"/>
      <c r="NI16" s="79"/>
      <c r="NJ16" s="80"/>
      <c r="NK16" s="80"/>
      <c r="NL16" s="80"/>
      <c r="NM16" s="80"/>
      <c r="NN16" s="80"/>
      <c r="NO16" s="80"/>
      <c r="NP16" s="80"/>
      <c r="NQ16" s="80"/>
      <c r="NR16" s="80"/>
      <c r="NS16" s="80"/>
      <c r="NT16" s="80"/>
      <c r="NU16" s="80"/>
      <c r="NV16" s="80"/>
      <c r="NW16" s="81"/>
    </row>
    <row r="17" spans="1:387" ht="13.5" customHeight="1">
      <c r="A17" s="3"/>
      <c r="B17" s="1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15"/>
      <c r="DD17" s="15"/>
      <c r="DE17" s="7"/>
      <c r="DF17" s="7"/>
      <c r="DG17" s="7"/>
      <c r="DH17" s="7"/>
      <c r="DI17" s="7"/>
      <c r="DJ17" s="7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10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5"/>
      <c r="NH17" s="3"/>
      <c r="NI17" s="79"/>
      <c r="NJ17" s="80"/>
      <c r="NK17" s="80"/>
      <c r="NL17" s="80"/>
      <c r="NM17" s="80"/>
      <c r="NN17" s="80"/>
      <c r="NO17" s="80"/>
      <c r="NP17" s="80"/>
      <c r="NQ17" s="80"/>
      <c r="NR17" s="80"/>
      <c r="NS17" s="80"/>
      <c r="NT17" s="80"/>
      <c r="NU17" s="80"/>
      <c r="NV17" s="80"/>
      <c r="NW17" s="81"/>
    </row>
    <row r="18" spans="1:387" ht="13.5" customHeight="1">
      <c r="A18" s="3"/>
      <c r="B18" s="10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15"/>
      <c r="DD18" s="15"/>
      <c r="DE18" s="7"/>
      <c r="DF18" s="7"/>
      <c r="DG18" s="7"/>
      <c r="DH18" s="7"/>
      <c r="DI18" s="7"/>
      <c r="DJ18" s="7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10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5"/>
      <c r="NH18" s="3"/>
      <c r="NI18" s="79"/>
      <c r="NJ18" s="80"/>
      <c r="NK18" s="80"/>
      <c r="NL18" s="80"/>
      <c r="NM18" s="80"/>
      <c r="NN18" s="80"/>
      <c r="NO18" s="80"/>
      <c r="NP18" s="80"/>
      <c r="NQ18" s="80"/>
      <c r="NR18" s="80"/>
      <c r="NS18" s="80"/>
      <c r="NT18" s="80"/>
      <c r="NU18" s="80"/>
      <c r="NV18" s="80"/>
      <c r="NW18" s="81"/>
    </row>
    <row r="19" spans="1:387" ht="13.5" customHeight="1">
      <c r="A19" s="3"/>
      <c r="B19" s="1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10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5"/>
      <c r="NH19" s="3"/>
      <c r="NI19" s="79"/>
      <c r="NJ19" s="80"/>
      <c r="NK19" s="80"/>
      <c r="NL19" s="80"/>
      <c r="NM19" s="80"/>
      <c r="NN19" s="80"/>
      <c r="NO19" s="80"/>
      <c r="NP19" s="80"/>
      <c r="NQ19" s="80"/>
      <c r="NR19" s="80"/>
      <c r="NS19" s="80"/>
      <c r="NT19" s="80"/>
      <c r="NU19" s="80"/>
      <c r="NV19" s="80"/>
      <c r="NW19" s="81"/>
    </row>
    <row r="20" spans="1:387" ht="13.5" customHeight="1">
      <c r="A20" s="3"/>
      <c r="B20" s="10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10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5"/>
      <c r="NH20" s="3"/>
      <c r="NI20" s="79"/>
      <c r="NJ20" s="80"/>
      <c r="NK20" s="80"/>
      <c r="NL20" s="80"/>
      <c r="NM20" s="80"/>
      <c r="NN20" s="80"/>
      <c r="NO20" s="80"/>
      <c r="NP20" s="80"/>
      <c r="NQ20" s="80"/>
      <c r="NR20" s="80"/>
      <c r="NS20" s="80"/>
      <c r="NT20" s="80"/>
      <c r="NU20" s="80"/>
      <c r="NV20" s="80"/>
      <c r="NW20" s="81"/>
    </row>
    <row r="21" spans="1:387" ht="13.5" customHeight="1">
      <c r="A21" s="3"/>
      <c r="B21" s="10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10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5"/>
      <c r="NH21" s="3"/>
      <c r="NI21" s="79"/>
      <c r="NJ21" s="80"/>
      <c r="NK21" s="80"/>
      <c r="NL21" s="80"/>
      <c r="NM21" s="80"/>
      <c r="NN21" s="80"/>
      <c r="NO21" s="80"/>
      <c r="NP21" s="80"/>
      <c r="NQ21" s="80"/>
      <c r="NR21" s="80"/>
      <c r="NS21" s="80"/>
      <c r="NT21" s="80"/>
      <c r="NU21" s="80"/>
      <c r="NV21" s="80"/>
      <c r="NW21" s="81"/>
    </row>
    <row r="22" spans="1:387" ht="13.5" customHeight="1">
      <c r="A22" s="3"/>
      <c r="B22" s="10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10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5"/>
      <c r="NH22" s="3"/>
      <c r="NI22" s="79"/>
      <c r="NJ22" s="80"/>
      <c r="NK22" s="80"/>
      <c r="NL22" s="80"/>
      <c r="NM22" s="80"/>
      <c r="NN22" s="80"/>
      <c r="NO22" s="80"/>
      <c r="NP22" s="80"/>
      <c r="NQ22" s="80"/>
      <c r="NR22" s="80"/>
      <c r="NS22" s="80"/>
      <c r="NT22" s="80"/>
      <c r="NU22" s="80"/>
      <c r="NV22" s="80"/>
      <c r="NW22" s="81"/>
    </row>
    <row r="23" spans="1:387" ht="13.5" customHeight="1">
      <c r="A23" s="3"/>
      <c r="B23" s="10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10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5"/>
      <c r="NH23" s="3"/>
      <c r="NI23" s="79"/>
      <c r="NJ23" s="80"/>
      <c r="NK23" s="80"/>
      <c r="NL23" s="80"/>
      <c r="NM23" s="80"/>
      <c r="NN23" s="80"/>
      <c r="NO23" s="80"/>
      <c r="NP23" s="80"/>
      <c r="NQ23" s="80"/>
      <c r="NR23" s="80"/>
      <c r="NS23" s="80"/>
      <c r="NT23" s="80"/>
      <c r="NU23" s="80"/>
      <c r="NV23" s="80"/>
      <c r="NW23" s="81"/>
    </row>
    <row r="24" spans="1:387" ht="13.5" customHeight="1">
      <c r="A24" s="3"/>
      <c r="B24" s="1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10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5"/>
      <c r="NH24" s="3"/>
      <c r="NI24" s="79"/>
      <c r="NJ24" s="80"/>
      <c r="NK24" s="80"/>
      <c r="NL24" s="80"/>
      <c r="NM24" s="80"/>
      <c r="NN24" s="80"/>
      <c r="NO24" s="80"/>
      <c r="NP24" s="80"/>
      <c r="NQ24" s="80"/>
      <c r="NR24" s="80"/>
      <c r="NS24" s="80"/>
      <c r="NT24" s="80"/>
      <c r="NU24" s="80"/>
      <c r="NV24" s="80"/>
      <c r="NW24" s="81"/>
    </row>
    <row r="25" spans="1:387" ht="13.5" customHeight="1">
      <c r="A25" s="3"/>
      <c r="B25" s="1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10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5"/>
      <c r="NH25" s="3"/>
      <c r="NI25" s="79"/>
      <c r="NJ25" s="80"/>
      <c r="NK25" s="80"/>
      <c r="NL25" s="80"/>
      <c r="NM25" s="80"/>
      <c r="NN25" s="80"/>
      <c r="NO25" s="80"/>
      <c r="NP25" s="80"/>
      <c r="NQ25" s="80"/>
      <c r="NR25" s="80"/>
      <c r="NS25" s="80"/>
      <c r="NT25" s="80"/>
      <c r="NU25" s="80"/>
      <c r="NV25" s="80"/>
      <c r="NW25" s="81"/>
    </row>
    <row r="26" spans="1:387" ht="13.5" customHeight="1">
      <c r="A26" s="3"/>
      <c r="B26" s="1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10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5"/>
      <c r="NH26" s="3"/>
      <c r="NI26" s="79"/>
      <c r="NJ26" s="80"/>
      <c r="NK26" s="80"/>
      <c r="NL26" s="80"/>
      <c r="NM26" s="80"/>
      <c r="NN26" s="80"/>
      <c r="NO26" s="80"/>
      <c r="NP26" s="80"/>
      <c r="NQ26" s="80"/>
      <c r="NR26" s="80"/>
      <c r="NS26" s="80"/>
      <c r="NT26" s="80"/>
      <c r="NU26" s="80"/>
      <c r="NV26" s="80"/>
      <c r="NW26" s="81"/>
    </row>
    <row r="27" spans="1:387" ht="13.5" customHeight="1">
      <c r="A27" s="3"/>
      <c r="B27" s="1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10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5"/>
      <c r="NH27" s="3"/>
      <c r="NI27" s="79"/>
      <c r="NJ27" s="80"/>
      <c r="NK27" s="80"/>
      <c r="NL27" s="80"/>
      <c r="NM27" s="80"/>
      <c r="NN27" s="80"/>
      <c r="NO27" s="80"/>
      <c r="NP27" s="80"/>
      <c r="NQ27" s="80"/>
      <c r="NR27" s="80"/>
      <c r="NS27" s="80"/>
      <c r="NT27" s="80"/>
      <c r="NU27" s="80"/>
      <c r="NV27" s="80"/>
      <c r="NW27" s="81"/>
    </row>
    <row r="28" spans="1:387" ht="13.5" customHeight="1">
      <c r="A28" s="3"/>
      <c r="B28" s="1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10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5"/>
      <c r="NH28" s="3"/>
      <c r="NI28" s="79"/>
      <c r="NJ28" s="80"/>
      <c r="NK28" s="80"/>
      <c r="NL28" s="80"/>
      <c r="NM28" s="80"/>
      <c r="NN28" s="80"/>
      <c r="NO28" s="80"/>
      <c r="NP28" s="80"/>
      <c r="NQ28" s="80"/>
      <c r="NR28" s="80"/>
      <c r="NS28" s="80"/>
      <c r="NT28" s="80"/>
      <c r="NU28" s="80"/>
      <c r="NV28" s="80"/>
      <c r="NW28" s="81"/>
    </row>
    <row r="29" spans="1:387" ht="13.5" customHeight="1">
      <c r="A29" s="3"/>
      <c r="B29" s="10"/>
      <c r="C29" s="7"/>
      <c r="D29" s="7"/>
      <c r="E29" s="7"/>
      <c r="F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10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5"/>
      <c r="NH29" s="3"/>
      <c r="NI29" s="79"/>
      <c r="NJ29" s="80"/>
      <c r="NK29" s="80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80"/>
      <c r="NW29" s="81"/>
    </row>
    <row r="30" spans="1:387" ht="13.5" customHeight="1">
      <c r="A30" s="3"/>
      <c r="B30" s="10"/>
      <c r="C30" s="7"/>
      <c r="D30" s="7"/>
      <c r="E30" s="7"/>
      <c r="F30" s="7"/>
      <c r="I30" s="7"/>
      <c r="J30" s="7"/>
      <c r="K30" s="7"/>
      <c r="L30" s="7"/>
      <c r="M30" s="7"/>
      <c r="N30" s="7"/>
      <c r="O30" s="7"/>
      <c r="P30" s="7"/>
      <c r="Q30" s="7"/>
      <c r="R30" s="108">
        <f>データ!$B$11</f>
        <v>40909</v>
      </c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>
        <f>データ!$C$11</f>
        <v>41275</v>
      </c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>
        <f>データ!$D$11</f>
        <v>41640</v>
      </c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>
        <f>データ!$E$11</f>
        <v>42005</v>
      </c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>
        <f>データ!$F$11</f>
        <v>42370</v>
      </c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108">
        <f>データ!$B$11</f>
        <v>40909</v>
      </c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>
        <f>データ!$C$11</f>
        <v>41275</v>
      </c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>
        <f>データ!$D$11</f>
        <v>41640</v>
      </c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>
        <f>データ!$E$11</f>
        <v>42005</v>
      </c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>
        <f>データ!$F$11</f>
        <v>42370</v>
      </c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108">
        <f>データ!$B$11</f>
        <v>40909</v>
      </c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>
        <f>データ!$C$11</f>
        <v>41275</v>
      </c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>
        <f>データ!$D$11</f>
        <v>41640</v>
      </c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>
        <f>データ!$E$11</f>
        <v>42005</v>
      </c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  <c r="IW30" s="108"/>
      <c r="IX30" s="108">
        <f>データ!$F$11</f>
        <v>42370</v>
      </c>
      <c r="IY30" s="108"/>
      <c r="IZ30" s="108"/>
      <c r="JA30" s="108"/>
      <c r="JB30" s="108"/>
      <c r="JC30" s="108"/>
      <c r="JD30" s="108"/>
      <c r="JE30" s="108"/>
      <c r="JF30" s="108"/>
      <c r="JG30" s="108"/>
      <c r="JH30" s="108"/>
      <c r="JI30" s="108"/>
      <c r="JJ30" s="108"/>
      <c r="JK30" s="108"/>
      <c r="JL30" s="7"/>
      <c r="JM30" s="7"/>
      <c r="JN30" s="7"/>
      <c r="JO30" s="7"/>
      <c r="JP30" s="7"/>
      <c r="JQ30" s="7"/>
      <c r="JR30" s="7"/>
      <c r="JS30" s="7"/>
      <c r="JT30" s="10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5"/>
      <c r="NH30" s="3"/>
      <c r="NI30" s="82"/>
      <c r="NJ30" s="83"/>
      <c r="NK30" s="83"/>
      <c r="NL30" s="83"/>
      <c r="NM30" s="83"/>
      <c r="NN30" s="83"/>
      <c r="NO30" s="83"/>
      <c r="NP30" s="83"/>
      <c r="NQ30" s="83"/>
      <c r="NR30" s="83"/>
      <c r="NS30" s="83"/>
      <c r="NT30" s="83"/>
      <c r="NU30" s="83"/>
      <c r="NV30" s="83"/>
      <c r="NW30" s="84"/>
    </row>
    <row r="31" spans="1:387" ht="13.5" customHeight="1">
      <c r="A31" s="3"/>
      <c r="B31" s="10"/>
      <c r="C31" s="7"/>
      <c r="D31" s="7"/>
      <c r="E31" s="7"/>
      <c r="F31" s="7"/>
      <c r="I31" s="100" t="s">
        <v>39</v>
      </c>
      <c r="J31" s="100"/>
      <c r="K31" s="100"/>
      <c r="L31" s="100"/>
      <c r="M31" s="100"/>
      <c r="N31" s="100"/>
      <c r="O31" s="100"/>
      <c r="P31" s="100"/>
      <c r="Q31" s="100"/>
      <c r="R31" s="101">
        <f>データ!Y7</f>
        <v>104.6</v>
      </c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>
        <f>データ!Z7</f>
        <v>92.2</v>
      </c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>
        <f>データ!AA7</f>
        <v>103.9</v>
      </c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>
        <f>データ!AB7</f>
        <v>105.5</v>
      </c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>
        <f>データ!AC7</f>
        <v>104.9</v>
      </c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100" t="s">
        <v>39</v>
      </c>
      <c r="CX31" s="100"/>
      <c r="CY31" s="100"/>
      <c r="CZ31" s="100"/>
      <c r="DA31" s="100"/>
      <c r="DB31" s="100"/>
      <c r="DC31" s="100"/>
      <c r="DD31" s="100"/>
      <c r="DE31" s="100"/>
      <c r="DF31" s="101">
        <f>データ!AJ7</f>
        <v>0</v>
      </c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>
        <f>データ!AK7</f>
        <v>0</v>
      </c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>
        <f>データ!AL7</f>
        <v>0</v>
      </c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>
        <f>データ!AM7</f>
        <v>0</v>
      </c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>
        <f>データ!AN7</f>
        <v>0</v>
      </c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100" t="s">
        <v>39</v>
      </c>
      <c r="GL31" s="100"/>
      <c r="GM31" s="100"/>
      <c r="GN31" s="100"/>
      <c r="GO31" s="100"/>
      <c r="GP31" s="100"/>
      <c r="GQ31" s="100"/>
      <c r="GR31" s="100"/>
      <c r="GS31" s="100"/>
      <c r="GT31" s="109">
        <f>データ!AU7</f>
        <v>0</v>
      </c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>
        <f>データ!AV7</f>
        <v>0</v>
      </c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09"/>
      <c r="HT31" s="109"/>
      <c r="HU31" s="109"/>
      <c r="HV31" s="109">
        <f>データ!AW7</f>
        <v>0</v>
      </c>
      <c r="HW31" s="109"/>
      <c r="HX31" s="109"/>
      <c r="HY31" s="109"/>
      <c r="HZ31" s="109"/>
      <c r="IA31" s="109"/>
      <c r="IB31" s="109"/>
      <c r="IC31" s="109"/>
      <c r="ID31" s="109"/>
      <c r="IE31" s="109"/>
      <c r="IF31" s="109"/>
      <c r="IG31" s="109"/>
      <c r="IH31" s="109"/>
      <c r="II31" s="109"/>
      <c r="IJ31" s="109">
        <f>データ!AX7</f>
        <v>0</v>
      </c>
      <c r="IK31" s="109"/>
      <c r="IL31" s="109"/>
      <c r="IM31" s="109"/>
      <c r="IN31" s="109"/>
      <c r="IO31" s="109"/>
      <c r="IP31" s="109"/>
      <c r="IQ31" s="109"/>
      <c r="IR31" s="109"/>
      <c r="IS31" s="109"/>
      <c r="IT31" s="109"/>
      <c r="IU31" s="109"/>
      <c r="IV31" s="109"/>
      <c r="IW31" s="109"/>
      <c r="IX31" s="109">
        <f>データ!AY7</f>
        <v>0</v>
      </c>
      <c r="IY31" s="10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09"/>
      <c r="JL31" s="7"/>
      <c r="JM31" s="7"/>
      <c r="JN31" s="7"/>
      <c r="JO31" s="7"/>
      <c r="JP31" s="7"/>
      <c r="JQ31" s="7"/>
      <c r="JR31" s="7"/>
      <c r="JS31" s="7"/>
      <c r="JT31" s="10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5"/>
      <c r="NH31" s="3"/>
      <c r="NI31" s="105" t="s">
        <v>40</v>
      </c>
      <c r="NJ31" s="106"/>
      <c r="NK31" s="106"/>
      <c r="NL31" s="106"/>
      <c r="NM31" s="106"/>
      <c r="NN31" s="106"/>
      <c r="NO31" s="106"/>
      <c r="NP31" s="106"/>
      <c r="NQ31" s="106"/>
      <c r="NR31" s="106"/>
      <c r="NS31" s="106"/>
      <c r="NT31" s="106"/>
      <c r="NU31" s="106"/>
      <c r="NV31" s="106"/>
      <c r="NW31" s="107"/>
    </row>
    <row r="32" spans="1:387" ht="13.5" customHeight="1">
      <c r="A32" s="3"/>
      <c r="B32" s="10"/>
      <c r="C32" s="7"/>
      <c r="D32" s="7"/>
      <c r="E32" s="7"/>
      <c r="F32" s="7"/>
      <c r="G32" s="7"/>
      <c r="H32" s="7"/>
      <c r="I32" s="100" t="s">
        <v>41</v>
      </c>
      <c r="J32" s="100"/>
      <c r="K32" s="100"/>
      <c r="L32" s="100"/>
      <c r="M32" s="100"/>
      <c r="N32" s="100"/>
      <c r="O32" s="100"/>
      <c r="P32" s="100"/>
      <c r="Q32" s="100"/>
      <c r="R32" s="101">
        <f>データ!AD7</f>
        <v>103.4</v>
      </c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>
        <f>データ!AE7</f>
        <v>107.3</v>
      </c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>
        <f>データ!AF7</f>
        <v>94.3</v>
      </c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>
        <f>データ!AG7</f>
        <v>95.5</v>
      </c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>
        <f>データ!AH7</f>
        <v>96.2</v>
      </c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100" t="s">
        <v>41</v>
      </c>
      <c r="CX32" s="100"/>
      <c r="CY32" s="100"/>
      <c r="CZ32" s="100"/>
      <c r="DA32" s="100"/>
      <c r="DB32" s="100"/>
      <c r="DC32" s="100"/>
      <c r="DD32" s="100"/>
      <c r="DE32" s="100"/>
      <c r="DF32" s="101">
        <f>データ!AO7</f>
        <v>31.3</v>
      </c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>
        <f>データ!AP7</f>
        <v>39.9</v>
      </c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>
        <f>データ!AQ7</f>
        <v>34.1</v>
      </c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>
        <f>データ!AR7</f>
        <v>35.299999999999997</v>
      </c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>
        <f>データ!AS7</f>
        <v>31.9</v>
      </c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100" t="s">
        <v>41</v>
      </c>
      <c r="GL32" s="100"/>
      <c r="GM32" s="100"/>
      <c r="GN32" s="100"/>
      <c r="GO32" s="100"/>
      <c r="GP32" s="100"/>
      <c r="GQ32" s="100"/>
      <c r="GR32" s="100"/>
      <c r="GS32" s="100"/>
      <c r="GT32" s="109">
        <f>データ!AZ7</f>
        <v>2452</v>
      </c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  <c r="HH32" s="109">
        <f>データ!BA7</f>
        <v>2114</v>
      </c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09"/>
      <c r="HV32" s="109">
        <f>データ!BB7</f>
        <v>2284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09">
        <f>データ!BC7</f>
        <v>3043</v>
      </c>
      <c r="IK32" s="109"/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>
        <f>データ!BD7</f>
        <v>2401</v>
      </c>
      <c r="IY32" s="109"/>
      <c r="IZ32" s="109"/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7"/>
      <c r="JM32" s="7"/>
      <c r="JN32" s="7"/>
      <c r="JO32" s="7"/>
      <c r="JP32" s="7"/>
      <c r="JQ32" s="7"/>
      <c r="JR32" s="7"/>
      <c r="JS32" s="7"/>
      <c r="JT32" s="10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5"/>
      <c r="NH32" s="3"/>
      <c r="NI32" s="79" t="s">
        <v>111</v>
      </c>
      <c r="NJ32" s="80"/>
      <c r="NK32" s="80"/>
      <c r="NL32" s="80"/>
      <c r="NM32" s="80"/>
      <c r="NN32" s="80"/>
      <c r="NO32" s="80"/>
      <c r="NP32" s="80"/>
      <c r="NQ32" s="80"/>
      <c r="NR32" s="80"/>
      <c r="NS32" s="80"/>
      <c r="NT32" s="80"/>
      <c r="NU32" s="80"/>
      <c r="NV32" s="80"/>
      <c r="NW32" s="81"/>
    </row>
    <row r="33" spans="1:387" ht="13.5" customHeight="1">
      <c r="A33" s="3"/>
      <c r="B33" s="1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10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5"/>
      <c r="NH33" s="3"/>
      <c r="NI33" s="79"/>
      <c r="NJ33" s="80"/>
      <c r="NK33" s="80"/>
      <c r="NL33" s="80"/>
      <c r="NM33" s="80"/>
      <c r="NN33" s="80"/>
      <c r="NO33" s="80"/>
      <c r="NP33" s="80"/>
      <c r="NQ33" s="80"/>
      <c r="NR33" s="80"/>
      <c r="NS33" s="80"/>
      <c r="NT33" s="80"/>
      <c r="NU33" s="80"/>
      <c r="NV33" s="80"/>
      <c r="NW33" s="81"/>
    </row>
    <row r="34" spans="1:387" ht="13.5" customHeight="1">
      <c r="A34" s="3"/>
      <c r="B34" s="10"/>
      <c r="C34" s="15"/>
      <c r="D34" s="7"/>
      <c r="E34" s="7"/>
      <c r="F34" s="7"/>
      <c r="G34" s="7"/>
      <c r="H34" s="78" t="s">
        <v>36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"/>
      <c r="CN34" s="7"/>
      <c r="CO34" s="7"/>
      <c r="CP34" s="7"/>
      <c r="CQ34" s="7"/>
      <c r="CR34" s="7"/>
      <c r="CS34" s="7"/>
      <c r="CT34" s="7"/>
      <c r="CU34" s="7"/>
      <c r="CV34" s="78" t="s">
        <v>44</v>
      </c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15"/>
      <c r="GB34" s="15"/>
      <c r="GC34" s="15"/>
      <c r="GD34" s="15"/>
      <c r="GE34" s="15"/>
      <c r="GF34" s="15"/>
      <c r="GG34" s="15"/>
      <c r="GH34" s="15"/>
      <c r="GI34" s="15"/>
      <c r="GJ34" s="78" t="s">
        <v>0</v>
      </c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  <c r="IU34" s="78"/>
      <c r="IV34" s="78"/>
      <c r="IW34" s="78"/>
      <c r="IX34" s="78"/>
      <c r="IY34" s="78"/>
      <c r="IZ34" s="78"/>
      <c r="JA34" s="78"/>
      <c r="JB34" s="78"/>
      <c r="JC34" s="78"/>
      <c r="JD34" s="78"/>
      <c r="JE34" s="78"/>
      <c r="JF34" s="78"/>
      <c r="JG34" s="78"/>
      <c r="JH34" s="78"/>
      <c r="JI34" s="78"/>
      <c r="JJ34" s="78"/>
      <c r="JK34" s="78"/>
      <c r="JL34" s="78"/>
      <c r="JM34" s="78"/>
      <c r="JN34" s="78"/>
      <c r="JO34" s="7"/>
      <c r="JP34" s="7"/>
      <c r="JQ34" s="7"/>
      <c r="JR34" s="7"/>
      <c r="JS34" s="7"/>
      <c r="JT34" s="94" t="s">
        <v>43</v>
      </c>
      <c r="JU34" s="78"/>
      <c r="JV34" s="78"/>
      <c r="JW34" s="78"/>
      <c r="JX34" s="78"/>
      <c r="JY34" s="78"/>
      <c r="JZ34" s="78"/>
      <c r="KA34" s="78"/>
      <c r="KB34" s="78"/>
      <c r="KC34" s="78"/>
      <c r="KD34" s="78"/>
      <c r="KE34" s="78"/>
      <c r="KF34" s="78"/>
      <c r="KG34" s="78"/>
      <c r="KH34" s="78"/>
      <c r="KI34" s="78"/>
      <c r="KJ34" s="78"/>
      <c r="KK34" s="78"/>
      <c r="KL34" s="78"/>
      <c r="KM34" s="78"/>
      <c r="KN34" s="78"/>
      <c r="KO34" s="78"/>
      <c r="KP34" s="78"/>
      <c r="KQ34" s="78"/>
      <c r="KR34" s="78"/>
      <c r="KS34" s="78"/>
      <c r="KT34" s="78"/>
      <c r="KU34" s="78"/>
      <c r="KV34" s="78"/>
      <c r="KW34" s="78"/>
      <c r="KX34" s="78"/>
      <c r="KY34" s="78"/>
      <c r="KZ34" s="78"/>
      <c r="LA34" s="78"/>
      <c r="LB34" s="78"/>
      <c r="LC34" s="78"/>
      <c r="LD34" s="78"/>
      <c r="LE34" s="78"/>
      <c r="LF34" s="78"/>
      <c r="LG34" s="78"/>
      <c r="LH34" s="78"/>
      <c r="LI34" s="78"/>
      <c r="LJ34" s="78"/>
      <c r="LK34" s="78"/>
      <c r="LL34" s="78"/>
      <c r="LM34" s="78"/>
      <c r="LN34" s="78"/>
      <c r="LO34" s="78"/>
      <c r="LP34" s="78"/>
      <c r="LQ34" s="78"/>
      <c r="LR34" s="78"/>
      <c r="LS34" s="78"/>
      <c r="LT34" s="78"/>
      <c r="LU34" s="78"/>
      <c r="LV34" s="78"/>
      <c r="LW34" s="78"/>
      <c r="LX34" s="78"/>
      <c r="LY34" s="78"/>
      <c r="LZ34" s="78"/>
      <c r="MA34" s="78"/>
      <c r="MB34" s="78"/>
      <c r="MC34" s="78"/>
      <c r="MD34" s="78"/>
      <c r="ME34" s="78"/>
      <c r="MF34" s="78"/>
      <c r="MG34" s="78"/>
      <c r="MH34" s="78"/>
      <c r="MI34" s="78"/>
      <c r="MJ34" s="78"/>
      <c r="MK34" s="78"/>
      <c r="ML34" s="78"/>
      <c r="MM34" s="78"/>
      <c r="MN34" s="78"/>
      <c r="MO34" s="78"/>
      <c r="MP34" s="78"/>
      <c r="MQ34" s="78"/>
      <c r="MR34" s="78"/>
      <c r="MS34" s="78"/>
      <c r="MT34" s="78"/>
      <c r="MU34" s="78"/>
      <c r="MV34" s="78"/>
      <c r="MW34" s="78"/>
      <c r="MX34" s="78"/>
      <c r="MY34" s="78"/>
      <c r="MZ34" s="78"/>
      <c r="NA34" s="78"/>
      <c r="NB34" s="78"/>
      <c r="NC34" s="78"/>
      <c r="ND34" s="78"/>
      <c r="NE34" s="78"/>
      <c r="NF34" s="78"/>
      <c r="NG34" s="95"/>
      <c r="NH34" s="3"/>
      <c r="NI34" s="79"/>
      <c r="NJ34" s="80"/>
      <c r="NK34" s="80"/>
      <c r="NL34" s="80"/>
      <c r="NM34" s="80"/>
      <c r="NN34" s="80"/>
      <c r="NO34" s="80"/>
      <c r="NP34" s="80"/>
      <c r="NQ34" s="80"/>
      <c r="NR34" s="80"/>
      <c r="NS34" s="80"/>
      <c r="NT34" s="80"/>
      <c r="NU34" s="80"/>
      <c r="NV34" s="80"/>
      <c r="NW34" s="81"/>
    </row>
    <row r="35" spans="1:387" ht="13.5" customHeight="1">
      <c r="A35" s="3"/>
      <c r="B35" s="10"/>
      <c r="C35" s="15"/>
      <c r="D35" s="7"/>
      <c r="E35" s="7"/>
      <c r="F35" s="7"/>
      <c r="G35" s="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"/>
      <c r="CN35" s="7"/>
      <c r="CO35" s="7"/>
      <c r="CP35" s="7"/>
      <c r="CQ35" s="7"/>
      <c r="CR35" s="7"/>
      <c r="CS35" s="7"/>
      <c r="CT35" s="7"/>
      <c r="CU35" s="7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15"/>
      <c r="GB35" s="15"/>
      <c r="GC35" s="15"/>
      <c r="GD35" s="15"/>
      <c r="GE35" s="15"/>
      <c r="GF35" s="15"/>
      <c r="GG35" s="15"/>
      <c r="GH35" s="15"/>
      <c r="GI35" s="15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  <c r="IT35" s="78"/>
      <c r="IU35" s="78"/>
      <c r="IV35" s="78"/>
      <c r="IW35" s="78"/>
      <c r="IX35" s="78"/>
      <c r="IY35" s="78"/>
      <c r="IZ35" s="78"/>
      <c r="JA35" s="78"/>
      <c r="JB35" s="78"/>
      <c r="JC35" s="78"/>
      <c r="JD35" s="78"/>
      <c r="JE35" s="78"/>
      <c r="JF35" s="78"/>
      <c r="JG35" s="78"/>
      <c r="JH35" s="78"/>
      <c r="JI35" s="78"/>
      <c r="JJ35" s="78"/>
      <c r="JK35" s="78"/>
      <c r="JL35" s="78"/>
      <c r="JM35" s="78"/>
      <c r="JN35" s="78"/>
      <c r="JO35" s="7"/>
      <c r="JP35" s="7"/>
      <c r="JQ35" s="7"/>
      <c r="JR35" s="7"/>
      <c r="JS35" s="7"/>
      <c r="JT35" s="96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8"/>
      <c r="NH35" s="3"/>
      <c r="NI35" s="79"/>
      <c r="NJ35" s="80"/>
      <c r="NK35" s="80"/>
      <c r="NL35" s="80"/>
      <c r="NM35" s="80"/>
      <c r="NN35" s="80"/>
      <c r="NO35" s="80"/>
      <c r="NP35" s="80"/>
      <c r="NQ35" s="80"/>
      <c r="NR35" s="80"/>
      <c r="NS35" s="80"/>
      <c r="NT35" s="80"/>
      <c r="NU35" s="80"/>
      <c r="NV35" s="80"/>
      <c r="NW35" s="81"/>
    </row>
    <row r="36" spans="1:387" ht="13.5" customHeight="1">
      <c r="A36" s="3"/>
      <c r="B36" s="10"/>
      <c r="C36" s="14"/>
      <c r="D36" s="7"/>
      <c r="E36" s="7"/>
      <c r="F36" s="7"/>
      <c r="G36" s="7"/>
      <c r="H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7"/>
      <c r="GQ36" s="7"/>
      <c r="GR36" s="14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7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5"/>
      <c r="NH36" s="3"/>
      <c r="NI36" s="79"/>
      <c r="NJ36" s="80"/>
      <c r="NK36" s="80"/>
      <c r="NL36" s="80"/>
      <c r="NM36" s="80"/>
      <c r="NN36" s="80"/>
      <c r="NO36" s="80"/>
      <c r="NP36" s="80"/>
      <c r="NQ36" s="80"/>
      <c r="NR36" s="80"/>
      <c r="NS36" s="80"/>
      <c r="NT36" s="80"/>
      <c r="NU36" s="80"/>
      <c r="NV36" s="80"/>
      <c r="NW36" s="81"/>
    </row>
    <row r="37" spans="1:387" ht="13.5" customHeight="1">
      <c r="A37" s="3"/>
      <c r="B37" s="10"/>
      <c r="C37" s="14"/>
      <c r="D37" s="7"/>
      <c r="E37" s="7"/>
      <c r="F37" s="7"/>
      <c r="G37" s="7"/>
      <c r="H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7"/>
      <c r="GQ37" s="7"/>
      <c r="GR37" s="14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7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5"/>
      <c r="NH37" s="3"/>
      <c r="NI37" s="79"/>
      <c r="NJ37" s="80"/>
      <c r="NK37" s="80"/>
      <c r="NL37" s="80"/>
      <c r="NM37" s="80"/>
      <c r="NN37" s="80"/>
      <c r="NO37" s="80"/>
      <c r="NP37" s="80"/>
      <c r="NQ37" s="80"/>
      <c r="NR37" s="80"/>
      <c r="NS37" s="80"/>
      <c r="NT37" s="80"/>
      <c r="NU37" s="80"/>
      <c r="NV37" s="80"/>
      <c r="NW37" s="81"/>
    </row>
    <row r="38" spans="1:387" ht="13.5" customHeight="1">
      <c r="A38" s="3"/>
      <c r="B38" s="1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5"/>
      <c r="NH38" s="3"/>
      <c r="NI38" s="79"/>
      <c r="NJ38" s="80"/>
      <c r="NK38" s="80"/>
      <c r="NL38" s="80"/>
      <c r="NM38" s="80"/>
      <c r="NN38" s="80"/>
      <c r="NO38" s="80"/>
      <c r="NP38" s="80"/>
      <c r="NQ38" s="80"/>
      <c r="NR38" s="80"/>
      <c r="NS38" s="80"/>
      <c r="NT38" s="80"/>
      <c r="NU38" s="80"/>
      <c r="NV38" s="80"/>
      <c r="NW38" s="81"/>
    </row>
    <row r="39" spans="1:387" ht="13.5" customHeight="1">
      <c r="A39" s="3"/>
      <c r="B39" s="1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15"/>
      <c r="DD39" s="15"/>
      <c r="DE39" s="7"/>
      <c r="DF39" s="7"/>
      <c r="DG39" s="7"/>
      <c r="DH39" s="7"/>
      <c r="DI39" s="7"/>
      <c r="DJ39" s="7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7"/>
      <c r="NG39" s="5"/>
      <c r="NH39" s="3"/>
      <c r="NI39" s="79"/>
      <c r="NJ39" s="80"/>
      <c r="NK39" s="80"/>
      <c r="NL39" s="80"/>
      <c r="NM39" s="80"/>
      <c r="NN39" s="80"/>
      <c r="NO39" s="80"/>
      <c r="NP39" s="80"/>
      <c r="NQ39" s="80"/>
      <c r="NR39" s="80"/>
      <c r="NS39" s="80"/>
      <c r="NT39" s="80"/>
      <c r="NU39" s="80"/>
      <c r="NV39" s="80"/>
      <c r="NW39" s="81"/>
    </row>
    <row r="40" spans="1:387" ht="13.5" customHeight="1">
      <c r="A40" s="3"/>
      <c r="B40" s="1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15"/>
      <c r="DD40" s="15"/>
      <c r="DE40" s="7"/>
      <c r="DF40" s="7"/>
      <c r="DG40" s="7"/>
      <c r="DH40" s="7"/>
      <c r="DI40" s="7"/>
      <c r="DJ40" s="7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7"/>
      <c r="NG40" s="5"/>
      <c r="NH40" s="3"/>
      <c r="NI40" s="79"/>
      <c r="NJ40" s="80"/>
      <c r="NK40" s="80"/>
      <c r="NL40" s="80"/>
      <c r="NM40" s="80"/>
      <c r="NN40" s="80"/>
      <c r="NO40" s="80"/>
      <c r="NP40" s="80"/>
      <c r="NQ40" s="80"/>
      <c r="NR40" s="80"/>
      <c r="NS40" s="80"/>
      <c r="NT40" s="80"/>
      <c r="NU40" s="80"/>
      <c r="NV40" s="80"/>
      <c r="NW40" s="81"/>
    </row>
    <row r="41" spans="1:387" ht="13.5" customHeight="1">
      <c r="A41" s="3"/>
      <c r="B41" s="1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5"/>
      <c r="NH41" s="3"/>
      <c r="NI41" s="79"/>
      <c r="NJ41" s="80"/>
      <c r="NK41" s="80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80"/>
      <c r="NW41" s="81"/>
    </row>
    <row r="42" spans="1:387" ht="13.5" customHeight="1">
      <c r="A42" s="3"/>
      <c r="B42" s="1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5"/>
      <c r="NH42" s="3"/>
      <c r="NI42" s="79"/>
      <c r="NJ42" s="80"/>
      <c r="NK42" s="80"/>
      <c r="NL42" s="80"/>
      <c r="NM42" s="80"/>
      <c r="NN42" s="80"/>
      <c r="NO42" s="80"/>
      <c r="NP42" s="80"/>
      <c r="NQ42" s="80"/>
      <c r="NR42" s="80"/>
      <c r="NS42" s="80"/>
      <c r="NT42" s="80"/>
      <c r="NU42" s="80"/>
      <c r="NV42" s="80"/>
      <c r="NW42" s="81"/>
    </row>
    <row r="43" spans="1:387" ht="13.5" customHeight="1">
      <c r="A43" s="3"/>
      <c r="B43" s="1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5"/>
      <c r="NH43" s="3"/>
      <c r="NI43" s="79"/>
      <c r="NJ43" s="80"/>
      <c r="NK43" s="80"/>
      <c r="NL43" s="80"/>
      <c r="NM43" s="80"/>
      <c r="NN43" s="80"/>
      <c r="NO43" s="80"/>
      <c r="NP43" s="80"/>
      <c r="NQ43" s="80"/>
      <c r="NR43" s="80"/>
      <c r="NS43" s="80"/>
      <c r="NT43" s="80"/>
      <c r="NU43" s="80"/>
      <c r="NV43" s="80"/>
      <c r="NW43" s="81"/>
    </row>
    <row r="44" spans="1:387" ht="13.5" customHeight="1">
      <c r="A44" s="3"/>
      <c r="B44" s="1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5"/>
      <c r="NH44" s="3"/>
      <c r="NI44" s="79"/>
      <c r="NJ44" s="80"/>
      <c r="NK44" s="80"/>
      <c r="NL44" s="80"/>
      <c r="NM44" s="80"/>
      <c r="NN44" s="80"/>
      <c r="NO44" s="80"/>
      <c r="NP44" s="80"/>
      <c r="NQ44" s="80"/>
      <c r="NR44" s="80"/>
      <c r="NS44" s="80"/>
      <c r="NT44" s="80"/>
      <c r="NU44" s="80"/>
      <c r="NV44" s="80"/>
      <c r="NW44" s="81"/>
    </row>
    <row r="45" spans="1:387" ht="13.5" customHeight="1">
      <c r="A45" s="3"/>
      <c r="B45" s="1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5"/>
      <c r="NH45" s="3"/>
      <c r="NI45" s="79"/>
      <c r="NJ45" s="80"/>
      <c r="NK45" s="80"/>
      <c r="NL45" s="80"/>
      <c r="NM45" s="80"/>
      <c r="NN45" s="80"/>
      <c r="NO45" s="80"/>
      <c r="NP45" s="80"/>
      <c r="NQ45" s="80"/>
      <c r="NR45" s="80"/>
      <c r="NS45" s="80"/>
      <c r="NT45" s="80"/>
      <c r="NU45" s="80"/>
      <c r="NV45" s="80"/>
      <c r="NW45" s="81"/>
    </row>
    <row r="46" spans="1:387" ht="13.5" customHeight="1">
      <c r="A46" s="3"/>
      <c r="B46" s="1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5"/>
      <c r="NH46" s="3"/>
      <c r="NI46" s="79"/>
      <c r="NJ46" s="80"/>
      <c r="NK46" s="80"/>
      <c r="NL46" s="80"/>
      <c r="NM46" s="80"/>
      <c r="NN46" s="80"/>
      <c r="NO46" s="80"/>
      <c r="NP46" s="80"/>
      <c r="NQ46" s="80"/>
      <c r="NR46" s="80"/>
      <c r="NS46" s="80"/>
      <c r="NT46" s="80"/>
      <c r="NU46" s="80"/>
      <c r="NV46" s="80"/>
      <c r="NW46" s="81"/>
    </row>
    <row r="47" spans="1:387" ht="13.5" customHeight="1">
      <c r="A47" s="3"/>
      <c r="B47" s="1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5"/>
      <c r="NH47" s="3"/>
      <c r="NI47" s="82"/>
      <c r="NJ47" s="83"/>
      <c r="NK47" s="83"/>
      <c r="NL47" s="83"/>
      <c r="NM47" s="83"/>
      <c r="NN47" s="83"/>
      <c r="NO47" s="83"/>
      <c r="NP47" s="83"/>
      <c r="NQ47" s="83"/>
      <c r="NR47" s="83"/>
      <c r="NS47" s="83"/>
      <c r="NT47" s="83"/>
      <c r="NU47" s="83"/>
      <c r="NV47" s="83"/>
      <c r="NW47" s="84"/>
    </row>
    <row r="48" spans="1:387" ht="13.5" customHeight="1">
      <c r="A48" s="3"/>
      <c r="B48" s="1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5"/>
      <c r="NH48" s="3"/>
      <c r="NI48" s="105" t="s">
        <v>1</v>
      </c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7"/>
    </row>
    <row r="49" spans="1:387" ht="13.5" customHeight="1">
      <c r="A49" s="3"/>
      <c r="B49" s="1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5"/>
      <c r="NH49" s="3"/>
      <c r="NI49" s="79" t="s">
        <v>139</v>
      </c>
      <c r="NJ49" s="80"/>
      <c r="NK49" s="80"/>
      <c r="NL49" s="80"/>
      <c r="NM49" s="80"/>
      <c r="NN49" s="80"/>
      <c r="NO49" s="80"/>
      <c r="NP49" s="80"/>
      <c r="NQ49" s="80"/>
      <c r="NR49" s="80"/>
      <c r="NS49" s="80"/>
      <c r="NT49" s="80"/>
      <c r="NU49" s="80"/>
      <c r="NV49" s="80"/>
      <c r="NW49" s="81"/>
    </row>
    <row r="50" spans="1:387" ht="13.5" customHeight="1">
      <c r="A50" s="3"/>
      <c r="B50" s="1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5"/>
      <c r="NH50" s="3"/>
      <c r="NI50" s="79"/>
      <c r="NJ50" s="80"/>
      <c r="NK50" s="80"/>
      <c r="NL50" s="80"/>
      <c r="NM50" s="80"/>
      <c r="NN50" s="80"/>
      <c r="NO50" s="80"/>
      <c r="NP50" s="80"/>
      <c r="NQ50" s="80"/>
      <c r="NR50" s="80"/>
      <c r="NS50" s="80"/>
      <c r="NT50" s="80"/>
      <c r="NU50" s="80"/>
      <c r="NV50" s="80"/>
      <c r="NW50" s="81"/>
    </row>
    <row r="51" spans="1:387" ht="13.5" customHeight="1">
      <c r="A51" s="3"/>
      <c r="B51" s="10"/>
      <c r="C51" s="7"/>
      <c r="D51" s="7"/>
      <c r="E51" s="7"/>
      <c r="F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5"/>
      <c r="NH51" s="3"/>
      <c r="NI51" s="79"/>
      <c r="NJ51" s="80"/>
      <c r="NK51" s="80"/>
      <c r="NL51" s="80"/>
      <c r="NM51" s="80"/>
      <c r="NN51" s="80"/>
      <c r="NO51" s="80"/>
      <c r="NP51" s="80"/>
      <c r="NQ51" s="80"/>
      <c r="NR51" s="80"/>
      <c r="NS51" s="80"/>
      <c r="NT51" s="80"/>
      <c r="NU51" s="80"/>
      <c r="NV51" s="80"/>
      <c r="NW51" s="81"/>
    </row>
    <row r="52" spans="1:387" ht="13.5" customHeight="1">
      <c r="A52" s="3"/>
      <c r="B52" s="10"/>
      <c r="C52" s="7"/>
      <c r="D52" s="7"/>
      <c r="E52" s="7"/>
      <c r="F52" s="7"/>
      <c r="I52" s="7"/>
      <c r="J52" s="7"/>
      <c r="K52" s="7"/>
      <c r="L52" s="7"/>
      <c r="M52" s="7"/>
      <c r="N52" s="7"/>
      <c r="O52" s="7"/>
      <c r="P52" s="7"/>
      <c r="Q52" s="7"/>
      <c r="R52" s="108">
        <f>データ!$B$11</f>
        <v>40909</v>
      </c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>
        <f>データ!$C$11</f>
        <v>41275</v>
      </c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>
        <f>データ!$D$11</f>
        <v>41640</v>
      </c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>
        <f>データ!$E$11</f>
        <v>42005</v>
      </c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>
        <f>データ!$F$11</f>
        <v>42370</v>
      </c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108">
        <f>データ!$B$11</f>
        <v>40909</v>
      </c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>
        <f>データ!$C$11</f>
        <v>41275</v>
      </c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>
        <f>データ!$D$11</f>
        <v>41640</v>
      </c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>
        <f>データ!$E$11</f>
        <v>42005</v>
      </c>
      <c r="EW52" s="108"/>
      <c r="EX52" s="108"/>
      <c r="EY52" s="108"/>
      <c r="EZ52" s="108"/>
      <c r="FA52" s="108"/>
      <c r="FB52" s="108"/>
      <c r="FC52" s="108"/>
      <c r="FD52" s="108"/>
      <c r="FE52" s="108"/>
      <c r="FF52" s="108"/>
      <c r="FG52" s="108"/>
      <c r="FH52" s="108"/>
      <c r="FI52" s="108"/>
      <c r="FJ52" s="108">
        <f>データ!$F$11</f>
        <v>42370</v>
      </c>
      <c r="FK52" s="108"/>
      <c r="FL52" s="108"/>
      <c r="FM52" s="108"/>
      <c r="FN52" s="108"/>
      <c r="FO52" s="108"/>
      <c r="FP52" s="108"/>
      <c r="FQ52" s="108"/>
      <c r="FR52" s="108"/>
      <c r="FS52" s="108"/>
      <c r="FT52" s="108"/>
      <c r="FU52" s="108"/>
      <c r="FV52" s="108"/>
      <c r="FW52" s="108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108">
        <f>データ!$B$11</f>
        <v>40909</v>
      </c>
      <c r="GU52" s="108"/>
      <c r="GV52" s="108"/>
      <c r="GW52" s="108"/>
      <c r="GX52" s="108"/>
      <c r="GY52" s="108"/>
      <c r="GZ52" s="108"/>
      <c r="HA52" s="108"/>
      <c r="HB52" s="108"/>
      <c r="HC52" s="108"/>
      <c r="HD52" s="108"/>
      <c r="HE52" s="108"/>
      <c r="HF52" s="108"/>
      <c r="HG52" s="108"/>
      <c r="HH52" s="108">
        <f>データ!$C$11</f>
        <v>41275</v>
      </c>
      <c r="HI52" s="108"/>
      <c r="HJ52" s="108"/>
      <c r="HK52" s="108"/>
      <c r="HL52" s="108"/>
      <c r="HM52" s="108"/>
      <c r="HN52" s="108"/>
      <c r="HO52" s="108"/>
      <c r="HP52" s="108"/>
      <c r="HQ52" s="108"/>
      <c r="HR52" s="108"/>
      <c r="HS52" s="108"/>
      <c r="HT52" s="108"/>
      <c r="HU52" s="108"/>
      <c r="HV52" s="108">
        <f>データ!$D$11</f>
        <v>41640</v>
      </c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>
        <f>データ!$E$11</f>
        <v>42005</v>
      </c>
      <c r="IK52" s="108"/>
      <c r="IL52" s="108"/>
      <c r="IM52" s="108"/>
      <c r="IN52" s="108"/>
      <c r="IO52" s="108"/>
      <c r="IP52" s="108"/>
      <c r="IQ52" s="108"/>
      <c r="IR52" s="108"/>
      <c r="IS52" s="108"/>
      <c r="IT52" s="108"/>
      <c r="IU52" s="108"/>
      <c r="IV52" s="108"/>
      <c r="IW52" s="108"/>
      <c r="IX52" s="108">
        <f>データ!$F$11</f>
        <v>42370</v>
      </c>
      <c r="IY52" s="108"/>
      <c r="IZ52" s="108"/>
      <c r="JA52" s="108"/>
      <c r="JB52" s="108"/>
      <c r="JC52" s="108"/>
      <c r="JD52" s="108"/>
      <c r="JE52" s="108"/>
      <c r="JF52" s="108"/>
      <c r="JG52" s="108"/>
      <c r="JH52" s="108"/>
      <c r="JI52" s="108"/>
      <c r="JJ52" s="108"/>
      <c r="JK52" s="108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108">
        <f>データ!$B$11</f>
        <v>40909</v>
      </c>
      <c r="KI52" s="108"/>
      <c r="KJ52" s="108"/>
      <c r="KK52" s="108"/>
      <c r="KL52" s="108"/>
      <c r="KM52" s="108"/>
      <c r="KN52" s="108"/>
      <c r="KO52" s="108"/>
      <c r="KP52" s="108"/>
      <c r="KQ52" s="108"/>
      <c r="KR52" s="108"/>
      <c r="KS52" s="108"/>
      <c r="KT52" s="108"/>
      <c r="KU52" s="108"/>
      <c r="KV52" s="108">
        <f>データ!$C$11</f>
        <v>41275</v>
      </c>
      <c r="KW52" s="108"/>
      <c r="KX52" s="108"/>
      <c r="KY52" s="108"/>
      <c r="KZ52" s="108"/>
      <c r="LA52" s="108"/>
      <c r="LB52" s="108"/>
      <c r="LC52" s="108"/>
      <c r="LD52" s="108"/>
      <c r="LE52" s="108"/>
      <c r="LF52" s="108"/>
      <c r="LG52" s="108"/>
      <c r="LH52" s="108"/>
      <c r="LI52" s="108"/>
      <c r="LJ52" s="108">
        <f>データ!$D$11</f>
        <v>41640</v>
      </c>
      <c r="LK52" s="108"/>
      <c r="LL52" s="108"/>
      <c r="LM52" s="108"/>
      <c r="LN52" s="108"/>
      <c r="LO52" s="108"/>
      <c r="LP52" s="108"/>
      <c r="LQ52" s="108"/>
      <c r="LR52" s="108"/>
      <c r="LS52" s="108"/>
      <c r="LT52" s="108"/>
      <c r="LU52" s="108"/>
      <c r="LV52" s="108"/>
      <c r="LW52" s="108"/>
      <c r="LX52" s="108">
        <f>データ!$E$11</f>
        <v>42005</v>
      </c>
      <c r="LY52" s="108"/>
      <c r="LZ52" s="108"/>
      <c r="MA52" s="108"/>
      <c r="MB52" s="108"/>
      <c r="MC52" s="108"/>
      <c r="MD52" s="108"/>
      <c r="ME52" s="108"/>
      <c r="MF52" s="108"/>
      <c r="MG52" s="108"/>
      <c r="MH52" s="108"/>
      <c r="MI52" s="108"/>
      <c r="MJ52" s="108"/>
      <c r="MK52" s="108"/>
      <c r="ML52" s="108">
        <f>データ!$F$11</f>
        <v>42370</v>
      </c>
      <c r="MM52" s="108"/>
      <c r="MN52" s="108"/>
      <c r="MO52" s="108"/>
      <c r="MP52" s="108"/>
      <c r="MQ52" s="108"/>
      <c r="MR52" s="108"/>
      <c r="MS52" s="108"/>
      <c r="MT52" s="108"/>
      <c r="MU52" s="108"/>
      <c r="MV52" s="108"/>
      <c r="MW52" s="108"/>
      <c r="MX52" s="108"/>
      <c r="MY52" s="108"/>
      <c r="MZ52" s="7"/>
      <c r="NA52" s="7"/>
      <c r="NB52" s="7"/>
      <c r="NC52" s="7"/>
      <c r="ND52" s="7"/>
      <c r="NE52" s="7"/>
      <c r="NF52" s="7"/>
      <c r="NG52" s="5"/>
      <c r="NH52" s="3"/>
      <c r="NI52" s="79"/>
      <c r="NJ52" s="80"/>
      <c r="NK52" s="80"/>
      <c r="NL52" s="80"/>
      <c r="NM52" s="80"/>
      <c r="NN52" s="80"/>
      <c r="NO52" s="80"/>
      <c r="NP52" s="80"/>
      <c r="NQ52" s="80"/>
      <c r="NR52" s="80"/>
      <c r="NS52" s="80"/>
      <c r="NT52" s="80"/>
      <c r="NU52" s="80"/>
      <c r="NV52" s="80"/>
      <c r="NW52" s="81"/>
    </row>
    <row r="53" spans="1:387" ht="13.5" customHeight="1">
      <c r="A53" s="3"/>
      <c r="B53" s="10"/>
      <c r="C53" s="7"/>
      <c r="D53" s="7"/>
      <c r="E53" s="7"/>
      <c r="F53" s="7"/>
      <c r="I53" s="100" t="s">
        <v>39</v>
      </c>
      <c r="J53" s="100"/>
      <c r="K53" s="100"/>
      <c r="L53" s="100"/>
      <c r="M53" s="100"/>
      <c r="N53" s="100"/>
      <c r="O53" s="100"/>
      <c r="P53" s="100"/>
      <c r="Q53" s="100"/>
      <c r="R53" s="101">
        <f>データ!BF7</f>
        <v>38.1</v>
      </c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>
        <f>データ!BG7</f>
        <v>36.200000000000003</v>
      </c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>
        <f>データ!BH7</f>
        <v>42</v>
      </c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>
        <f>データ!BI7</f>
        <v>43.2</v>
      </c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>
        <f>データ!BJ7</f>
        <v>42.9</v>
      </c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100" t="s">
        <v>39</v>
      </c>
      <c r="CX53" s="100"/>
      <c r="CY53" s="100"/>
      <c r="CZ53" s="100"/>
      <c r="DA53" s="100"/>
      <c r="DB53" s="100"/>
      <c r="DC53" s="100"/>
      <c r="DD53" s="100"/>
      <c r="DE53" s="100"/>
      <c r="DF53" s="101">
        <f>データ!BQ7</f>
        <v>43.4</v>
      </c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>
        <f>データ!BR7</f>
        <v>48.3</v>
      </c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>
        <f>データ!BS7</f>
        <v>42.5</v>
      </c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>
        <f>データ!BT7</f>
        <v>40</v>
      </c>
      <c r="EW53" s="101"/>
      <c r="EX53" s="101"/>
      <c r="EY53" s="101"/>
      <c r="EZ53" s="101"/>
      <c r="FA53" s="101"/>
      <c r="FB53" s="101"/>
      <c r="FC53" s="101"/>
      <c r="FD53" s="101"/>
      <c r="FE53" s="101"/>
      <c r="FF53" s="101"/>
      <c r="FG53" s="101"/>
      <c r="FH53" s="101"/>
      <c r="FI53" s="101"/>
      <c r="FJ53" s="101">
        <f>データ!BU7</f>
        <v>42.3</v>
      </c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100" t="s">
        <v>39</v>
      </c>
      <c r="GL53" s="100"/>
      <c r="GM53" s="100"/>
      <c r="GN53" s="100"/>
      <c r="GO53" s="100"/>
      <c r="GP53" s="100"/>
      <c r="GQ53" s="100"/>
      <c r="GR53" s="100"/>
      <c r="GS53" s="100"/>
      <c r="GT53" s="101">
        <f>データ!CB7</f>
        <v>4.4000000000000004</v>
      </c>
      <c r="GU53" s="101"/>
      <c r="GV53" s="101"/>
      <c r="GW53" s="101"/>
      <c r="GX53" s="101"/>
      <c r="GY53" s="101"/>
      <c r="GZ53" s="101"/>
      <c r="HA53" s="101"/>
      <c r="HB53" s="101"/>
      <c r="HC53" s="101"/>
      <c r="HD53" s="101"/>
      <c r="HE53" s="101"/>
      <c r="HF53" s="101"/>
      <c r="HG53" s="101"/>
      <c r="HH53" s="101">
        <f>データ!CC7</f>
        <v>-8.5</v>
      </c>
      <c r="HI53" s="101"/>
      <c r="HJ53" s="101"/>
      <c r="HK53" s="101"/>
      <c r="HL53" s="101"/>
      <c r="HM53" s="101"/>
      <c r="HN53" s="101"/>
      <c r="HO53" s="101"/>
      <c r="HP53" s="101"/>
      <c r="HQ53" s="101"/>
      <c r="HR53" s="101"/>
      <c r="HS53" s="101"/>
      <c r="HT53" s="101"/>
      <c r="HU53" s="101"/>
      <c r="HV53" s="101">
        <f>データ!CD7</f>
        <v>3.8</v>
      </c>
      <c r="HW53" s="101"/>
      <c r="HX53" s="101"/>
      <c r="HY53" s="101"/>
      <c r="HZ53" s="101"/>
      <c r="IA53" s="101"/>
      <c r="IB53" s="101"/>
      <c r="IC53" s="101"/>
      <c r="ID53" s="101"/>
      <c r="IE53" s="101"/>
      <c r="IF53" s="101"/>
      <c r="IG53" s="101"/>
      <c r="IH53" s="101"/>
      <c r="II53" s="101"/>
      <c r="IJ53" s="101">
        <f>データ!CE7</f>
        <v>5.2</v>
      </c>
      <c r="IK53" s="101"/>
      <c r="IL53" s="101"/>
      <c r="IM53" s="101"/>
      <c r="IN53" s="101"/>
      <c r="IO53" s="101"/>
      <c r="IP53" s="101"/>
      <c r="IQ53" s="101"/>
      <c r="IR53" s="101"/>
      <c r="IS53" s="101"/>
      <c r="IT53" s="101"/>
      <c r="IU53" s="101"/>
      <c r="IV53" s="101"/>
      <c r="IW53" s="101"/>
      <c r="IX53" s="101">
        <f>データ!CF7</f>
        <v>4.7</v>
      </c>
      <c r="IY53" s="101"/>
      <c r="IZ53" s="101"/>
      <c r="JA53" s="101"/>
      <c r="JB53" s="101"/>
      <c r="JC53" s="101"/>
      <c r="JD53" s="101"/>
      <c r="JE53" s="101"/>
      <c r="JF53" s="101"/>
      <c r="JG53" s="101"/>
      <c r="JH53" s="101"/>
      <c r="JI53" s="101"/>
      <c r="JJ53" s="101"/>
      <c r="JK53" s="101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100" t="s">
        <v>39</v>
      </c>
      <c r="JZ53" s="100"/>
      <c r="KA53" s="100"/>
      <c r="KB53" s="100"/>
      <c r="KC53" s="100"/>
      <c r="KD53" s="100"/>
      <c r="KE53" s="100"/>
      <c r="KF53" s="100"/>
      <c r="KG53" s="100"/>
      <c r="KH53" s="109">
        <f>データ!CM7</f>
        <v>5782</v>
      </c>
      <c r="KI53" s="109"/>
      <c r="KJ53" s="109"/>
      <c r="KK53" s="109"/>
      <c r="KL53" s="109"/>
      <c r="KM53" s="109"/>
      <c r="KN53" s="109"/>
      <c r="KO53" s="109"/>
      <c r="KP53" s="109"/>
      <c r="KQ53" s="109"/>
      <c r="KR53" s="109"/>
      <c r="KS53" s="109"/>
      <c r="KT53" s="109"/>
      <c r="KU53" s="109"/>
      <c r="KV53" s="109">
        <f>データ!CN7</f>
        <v>-10567</v>
      </c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/>
      <c r="LI53" s="109"/>
      <c r="LJ53" s="109">
        <f>データ!CO7</f>
        <v>5301</v>
      </c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>
        <f>データ!CP7</f>
        <v>7482</v>
      </c>
      <c r="LY53" s="109"/>
      <c r="LZ53" s="109"/>
      <c r="MA53" s="109"/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>
        <f>データ!CQ7</f>
        <v>6477</v>
      </c>
      <c r="MM53" s="109"/>
      <c r="MN53" s="109"/>
      <c r="MO53" s="109"/>
      <c r="MP53" s="109"/>
      <c r="MQ53" s="109"/>
      <c r="MR53" s="109"/>
      <c r="MS53" s="109"/>
      <c r="MT53" s="109"/>
      <c r="MU53" s="109"/>
      <c r="MV53" s="109"/>
      <c r="MW53" s="109"/>
      <c r="MX53" s="109"/>
      <c r="MY53" s="109"/>
      <c r="MZ53" s="7"/>
      <c r="NA53" s="7"/>
      <c r="NB53" s="7"/>
      <c r="NC53" s="7"/>
      <c r="ND53" s="7"/>
      <c r="NE53" s="7"/>
      <c r="NF53" s="7"/>
      <c r="NG53" s="5"/>
      <c r="NH53" s="3"/>
      <c r="NI53" s="79"/>
      <c r="NJ53" s="80"/>
      <c r="NK53" s="80"/>
      <c r="NL53" s="80"/>
      <c r="NM53" s="80"/>
      <c r="NN53" s="80"/>
      <c r="NO53" s="80"/>
      <c r="NP53" s="80"/>
      <c r="NQ53" s="80"/>
      <c r="NR53" s="80"/>
      <c r="NS53" s="80"/>
      <c r="NT53" s="80"/>
      <c r="NU53" s="80"/>
      <c r="NV53" s="80"/>
      <c r="NW53" s="81"/>
    </row>
    <row r="54" spans="1:387" ht="13.5" customHeight="1">
      <c r="A54" s="3"/>
      <c r="B54" s="10"/>
      <c r="C54" s="7"/>
      <c r="D54" s="7"/>
      <c r="E54" s="7"/>
      <c r="F54" s="7"/>
      <c r="G54" s="7"/>
      <c r="H54" s="7"/>
      <c r="I54" s="100" t="s">
        <v>41</v>
      </c>
      <c r="J54" s="100"/>
      <c r="K54" s="100"/>
      <c r="L54" s="100"/>
      <c r="M54" s="100"/>
      <c r="N54" s="100"/>
      <c r="O54" s="100"/>
      <c r="P54" s="100"/>
      <c r="Q54" s="100"/>
      <c r="R54" s="101">
        <f>データ!BK7</f>
        <v>22.3</v>
      </c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>
        <f>データ!BL7</f>
        <v>22.2</v>
      </c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>
        <f>データ!BM7</f>
        <v>22</v>
      </c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>
        <f>データ!BN7</f>
        <v>22.6</v>
      </c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>
        <f>データ!BO7</f>
        <v>22.6</v>
      </c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100" t="s">
        <v>41</v>
      </c>
      <c r="CX54" s="100"/>
      <c r="CY54" s="100"/>
      <c r="CZ54" s="100"/>
      <c r="DA54" s="100"/>
      <c r="DB54" s="100"/>
      <c r="DC54" s="100"/>
      <c r="DD54" s="100"/>
      <c r="DE54" s="100"/>
      <c r="DF54" s="101">
        <f>データ!BV7</f>
        <v>35.1</v>
      </c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>
        <f>データ!BW7</f>
        <v>35.5</v>
      </c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>
        <f>データ!BX7</f>
        <v>36</v>
      </c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>
        <f>データ!BY7</f>
        <v>35.799999999999997</v>
      </c>
      <c r="EW54" s="101"/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>
        <f>データ!BZ7</f>
        <v>37.299999999999997</v>
      </c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100" t="s">
        <v>41</v>
      </c>
      <c r="GL54" s="100"/>
      <c r="GM54" s="100"/>
      <c r="GN54" s="100"/>
      <c r="GO54" s="100"/>
      <c r="GP54" s="100"/>
      <c r="GQ54" s="100"/>
      <c r="GR54" s="100"/>
      <c r="GS54" s="100"/>
      <c r="GT54" s="101">
        <f>データ!CG7</f>
        <v>-64.2</v>
      </c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101"/>
      <c r="HG54" s="101"/>
      <c r="HH54" s="101">
        <f>データ!CH7</f>
        <v>-1656.9</v>
      </c>
      <c r="HI54" s="101"/>
      <c r="HJ54" s="101"/>
      <c r="HK54" s="101"/>
      <c r="HL54" s="101"/>
      <c r="HM54" s="101"/>
      <c r="HN54" s="101"/>
      <c r="HO54" s="101"/>
      <c r="HP54" s="101"/>
      <c r="HQ54" s="101"/>
      <c r="HR54" s="101"/>
      <c r="HS54" s="101"/>
      <c r="HT54" s="101"/>
      <c r="HU54" s="101"/>
      <c r="HV54" s="101">
        <f>データ!CI7</f>
        <v>-14</v>
      </c>
      <c r="HW54" s="101"/>
      <c r="HX54" s="101"/>
      <c r="HY54" s="101"/>
      <c r="HZ54" s="101"/>
      <c r="IA54" s="101"/>
      <c r="IB54" s="101"/>
      <c r="IC54" s="101"/>
      <c r="ID54" s="101"/>
      <c r="IE54" s="101"/>
      <c r="IF54" s="101"/>
      <c r="IG54" s="101"/>
      <c r="IH54" s="101"/>
      <c r="II54" s="101"/>
      <c r="IJ54" s="101">
        <f>データ!CJ7</f>
        <v>-12.3</v>
      </c>
      <c r="IK54" s="101"/>
      <c r="IL54" s="101"/>
      <c r="IM54" s="101"/>
      <c r="IN54" s="101"/>
      <c r="IO54" s="101"/>
      <c r="IP54" s="101"/>
      <c r="IQ54" s="101"/>
      <c r="IR54" s="101"/>
      <c r="IS54" s="101"/>
      <c r="IT54" s="101"/>
      <c r="IU54" s="101"/>
      <c r="IV54" s="101"/>
      <c r="IW54" s="101"/>
      <c r="IX54" s="101">
        <f>データ!CK7</f>
        <v>-13.3</v>
      </c>
      <c r="IY54" s="101"/>
      <c r="IZ54" s="101"/>
      <c r="JA54" s="101"/>
      <c r="JB54" s="101"/>
      <c r="JC54" s="101"/>
      <c r="JD54" s="101"/>
      <c r="JE54" s="101"/>
      <c r="JF54" s="101"/>
      <c r="JG54" s="101"/>
      <c r="JH54" s="101"/>
      <c r="JI54" s="101"/>
      <c r="JJ54" s="101"/>
      <c r="JK54" s="101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100" t="s">
        <v>41</v>
      </c>
      <c r="JZ54" s="100"/>
      <c r="KA54" s="100"/>
      <c r="KB54" s="100"/>
      <c r="KC54" s="100"/>
      <c r="KD54" s="100"/>
      <c r="KE54" s="100"/>
      <c r="KF54" s="100"/>
      <c r="KG54" s="100"/>
      <c r="KH54" s="102">
        <f>データ!CR7</f>
        <v>-4003</v>
      </c>
      <c r="KI54" s="103"/>
      <c r="KJ54" s="103"/>
      <c r="KK54" s="103"/>
      <c r="KL54" s="103"/>
      <c r="KM54" s="103"/>
      <c r="KN54" s="103"/>
      <c r="KO54" s="103"/>
      <c r="KP54" s="103"/>
      <c r="KQ54" s="103"/>
      <c r="KR54" s="103"/>
      <c r="KS54" s="103"/>
      <c r="KT54" s="103"/>
      <c r="KU54" s="104"/>
      <c r="KV54" s="102">
        <f>データ!CS7</f>
        <v>-4441</v>
      </c>
      <c r="KW54" s="103"/>
      <c r="KX54" s="103"/>
      <c r="KY54" s="103"/>
      <c r="KZ54" s="103"/>
      <c r="LA54" s="103"/>
      <c r="LB54" s="103"/>
      <c r="LC54" s="103"/>
      <c r="LD54" s="103"/>
      <c r="LE54" s="103"/>
      <c r="LF54" s="103"/>
      <c r="LG54" s="103"/>
      <c r="LH54" s="103"/>
      <c r="LI54" s="104"/>
      <c r="LJ54" s="102">
        <f>データ!CT7</f>
        <v>-5233</v>
      </c>
      <c r="LK54" s="103"/>
      <c r="LL54" s="103"/>
      <c r="LM54" s="103"/>
      <c r="LN54" s="103"/>
      <c r="LO54" s="103"/>
      <c r="LP54" s="103"/>
      <c r="LQ54" s="103"/>
      <c r="LR54" s="103"/>
      <c r="LS54" s="103"/>
      <c r="LT54" s="103"/>
      <c r="LU54" s="103"/>
      <c r="LV54" s="103"/>
      <c r="LW54" s="104"/>
      <c r="LX54" s="102">
        <f>データ!CU7</f>
        <v>-10636</v>
      </c>
      <c r="LY54" s="103"/>
      <c r="LZ54" s="103"/>
      <c r="MA54" s="103"/>
      <c r="MB54" s="103"/>
      <c r="MC54" s="103"/>
      <c r="MD54" s="103"/>
      <c r="ME54" s="103"/>
      <c r="MF54" s="103"/>
      <c r="MG54" s="103"/>
      <c r="MH54" s="103"/>
      <c r="MI54" s="103"/>
      <c r="MJ54" s="103"/>
      <c r="MK54" s="104"/>
      <c r="ML54" s="102">
        <f>データ!CV7</f>
        <v>-9903</v>
      </c>
      <c r="MM54" s="103"/>
      <c r="MN54" s="103"/>
      <c r="MO54" s="103"/>
      <c r="MP54" s="103"/>
      <c r="MQ54" s="103"/>
      <c r="MR54" s="103"/>
      <c r="MS54" s="103"/>
      <c r="MT54" s="103"/>
      <c r="MU54" s="103"/>
      <c r="MV54" s="103"/>
      <c r="MW54" s="103"/>
      <c r="MX54" s="103"/>
      <c r="MY54" s="104"/>
      <c r="MZ54" s="7"/>
      <c r="NA54" s="7"/>
      <c r="NB54" s="7"/>
      <c r="NC54" s="7"/>
      <c r="ND54" s="7"/>
      <c r="NE54" s="7"/>
      <c r="NF54" s="7"/>
      <c r="NG54" s="5"/>
      <c r="NH54" s="3"/>
      <c r="NI54" s="79"/>
      <c r="NJ54" s="80"/>
      <c r="NK54" s="80"/>
      <c r="NL54" s="80"/>
      <c r="NM54" s="80"/>
      <c r="NN54" s="80"/>
      <c r="NO54" s="80"/>
      <c r="NP54" s="80"/>
      <c r="NQ54" s="80"/>
      <c r="NR54" s="80"/>
      <c r="NS54" s="80"/>
      <c r="NT54" s="80"/>
      <c r="NU54" s="80"/>
      <c r="NV54" s="80"/>
      <c r="NW54" s="81"/>
    </row>
    <row r="55" spans="1:387" ht="13.5" customHeight="1">
      <c r="A55" s="3"/>
      <c r="B55" s="1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5"/>
      <c r="NH55" s="3"/>
      <c r="NI55" s="79"/>
      <c r="NJ55" s="80"/>
      <c r="NK55" s="80"/>
      <c r="NL55" s="80"/>
      <c r="NM55" s="80"/>
      <c r="NN55" s="80"/>
      <c r="NO55" s="80"/>
      <c r="NP55" s="80"/>
      <c r="NQ55" s="80"/>
      <c r="NR55" s="80"/>
      <c r="NS55" s="80"/>
      <c r="NT55" s="80"/>
      <c r="NU55" s="80"/>
      <c r="NV55" s="80"/>
      <c r="NW55" s="81"/>
    </row>
    <row r="56" spans="1:387" ht="13.5" customHeight="1">
      <c r="A56" s="3"/>
      <c r="B56" s="10"/>
      <c r="C56" s="15"/>
      <c r="D56" s="7"/>
      <c r="E56" s="7"/>
      <c r="F56" s="7"/>
      <c r="G56" s="7"/>
      <c r="H56" s="78" t="s">
        <v>45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"/>
      <c r="CN56" s="7"/>
      <c r="CO56" s="7"/>
      <c r="CP56" s="7"/>
      <c r="CQ56" s="7"/>
      <c r="CR56" s="7"/>
      <c r="CS56" s="7"/>
      <c r="CT56" s="7"/>
      <c r="CU56" s="7"/>
      <c r="CV56" s="78" t="s">
        <v>47</v>
      </c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15"/>
      <c r="GB56" s="15"/>
      <c r="GC56" s="15"/>
      <c r="GD56" s="15"/>
      <c r="GE56" s="15"/>
      <c r="GF56" s="15"/>
      <c r="GG56" s="15"/>
      <c r="GH56" s="15"/>
      <c r="GI56" s="15"/>
      <c r="GJ56" s="78" t="s">
        <v>49</v>
      </c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  <c r="IT56" s="78"/>
      <c r="IU56" s="78"/>
      <c r="IV56" s="78"/>
      <c r="IW56" s="78"/>
      <c r="IX56" s="78"/>
      <c r="IY56" s="78"/>
      <c r="IZ56" s="78"/>
      <c r="JA56" s="78"/>
      <c r="JB56" s="78"/>
      <c r="JC56" s="78"/>
      <c r="JD56" s="78"/>
      <c r="JE56" s="78"/>
      <c r="JF56" s="78"/>
      <c r="JG56" s="78"/>
      <c r="JH56" s="78"/>
      <c r="JI56" s="78"/>
      <c r="JJ56" s="78"/>
      <c r="JK56" s="78"/>
      <c r="JL56" s="78"/>
      <c r="JM56" s="78"/>
      <c r="JN56" s="78"/>
      <c r="JO56" s="7"/>
      <c r="JP56" s="7"/>
      <c r="JQ56" s="7"/>
      <c r="JR56" s="7"/>
      <c r="JS56" s="7"/>
      <c r="JT56" s="7"/>
      <c r="JU56" s="7"/>
      <c r="JV56" s="7"/>
      <c r="JW56" s="7"/>
      <c r="JX56" s="78" t="s">
        <v>51</v>
      </c>
      <c r="JY56" s="78"/>
      <c r="JZ56" s="78"/>
      <c r="KA56" s="78"/>
      <c r="KB56" s="78"/>
      <c r="KC56" s="78"/>
      <c r="KD56" s="78"/>
      <c r="KE56" s="78"/>
      <c r="KF56" s="78"/>
      <c r="KG56" s="78"/>
      <c r="KH56" s="78"/>
      <c r="KI56" s="78"/>
      <c r="KJ56" s="78"/>
      <c r="KK56" s="78"/>
      <c r="KL56" s="78"/>
      <c r="KM56" s="78"/>
      <c r="KN56" s="78"/>
      <c r="KO56" s="78"/>
      <c r="KP56" s="78"/>
      <c r="KQ56" s="78"/>
      <c r="KR56" s="78"/>
      <c r="KS56" s="78"/>
      <c r="KT56" s="78"/>
      <c r="KU56" s="78"/>
      <c r="KV56" s="78"/>
      <c r="KW56" s="78"/>
      <c r="KX56" s="78"/>
      <c r="KY56" s="78"/>
      <c r="KZ56" s="78"/>
      <c r="LA56" s="78"/>
      <c r="LB56" s="78"/>
      <c r="LC56" s="78"/>
      <c r="LD56" s="78"/>
      <c r="LE56" s="78"/>
      <c r="LF56" s="78"/>
      <c r="LG56" s="78"/>
      <c r="LH56" s="78"/>
      <c r="LI56" s="78"/>
      <c r="LJ56" s="78"/>
      <c r="LK56" s="78"/>
      <c r="LL56" s="78"/>
      <c r="LM56" s="78"/>
      <c r="LN56" s="78"/>
      <c r="LO56" s="78"/>
      <c r="LP56" s="78"/>
      <c r="LQ56" s="78"/>
      <c r="LR56" s="78"/>
      <c r="LS56" s="78"/>
      <c r="LT56" s="78"/>
      <c r="LU56" s="78"/>
      <c r="LV56" s="78"/>
      <c r="LW56" s="78"/>
      <c r="LX56" s="78"/>
      <c r="LY56" s="78"/>
      <c r="LZ56" s="78"/>
      <c r="MA56" s="78"/>
      <c r="MB56" s="78"/>
      <c r="MC56" s="78"/>
      <c r="MD56" s="78"/>
      <c r="ME56" s="78"/>
      <c r="MF56" s="78"/>
      <c r="MG56" s="78"/>
      <c r="MH56" s="78"/>
      <c r="MI56" s="78"/>
      <c r="MJ56" s="78"/>
      <c r="MK56" s="78"/>
      <c r="ML56" s="78"/>
      <c r="MM56" s="78"/>
      <c r="MN56" s="78"/>
      <c r="MO56" s="78"/>
      <c r="MP56" s="78"/>
      <c r="MQ56" s="78"/>
      <c r="MR56" s="78"/>
      <c r="MS56" s="78"/>
      <c r="MT56" s="78"/>
      <c r="MU56" s="78"/>
      <c r="MV56" s="78"/>
      <c r="MW56" s="78"/>
      <c r="MX56" s="78"/>
      <c r="MY56" s="78"/>
      <c r="MZ56" s="78"/>
      <c r="NA56" s="78"/>
      <c r="NB56" s="78"/>
      <c r="NC56" s="15"/>
      <c r="ND56" s="15"/>
      <c r="NE56" s="15"/>
      <c r="NF56" s="15"/>
      <c r="NG56" s="5"/>
      <c r="NH56" s="3"/>
      <c r="NI56" s="79"/>
      <c r="NJ56" s="80"/>
      <c r="NK56" s="80"/>
      <c r="NL56" s="80"/>
      <c r="NM56" s="80"/>
      <c r="NN56" s="80"/>
      <c r="NO56" s="80"/>
      <c r="NP56" s="80"/>
      <c r="NQ56" s="80"/>
      <c r="NR56" s="80"/>
      <c r="NS56" s="80"/>
      <c r="NT56" s="80"/>
      <c r="NU56" s="80"/>
      <c r="NV56" s="80"/>
      <c r="NW56" s="81"/>
    </row>
    <row r="57" spans="1:387" ht="13.5" customHeight="1">
      <c r="A57" s="3"/>
      <c r="B57" s="10"/>
      <c r="C57" s="15"/>
      <c r="D57" s="7"/>
      <c r="E57" s="7"/>
      <c r="F57" s="7"/>
      <c r="G57" s="7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"/>
      <c r="CN57" s="7"/>
      <c r="CO57" s="7"/>
      <c r="CP57" s="7"/>
      <c r="CQ57" s="7"/>
      <c r="CR57" s="7"/>
      <c r="CS57" s="7"/>
      <c r="CT57" s="7"/>
      <c r="CU57" s="7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15"/>
      <c r="GB57" s="15"/>
      <c r="GC57" s="15"/>
      <c r="GD57" s="15"/>
      <c r="GE57" s="15"/>
      <c r="GF57" s="15"/>
      <c r="GG57" s="15"/>
      <c r="GH57" s="15"/>
      <c r="GI57" s="15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  <c r="IT57" s="78"/>
      <c r="IU57" s="78"/>
      <c r="IV57" s="78"/>
      <c r="IW57" s="78"/>
      <c r="IX57" s="78"/>
      <c r="IY57" s="78"/>
      <c r="IZ57" s="78"/>
      <c r="JA57" s="78"/>
      <c r="JB57" s="78"/>
      <c r="JC57" s="78"/>
      <c r="JD57" s="78"/>
      <c r="JE57" s="78"/>
      <c r="JF57" s="78"/>
      <c r="JG57" s="78"/>
      <c r="JH57" s="78"/>
      <c r="JI57" s="78"/>
      <c r="JJ57" s="78"/>
      <c r="JK57" s="78"/>
      <c r="JL57" s="78"/>
      <c r="JM57" s="78"/>
      <c r="JN57" s="78"/>
      <c r="JO57" s="7"/>
      <c r="JP57" s="7"/>
      <c r="JQ57" s="7"/>
      <c r="JR57" s="7"/>
      <c r="JS57" s="7"/>
      <c r="JT57" s="7"/>
      <c r="JU57" s="7"/>
      <c r="JV57" s="7"/>
      <c r="JW57" s="7"/>
      <c r="JX57" s="78"/>
      <c r="JY57" s="78"/>
      <c r="JZ57" s="78"/>
      <c r="KA57" s="78"/>
      <c r="KB57" s="78"/>
      <c r="KC57" s="78"/>
      <c r="KD57" s="78"/>
      <c r="KE57" s="78"/>
      <c r="KF57" s="78"/>
      <c r="KG57" s="78"/>
      <c r="KH57" s="78"/>
      <c r="KI57" s="78"/>
      <c r="KJ57" s="78"/>
      <c r="KK57" s="78"/>
      <c r="KL57" s="78"/>
      <c r="KM57" s="78"/>
      <c r="KN57" s="78"/>
      <c r="KO57" s="78"/>
      <c r="KP57" s="78"/>
      <c r="KQ57" s="78"/>
      <c r="KR57" s="78"/>
      <c r="KS57" s="78"/>
      <c r="KT57" s="78"/>
      <c r="KU57" s="78"/>
      <c r="KV57" s="78"/>
      <c r="KW57" s="78"/>
      <c r="KX57" s="78"/>
      <c r="KY57" s="78"/>
      <c r="KZ57" s="78"/>
      <c r="LA57" s="78"/>
      <c r="LB57" s="78"/>
      <c r="LC57" s="78"/>
      <c r="LD57" s="78"/>
      <c r="LE57" s="78"/>
      <c r="LF57" s="78"/>
      <c r="LG57" s="78"/>
      <c r="LH57" s="78"/>
      <c r="LI57" s="78"/>
      <c r="LJ57" s="78"/>
      <c r="LK57" s="78"/>
      <c r="LL57" s="78"/>
      <c r="LM57" s="78"/>
      <c r="LN57" s="78"/>
      <c r="LO57" s="78"/>
      <c r="LP57" s="78"/>
      <c r="LQ57" s="78"/>
      <c r="LR57" s="78"/>
      <c r="LS57" s="78"/>
      <c r="LT57" s="78"/>
      <c r="LU57" s="78"/>
      <c r="LV57" s="78"/>
      <c r="LW57" s="78"/>
      <c r="LX57" s="78"/>
      <c r="LY57" s="78"/>
      <c r="LZ57" s="78"/>
      <c r="MA57" s="78"/>
      <c r="MB57" s="78"/>
      <c r="MC57" s="78"/>
      <c r="MD57" s="78"/>
      <c r="ME57" s="78"/>
      <c r="MF57" s="78"/>
      <c r="MG57" s="78"/>
      <c r="MH57" s="78"/>
      <c r="MI57" s="78"/>
      <c r="MJ57" s="78"/>
      <c r="MK57" s="78"/>
      <c r="ML57" s="78"/>
      <c r="MM57" s="78"/>
      <c r="MN57" s="78"/>
      <c r="MO57" s="78"/>
      <c r="MP57" s="78"/>
      <c r="MQ57" s="78"/>
      <c r="MR57" s="78"/>
      <c r="MS57" s="78"/>
      <c r="MT57" s="78"/>
      <c r="MU57" s="78"/>
      <c r="MV57" s="78"/>
      <c r="MW57" s="78"/>
      <c r="MX57" s="78"/>
      <c r="MY57" s="78"/>
      <c r="MZ57" s="78"/>
      <c r="NA57" s="78"/>
      <c r="NB57" s="78"/>
      <c r="NC57" s="15"/>
      <c r="ND57" s="15"/>
      <c r="NE57" s="15"/>
      <c r="NF57" s="15"/>
      <c r="NG57" s="5"/>
      <c r="NH57" s="3"/>
      <c r="NI57" s="79"/>
      <c r="NJ57" s="80"/>
      <c r="NK57" s="80"/>
      <c r="NL57" s="80"/>
      <c r="NM57" s="80"/>
      <c r="NN57" s="80"/>
      <c r="NO57" s="80"/>
      <c r="NP57" s="80"/>
      <c r="NQ57" s="80"/>
      <c r="NR57" s="80"/>
      <c r="NS57" s="80"/>
      <c r="NT57" s="80"/>
      <c r="NU57" s="80"/>
      <c r="NV57" s="80"/>
      <c r="NW57" s="81"/>
    </row>
    <row r="58" spans="1:387" ht="13.5" customHeight="1">
      <c r="A58" s="3"/>
      <c r="B58" s="10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9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9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9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7"/>
      <c r="BG58" s="7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9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9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9"/>
      <c r="DB58" s="16"/>
      <c r="DC58" s="16"/>
      <c r="DD58" s="16"/>
      <c r="DE58" s="16"/>
      <c r="DF58" s="16"/>
      <c r="DG58" s="16"/>
      <c r="DH58" s="16"/>
      <c r="DI58" s="16"/>
      <c r="DJ58" s="19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7"/>
      <c r="GQ58" s="7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9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9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9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7"/>
      <c r="IU58" s="7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9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9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9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7"/>
      <c r="LC58" s="7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9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5"/>
      <c r="NH58" s="3"/>
      <c r="NI58" s="79"/>
      <c r="NJ58" s="80"/>
      <c r="NK58" s="80"/>
      <c r="NL58" s="80"/>
      <c r="NM58" s="80"/>
      <c r="NN58" s="80"/>
      <c r="NO58" s="80"/>
      <c r="NP58" s="80"/>
      <c r="NQ58" s="80"/>
      <c r="NR58" s="80"/>
      <c r="NS58" s="80"/>
      <c r="NT58" s="80"/>
      <c r="NU58" s="80"/>
      <c r="NV58" s="80"/>
      <c r="NW58" s="81"/>
    </row>
    <row r="59" spans="1:387" ht="13.5" customHeight="1">
      <c r="A59" s="3"/>
      <c r="B59" s="11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25"/>
      <c r="NH59" s="3"/>
      <c r="NI59" s="79"/>
      <c r="NJ59" s="80"/>
      <c r="NK59" s="80"/>
      <c r="NL59" s="80"/>
      <c r="NM59" s="80"/>
      <c r="NN59" s="80"/>
      <c r="NO59" s="80"/>
      <c r="NP59" s="80"/>
      <c r="NQ59" s="80"/>
      <c r="NR59" s="80"/>
      <c r="NS59" s="80"/>
      <c r="NT59" s="80"/>
      <c r="NU59" s="80"/>
      <c r="NV59" s="80"/>
      <c r="NW59" s="81"/>
    </row>
    <row r="60" spans="1:387" ht="13.5" customHeight="1">
      <c r="A60" s="5"/>
      <c r="B60" s="9"/>
      <c r="C60" s="14"/>
      <c r="D60" s="14"/>
      <c r="E60" s="14"/>
      <c r="F60" s="14"/>
      <c r="G60" s="14"/>
      <c r="H60" s="88" t="s">
        <v>53</v>
      </c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  <c r="IW60" s="88"/>
      <c r="IX60" s="88"/>
      <c r="IY60" s="88"/>
      <c r="IZ60" s="88"/>
      <c r="JA60" s="88"/>
      <c r="JB60" s="88"/>
      <c r="JC60" s="88"/>
      <c r="JD60" s="88"/>
      <c r="JE60" s="88"/>
      <c r="JF60" s="88"/>
      <c r="JG60" s="88"/>
      <c r="JH60" s="88"/>
      <c r="JI60" s="88"/>
      <c r="JJ60" s="88"/>
      <c r="JK60" s="88"/>
      <c r="JL60" s="88"/>
      <c r="JM60" s="88"/>
      <c r="JN60" s="88"/>
      <c r="JO60" s="88"/>
      <c r="JP60" s="88"/>
      <c r="JQ60" s="88"/>
      <c r="JR60" s="88"/>
      <c r="JS60" s="88"/>
      <c r="JT60" s="88"/>
      <c r="JU60" s="88"/>
      <c r="JV60" s="88"/>
      <c r="JW60" s="88"/>
      <c r="JX60" s="88"/>
      <c r="JY60" s="88"/>
      <c r="JZ60" s="88"/>
      <c r="KA60" s="88"/>
      <c r="KB60" s="88"/>
      <c r="KC60" s="88"/>
      <c r="KD60" s="88"/>
      <c r="KE60" s="88"/>
      <c r="KF60" s="88"/>
      <c r="KG60" s="88"/>
      <c r="KH60" s="88"/>
      <c r="KI60" s="88"/>
      <c r="KJ60" s="88"/>
      <c r="KK60" s="88"/>
      <c r="KL60" s="88"/>
      <c r="KM60" s="88"/>
      <c r="KN60" s="88"/>
      <c r="KO60" s="88"/>
      <c r="KP60" s="88"/>
      <c r="KQ60" s="88"/>
      <c r="KR60" s="88"/>
      <c r="KS60" s="88"/>
      <c r="KT60" s="88"/>
      <c r="KU60" s="88"/>
      <c r="KV60" s="88"/>
      <c r="KW60" s="88"/>
      <c r="KX60" s="88"/>
      <c r="KY60" s="88"/>
      <c r="KZ60" s="88"/>
      <c r="LA60" s="88"/>
      <c r="LB60" s="88"/>
      <c r="LC60" s="88"/>
      <c r="LD60" s="88"/>
      <c r="LE60" s="88"/>
      <c r="LF60" s="88"/>
      <c r="LG60" s="88"/>
      <c r="LH60" s="88"/>
      <c r="LI60" s="88"/>
      <c r="LJ60" s="88"/>
      <c r="LK60" s="88"/>
      <c r="LL60" s="88"/>
      <c r="LM60" s="88"/>
      <c r="LN60" s="88"/>
      <c r="LO60" s="88"/>
      <c r="LP60" s="88"/>
      <c r="LQ60" s="88"/>
      <c r="LR60" s="88"/>
      <c r="LS60" s="88"/>
      <c r="LT60" s="88"/>
      <c r="LU60" s="88"/>
      <c r="LV60" s="88"/>
      <c r="LW60" s="88"/>
      <c r="LX60" s="88"/>
      <c r="LY60" s="88"/>
      <c r="LZ60" s="88"/>
      <c r="MA60" s="88"/>
      <c r="MB60" s="88"/>
      <c r="MC60" s="88"/>
      <c r="MD60" s="88"/>
      <c r="ME60" s="88"/>
      <c r="MF60" s="88"/>
      <c r="MG60" s="88"/>
      <c r="MH60" s="88"/>
      <c r="MI60" s="88"/>
      <c r="MJ60" s="88"/>
      <c r="MK60" s="88"/>
      <c r="ML60" s="88"/>
      <c r="MM60" s="88"/>
      <c r="MN60" s="88"/>
      <c r="MO60" s="88"/>
      <c r="MP60" s="88"/>
      <c r="MQ60" s="88"/>
      <c r="MR60" s="88"/>
      <c r="MS60" s="88"/>
      <c r="MT60" s="88"/>
      <c r="MU60" s="88"/>
      <c r="MV60" s="88"/>
      <c r="MW60" s="88"/>
      <c r="MX60" s="88"/>
      <c r="MY60" s="88"/>
      <c r="MZ60" s="88"/>
      <c r="NA60" s="88"/>
      <c r="NB60" s="14"/>
      <c r="NC60" s="14"/>
      <c r="ND60" s="14"/>
      <c r="NE60" s="14"/>
      <c r="NF60" s="14"/>
      <c r="NG60" s="26"/>
      <c r="NH60" s="3"/>
      <c r="NI60" s="79"/>
      <c r="NJ60" s="80"/>
      <c r="NK60" s="80"/>
      <c r="NL60" s="80"/>
      <c r="NM60" s="80"/>
      <c r="NN60" s="80"/>
      <c r="NO60" s="80"/>
      <c r="NP60" s="80"/>
      <c r="NQ60" s="80"/>
      <c r="NR60" s="80"/>
      <c r="NS60" s="80"/>
      <c r="NT60" s="80"/>
      <c r="NU60" s="80"/>
      <c r="NV60" s="80"/>
      <c r="NW60" s="81"/>
    </row>
    <row r="61" spans="1:387" ht="13.5" customHeight="1">
      <c r="A61" s="5"/>
      <c r="B61" s="9"/>
      <c r="C61" s="14"/>
      <c r="D61" s="14"/>
      <c r="E61" s="14"/>
      <c r="F61" s="14"/>
      <c r="G61" s="14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89"/>
      <c r="JA61" s="89"/>
      <c r="JB61" s="89"/>
      <c r="JC61" s="89"/>
      <c r="JD61" s="89"/>
      <c r="JE61" s="89"/>
      <c r="JF61" s="89"/>
      <c r="JG61" s="89"/>
      <c r="JH61" s="89"/>
      <c r="JI61" s="89"/>
      <c r="JJ61" s="89"/>
      <c r="JK61" s="89"/>
      <c r="JL61" s="89"/>
      <c r="JM61" s="89"/>
      <c r="JN61" s="89"/>
      <c r="JO61" s="89"/>
      <c r="JP61" s="89"/>
      <c r="JQ61" s="89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89"/>
      <c r="KC61" s="89"/>
      <c r="KD61" s="89"/>
      <c r="KE61" s="89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89"/>
      <c r="KQ61" s="89"/>
      <c r="KR61" s="89"/>
      <c r="KS61" s="89"/>
      <c r="KT61" s="89"/>
      <c r="KU61" s="89"/>
      <c r="KV61" s="89"/>
      <c r="KW61" s="89"/>
      <c r="KX61" s="89"/>
      <c r="KY61" s="89"/>
      <c r="KZ61" s="89"/>
      <c r="LA61" s="89"/>
      <c r="LB61" s="89"/>
      <c r="LC61" s="89"/>
      <c r="LD61" s="89"/>
      <c r="LE61" s="89"/>
      <c r="LF61" s="89"/>
      <c r="LG61" s="89"/>
      <c r="LH61" s="89"/>
      <c r="LI61" s="89"/>
      <c r="LJ61" s="89"/>
      <c r="LK61" s="89"/>
      <c r="LL61" s="89"/>
      <c r="LM61" s="89"/>
      <c r="LN61" s="89"/>
      <c r="LO61" s="89"/>
      <c r="LP61" s="89"/>
      <c r="LQ61" s="89"/>
      <c r="LR61" s="89"/>
      <c r="LS61" s="89"/>
      <c r="LT61" s="89"/>
      <c r="LU61" s="89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89"/>
      <c r="MG61" s="89"/>
      <c r="MH61" s="89"/>
      <c r="MI61" s="89"/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89"/>
      <c r="MU61" s="89"/>
      <c r="MV61" s="89"/>
      <c r="MW61" s="89"/>
      <c r="MX61" s="89"/>
      <c r="MY61" s="89"/>
      <c r="MZ61" s="89"/>
      <c r="NA61" s="89"/>
      <c r="NB61" s="14"/>
      <c r="NC61" s="14"/>
      <c r="ND61" s="14"/>
      <c r="NE61" s="14"/>
      <c r="NF61" s="14"/>
      <c r="NG61" s="26"/>
      <c r="NH61" s="3"/>
      <c r="NI61" s="79"/>
      <c r="NJ61" s="80"/>
      <c r="NK61" s="80"/>
      <c r="NL61" s="80"/>
      <c r="NM61" s="80"/>
      <c r="NN61" s="80"/>
      <c r="NO61" s="80"/>
      <c r="NP61" s="80"/>
      <c r="NQ61" s="80"/>
      <c r="NR61" s="80"/>
      <c r="NS61" s="80"/>
      <c r="NT61" s="80"/>
      <c r="NU61" s="80"/>
      <c r="NV61" s="80"/>
      <c r="NW61" s="81"/>
    </row>
    <row r="62" spans="1:387" ht="13.5" customHeight="1">
      <c r="A62" s="3"/>
      <c r="B62" s="10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5"/>
      <c r="NH62" s="3"/>
      <c r="NI62" s="79"/>
      <c r="NJ62" s="80"/>
      <c r="NK62" s="80"/>
      <c r="NL62" s="80"/>
      <c r="NM62" s="80"/>
      <c r="NN62" s="80"/>
      <c r="NO62" s="80"/>
      <c r="NP62" s="80"/>
      <c r="NQ62" s="80"/>
      <c r="NR62" s="80"/>
      <c r="NS62" s="80"/>
      <c r="NT62" s="80"/>
      <c r="NU62" s="80"/>
      <c r="NV62" s="80"/>
      <c r="NW62" s="81"/>
    </row>
    <row r="63" spans="1:387" ht="13.5" customHeight="1">
      <c r="A63" s="3"/>
      <c r="B63" s="10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7" t="s">
        <v>54</v>
      </c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5"/>
      <c r="NH63" s="3"/>
      <c r="NI63" s="79"/>
      <c r="NJ63" s="80"/>
      <c r="NK63" s="80"/>
      <c r="NL63" s="80"/>
      <c r="NM63" s="80"/>
      <c r="NN63" s="80"/>
      <c r="NO63" s="80"/>
      <c r="NP63" s="80"/>
      <c r="NQ63" s="80"/>
      <c r="NR63" s="80"/>
      <c r="NS63" s="80"/>
      <c r="NT63" s="80"/>
      <c r="NU63" s="80"/>
      <c r="NV63" s="80"/>
      <c r="NW63" s="81"/>
    </row>
    <row r="64" spans="1:387" ht="13.5" customHeight="1">
      <c r="A64" s="3"/>
      <c r="B64" s="10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5"/>
      <c r="NH64" s="3"/>
      <c r="NI64" s="82"/>
      <c r="NJ64" s="83"/>
      <c r="NK64" s="83"/>
      <c r="NL64" s="83"/>
      <c r="NM64" s="83"/>
      <c r="NN64" s="83"/>
      <c r="NO64" s="83"/>
      <c r="NP64" s="83"/>
      <c r="NQ64" s="83"/>
      <c r="NR64" s="83"/>
      <c r="NS64" s="83"/>
      <c r="NT64" s="83"/>
      <c r="NU64" s="83"/>
      <c r="NV64" s="83"/>
      <c r="NW64" s="84"/>
    </row>
    <row r="65" spans="1:387" ht="13.5" customHeight="1">
      <c r="A65" s="3"/>
      <c r="B65" s="10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15"/>
      <c r="NG65" s="5"/>
      <c r="NH65" s="3"/>
      <c r="NI65" s="105" t="s">
        <v>56</v>
      </c>
      <c r="NJ65" s="106"/>
      <c r="NK65" s="106"/>
      <c r="NL65" s="106"/>
      <c r="NM65" s="106"/>
      <c r="NN65" s="106"/>
      <c r="NO65" s="106"/>
      <c r="NP65" s="106"/>
      <c r="NQ65" s="106"/>
      <c r="NR65" s="106"/>
      <c r="NS65" s="106"/>
      <c r="NT65" s="106"/>
      <c r="NU65" s="106"/>
      <c r="NV65" s="106"/>
      <c r="NW65" s="107"/>
    </row>
    <row r="66" spans="1:387" ht="13.5" customHeight="1">
      <c r="A66" s="3"/>
      <c r="B66" s="10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15"/>
      <c r="NG66" s="5"/>
      <c r="NH66" s="3"/>
      <c r="NI66" s="79" t="s">
        <v>141</v>
      </c>
      <c r="NJ66" s="80"/>
      <c r="NK66" s="80"/>
      <c r="NL66" s="80"/>
      <c r="NM66" s="80"/>
      <c r="NN66" s="80"/>
      <c r="NO66" s="80"/>
      <c r="NP66" s="80"/>
      <c r="NQ66" s="80"/>
      <c r="NR66" s="80"/>
      <c r="NS66" s="80"/>
      <c r="NT66" s="80"/>
      <c r="NU66" s="80"/>
      <c r="NV66" s="80"/>
      <c r="NW66" s="81"/>
    </row>
    <row r="67" spans="1:387" ht="13.5" customHeight="1">
      <c r="A67" s="3"/>
      <c r="B67" s="10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6">
        <f>データ!DI6</f>
        <v>466680</v>
      </c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23"/>
      <c r="NG67" s="5"/>
      <c r="NH67" s="3"/>
      <c r="NI67" s="79"/>
      <c r="NJ67" s="80"/>
      <c r="NK67" s="80"/>
      <c r="NL67" s="80"/>
      <c r="NM67" s="80"/>
      <c r="NN67" s="80"/>
      <c r="NO67" s="80"/>
      <c r="NP67" s="80"/>
      <c r="NQ67" s="80"/>
      <c r="NR67" s="80"/>
      <c r="NS67" s="80"/>
      <c r="NT67" s="80"/>
      <c r="NU67" s="80"/>
      <c r="NV67" s="80"/>
      <c r="NW67" s="81"/>
    </row>
    <row r="68" spans="1:387" ht="13.5" customHeight="1">
      <c r="A68" s="3"/>
      <c r="B68" s="10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  <c r="KP68" s="7"/>
      <c r="KQ68" s="7"/>
      <c r="KR68" s="7"/>
      <c r="KS68" s="7"/>
      <c r="KT68" s="7"/>
      <c r="KU68" s="7"/>
      <c r="KV68" s="7"/>
      <c r="KW68" s="7"/>
      <c r="KX68" s="7"/>
      <c r="KY68" s="7"/>
      <c r="KZ68" s="7"/>
      <c r="LA68" s="7"/>
      <c r="LB68" s="7"/>
      <c r="LC68" s="7"/>
      <c r="LD68" s="7"/>
      <c r="LE68" s="7"/>
      <c r="LF68" s="7"/>
      <c r="LG68" s="7"/>
      <c r="LH68" s="7"/>
      <c r="LI68" s="7"/>
      <c r="LJ68" s="7"/>
      <c r="LK68" s="7"/>
      <c r="LL68" s="7"/>
      <c r="LM68" s="7"/>
      <c r="LN68" s="7"/>
      <c r="LO68" s="7"/>
      <c r="LP68" s="7"/>
      <c r="LQ68" s="7"/>
      <c r="LR68" s="7"/>
      <c r="LS68" s="7"/>
      <c r="LT68" s="7"/>
      <c r="LU68" s="7"/>
      <c r="LV68" s="7"/>
      <c r="LW68" s="7"/>
      <c r="LX68" s="7"/>
      <c r="LY68" s="7"/>
      <c r="LZ68" s="7"/>
      <c r="MA68" s="7"/>
      <c r="MB68" s="7"/>
      <c r="MC68" s="7"/>
      <c r="MD68" s="7"/>
      <c r="ME68" s="7"/>
      <c r="MF68" s="7"/>
      <c r="MG68" s="7"/>
      <c r="MH68" s="7"/>
      <c r="MI68" s="7"/>
      <c r="MJ68" s="7"/>
      <c r="MK68" s="7"/>
      <c r="ML68" s="7"/>
      <c r="MM68" s="7"/>
      <c r="MN68" s="7"/>
      <c r="MO68" s="7"/>
      <c r="MP68" s="7"/>
      <c r="MQ68" s="7"/>
      <c r="MR68" s="7"/>
      <c r="MS68" s="7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23"/>
      <c r="NG68" s="5"/>
      <c r="NH68" s="3"/>
      <c r="NI68" s="79"/>
      <c r="NJ68" s="80"/>
      <c r="NK68" s="80"/>
      <c r="NL68" s="80"/>
      <c r="NM68" s="80"/>
      <c r="NN68" s="80"/>
      <c r="NO68" s="80"/>
      <c r="NP68" s="80"/>
      <c r="NQ68" s="80"/>
      <c r="NR68" s="80"/>
      <c r="NS68" s="80"/>
      <c r="NT68" s="80"/>
      <c r="NU68" s="80"/>
      <c r="NV68" s="80"/>
      <c r="NW68" s="81"/>
    </row>
    <row r="69" spans="1:387" ht="13.5" customHeight="1">
      <c r="A69" s="3"/>
      <c r="B69" s="10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7"/>
      <c r="NB69" s="7"/>
      <c r="NC69" s="7"/>
      <c r="ND69" s="7"/>
      <c r="NE69" s="7"/>
      <c r="NF69" s="23"/>
      <c r="NG69" s="5"/>
      <c r="NH69" s="3"/>
      <c r="NI69" s="79"/>
      <c r="NJ69" s="80"/>
      <c r="NK69" s="80"/>
      <c r="NL69" s="80"/>
      <c r="NM69" s="80"/>
      <c r="NN69" s="80"/>
      <c r="NO69" s="80"/>
      <c r="NP69" s="80"/>
      <c r="NQ69" s="80"/>
      <c r="NR69" s="80"/>
      <c r="NS69" s="80"/>
      <c r="NT69" s="80"/>
      <c r="NU69" s="80"/>
      <c r="NV69" s="80"/>
      <c r="NW69" s="81"/>
    </row>
    <row r="70" spans="1:387" ht="13.5" customHeight="1">
      <c r="A70" s="3"/>
      <c r="B70" s="10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  <c r="NA70" s="7"/>
      <c r="NB70" s="7"/>
      <c r="NC70" s="7"/>
      <c r="ND70" s="7"/>
      <c r="NE70" s="7"/>
      <c r="NF70" s="23"/>
      <c r="NG70" s="5"/>
      <c r="NH70" s="3"/>
      <c r="NI70" s="79"/>
      <c r="NJ70" s="80"/>
      <c r="NK70" s="80"/>
      <c r="NL70" s="80"/>
      <c r="NM70" s="80"/>
      <c r="NN70" s="80"/>
      <c r="NO70" s="80"/>
      <c r="NP70" s="80"/>
      <c r="NQ70" s="80"/>
      <c r="NR70" s="80"/>
      <c r="NS70" s="80"/>
      <c r="NT70" s="80"/>
      <c r="NU70" s="80"/>
      <c r="NV70" s="80"/>
      <c r="NW70" s="81"/>
    </row>
    <row r="71" spans="1:387" ht="13.5" customHeight="1">
      <c r="A71" s="3"/>
      <c r="B71" s="10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2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  <c r="MB71" s="7"/>
      <c r="MC71" s="7"/>
      <c r="MD71" s="7"/>
      <c r="ME71" s="7"/>
      <c r="MF71" s="7"/>
      <c r="MG71" s="7"/>
      <c r="MH71" s="7"/>
      <c r="MI71" s="7"/>
      <c r="MJ71" s="7"/>
      <c r="MK71" s="7"/>
      <c r="ML71" s="7"/>
      <c r="MM71" s="7"/>
      <c r="MN71" s="7"/>
      <c r="MO71" s="7"/>
      <c r="MP71" s="7"/>
      <c r="MQ71" s="7"/>
      <c r="MR71" s="7"/>
      <c r="MS71" s="7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14"/>
      <c r="NG71" s="5"/>
      <c r="NH71" s="3"/>
      <c r="NI71" s="79"/>
      <c r="NJ71" s="80"/>
      <c r="NK71" s="80"/>
      <c r="NL71" s="80"/>
      <c r="NM71" s="80"/>
      <c r="NN71" s="80"/>
      <c r="NO71" s="80"/>
      <c r="NP71" s="80"/>
      <c r="NQ71" s="80"/>
      <c r="NR71" s="80"/>
      <c r="NS71" s="80"/>
      <c r="NT71" s="80"/>
      <c r="NU71" s="80"/>
      <c r="NV71" s="80"/>
      <c r="NW71" s="81"/>
    </row>
    <row r="72" spans="1:387" ht="13.5" customHeight="1">
      <c r="A72" s="3"/>
      <c r="B72" s="10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7" t="s">
        <v>59</v>
      </c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  <c r="KP72" s="7"/>
      <c r="KQ72" s="7"/>
      <c r="KR72" s="7"/>
      <c r="KS72" s="7"/>
      <c r="KT72" s="7"/>
      <c r="KU72" s="7"/>
      <c r="KV72" s="7"/>
      <c r="KW72" s="7"/>
      <c r="KX72" s="7"/>
      <c r="KY72" s="7"/>
      <c r="KZ72" s="7"/>
      <c r="LA72" s="7"/>
      <c r="LB72" s="7"/>
      <c r="LC72" s="7"/>
      <c r="LD72" s="7"/>
      <c r="LE72" s="7"/>
      <c r="LF72" s="7"/>
      <c r="LG72" s="7"/>
      <c r="LH72" s="7"/>
      <c r="LI72" s="7"/>
      <c r="LJ72" s="7"/>
      <c r="LK72" s="7"/>
      <c r="LL72" s="7"/>
      <c r="LM72" s="7"/>
      <c r="LN72" s="7"/>
      <c r="LO72" s="7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C72" s="7"/>
      <c r="MD72" s="7"/>
      <c r="ME72" s="7"/>
      <c r="MF72" s="7"/>
      <c r="MG72" s="7"/>
      <c r="MH72" s="7"/>
      <c r="MI72" s="7"/>
      <c r="MJ72" s="7"/>
      <c r="MK72" s="7"/>
      <c r="ML72" s="7"/>
      <c r="MM72" s="7"/>
      <c r="MN72" s="7"/>
      <c r="MO72" s="7"/>
      <c r="MP72" s="7"/>
      <c r="MQ72" s="7"/>
      <c r="MR72" s="7"/>
      <c r="MS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15"/>
      <c r="NG72" s="5"/>
      <c r="NH72" s="3"/>
      <c r="NI72" s="79"/>
      <c r="NJ72" s="80"/>
      <c r="NK72" s="80"/>
      <c r="NL72" s="80"/>
      <c r="NM72" s="80"/>
      <c r="NN72" s="80"/>
      <c r="NO72" s="80"/>
      <c r="NP72" s="80"/>
      <c r="NQ72" s="80"/>
      <c r="NR72" s="80"/>
      <c r="NS72" s="80"/>
      <c r="NT72" s="80"/>
      <c r="NU72" s="80"/>
      <c r="NV72" s="80"/>
      <c r="NW72" s="81"/>
    </row>
    <row r="73" spans="1:387" ht="13.5" customHeight="1">
      <c r="A73" s="3"/>
      <c r="B73" s="10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  <c r="MF73" s="7"/>
      <c r="MG73" s="7"/>
      <c r="MH73" s="7"/>
      <c r="MI73" s="7"/>
      <c r="MJ73" s="7"/>
      <c r="MK73" s="7"/>
      <c r="ML73" s="7"/>
      <c r="MM73" s="7"/>
      <c r="MN73" s="7"/>
      <c r="MO73" s="7"/>
      <c r="MP73" s="7"/>
      <c r="MQ73" s="7"/>
      <c r="MR73" s="7"/>
      <c r="MS73" s="7"/>
      <c r="MT73" s="7"/>
      <c r="MU73" s="7"/>
      <c r="MV73" s="7"/>
      <c r="MW73" s="7"/>
      <c r="MX73" s="7"/>
      <c r="MY73" s="7"/>
      <c r="MZ73" s="7"/>
      <c r="NA73" s="7"/>
      <c r="NB73" s="7"/>
      <c r="NC73" s="7"/>
      <c r="ND73" s="7"/>
      <c r="NE73" s="7"/>
      <c r="NF73" s="15"/>
      <c r="NG73" s="5"/>
      <c r="NH73" s="3"/>
      <c r="NI73" s="79"/>
      <c r="NJ73" s="80"/>
      <c r="NK73" s="80"/>
      <c r="NL73" s="80"/>
      <c r="NM73" s="80"/>
      <c r="NN73" s="80"/>
      <c r="NO73" s="80"/>
      <c r="NP73" s="80"/>
      <c r="NQ73" s="80"/>
      <c r="NR73" s="80"/>
      <c r="NS73" s="80"/>
      <c r="NT73" s="80"/>
      <c r="NU73" s="80"/>
      <c r="NV73" s="80"/>
      <c r="NW73" s="81"/>
    </row>
    <row r="74" spans="1:387" ht="13.5" customHeight="1">
      <c r="A74" s="3"/>
      <c r="B74" s="10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15"/>
      <c r="NG74" s="5"/>
      <c r="NH74" s="3"/>
      <c r="NI74" s="79"/>
      <c r="NJ74" s="80"/>
      <c r="NK74" s="80"/>
      <c r="NL74" s="80"/>
      <c r="NM74" s="80"/>
      <c r="NN74" s="80"/>
      <c r="NO74" s="80"/>
      <c r="NP74" s="80"/>
      <c r="NQ74" s="80"/>
      <c r="NR74" s="80"/>
      <c r="NS74" s="80"/>
      <c r="NT74" s="80"/>
      <c r="NU74" s="80"/>
      <c r="NV74" s="80"/>
      <c r="NW74" s="81"/>
    </row>
    <row r="75" spans="1:387" ht="13.5" customHeight="1">
      <c r="A75" s="3"/>
      <c r="B75" s="10"/>
      <c r="C75" s="7"/>
      <c r="D75" s="7"/>
      <c r="E75" s="7"/>
      <c r="F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15"/>
      <c r="NG75" s="5"/>
      <c r="NH75" s="3"/>
      <c r="NI75" s="79"/>
      <c r="NJ75" s="80"/>
      <c r="NK75" s="80"/>
      <c r="NL75" s="80"/>
      <c r="NM75" s="80"/>
      <c r="NN75" s="80"/>
      <c r="NO75" s="80"/>
      <c r="NP75" s="80"/>
      <c r="NQ75" s="80"/>
      <c r="NR75" s="80"/>
      <c r="NS75" s="80"/>
      <c r="NT75" s="80"/>
      <c r="NU75" s="80"/>
      <c r="NV75" s="80"/>
      <c r="NW75" s="81"/>
    </row>
    <row r="76" spans="1:387" ht="13.5" customHeight="1">
      <c r="A76" s="3"/>
      <c r="B76" s="10"/>
      <c r="C76" s="7"/>
      <c r="D76" s="7"/>
      <c r="E76" s="7"/>
      <c r="F76" s="7"/>
      <c r="I76" s="7"/>
      <c r="J76" s="7"/>
      <c r="K76" s="7"/>
      <c r="L76" s="7"/>
      <c r="M76" s="7"/>
      <c r="N76" s="7"/>
      <c r="O76" s="7"/>
      <c r="P76" s="7"/>
      <c r="Q76" s="7"/>
      <c r="R76" s="108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>
        <f>データ!$C$11</f>
        <v>41275</v>
      </c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>
        <f>データ!$D$11</f>
        <v>41640</v>
      </c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>
        <f>データ!$E$11</f>
        <v>42005</v>
      </c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>
        <f>データ!$F$11</f>
        <v>42370</v>
      </c>
      <c r="BW76" s="108"/>
      <c r="BX76" s="108"/>
      <c r="BY76" s="108"/>
      <c r="BZ76" s="108"/>
      <c r="CA76" s="108"/>
      <c r="CB76" s="108"/>
      <c r="CC76" s="108"/>
      <c r="CD76" s="108"/>
      <c r="CE76" s="108"/>
      <c r="CF76" s="108"/>
      <c r="CG76" s="108"/>
      <c r="CH76" s="108"/>
      <c r="CI76" s="108"/>
      <c r="CJ76" s="21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6">
        <f>データ!DJ6</f>
        <v>38458</v>
      </c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108">
        <f>データ!$B$11</f>
        <v>40909</v>
      </c>
      <c r="GU76" s="108"/>
      <c r="GV76" s="108"/>
      <c r="GW76" s="108"/>
      <c r="GX76" s="108"/>
      <c r="GY76" s="108"/>
      <c r="GZ76" s="108"/>
      <c r="HA76" s="108"/>
      <c r="HB76" s="108"/>
      <c r="HC76" s="108"/>
      <c r="HD76" s="108"/>
      <c r="HE76" s="108"/>
      <c r="HF76" s="108"/>
      <c r="HG76" s="108"/>
      <c r="HH76" s="108">
        <f>データ!$C$11</f>
        <v>41275</v>
      </c>
      <c r="HI76" s="108"/>
      <c r="HJ76" s="108"/>
      <c r="HK76" s="108"/>
      <c r="HL76" s="108"/>
      <c r="HM76" s="108"/>
      <c r="HN76" s="108"/>
      <c r="HO76" s="108"/>
      <c r="HP76" s="108"/>
      <c r="HQ76" s="108"/>
      <c r="HR76" s="108"/>
      <c r="HS76" s="108"/>
      <c r="HT76" s="108"/>
      <c r="HU76" s="108"/>
      <c r="HV76" s="108">
        <f>データ!$D$11</f>
        <v>41640</v>
      </c>
      <c r="HW76" s="108"/>
      <c r="HX76" s="108"/>
      <c r="HY76" s="108"/>
      <c r="HZ76" s="108"/>
      <c r="IA76" s="108"/>
      <c r="IB76" s="108"/>
      <c r="IC76" s="108"/>
      <c r="ID76" s="108"/>
      <c r="IE76" s="108"/>
      <c r="IF76" s="108"/>
      <c r="IG76" s="108"/>
      <c r="IH76" s="108"/>
      <c r="II76" s="108"/>
      <c r="IJ76" s="108">
        <f>データ!$E$11</f>
        <v>42005</v>
      </c>
      <c r="IK76" s="108"/>
      <c r="IL76" s="108"/>
      <c r="IM76" s="108"/>
      <c r="IN76" s="108"/>
      <c r="IO76" s="108"/>
      <c r="IP76" s="108"/>
      <c r="IQ76" s="108"/>
      <c r="IR76" s="108"/>
      <c r="IS76" s="108"/>
      <c r="IT76" s="108"/>
      <c r="IU76" s="108"/>
      <c r="IV76" s="108"/>
      <c r="IW76" s="108"/>
      <c r="IX76" s="108">
        <f>データ!$F$11</f>
        <v>42370</v>
      </c>
      <c r="IY76" s="108"/>
      <c r="IZ76" s="108"/>
      <c r="JA76" s="108"/>
      <c r="JB76" s="108"/>
      <c r="JC76" s="108"/>
      <c r="JD76" s="108"/>
      <c r="JE76" s="108"/>
      <c r="JF76" s="108"/>
      <c r="JG76" s="108"/>
      <c r="JH76" s="108"/>
      <c r="JI76" s="108"/>
      <c r="JJ76" s="108"/>
      <c r="JK76" s="108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108">
        <f>データ!$B$11</f>
        <v>40909</v>
      </c>
      <c r="KI76" s="108"/>
      <c r="KJ76" s="108"/>
      <c r="KK76" s="108"/>
      <c r="KL76" s="108"/>
      <c r="KM76" s="108"/>
      <c r="KN76" s="108"/>
      <c r="KO76" s="108"/>
      <c r="KP76" s="108"/>
      <c r="KQ76" s="108"/>
      <c r="KR76" s="108"/>
      <c r="KS76" s="108"/>
      <c r="KT76" s="108"/>
      <c r="KU76" s="108"/>
      <c r="KV76" s="108">
        <f>データ!$C$11</f>
        <v>41275</v>
      </c>
      <c r="KW76" s="108"/>
      <c r="KX76" s="108"/>
      <c r="KY76" s="108"/>
      <c r="KZ76" s="108"/>
      <c r="LA76" s="108"/>
      <c r="LB76" s="108"/>
      <c r="LC76" s="108"/>
      <c r="LD76" s="108"/>
      <c r="LE76" s="108"/>
      <c r="LF76" s="108"/>
      <c r="LG76" s="108"/>
      <c r="LH76" s="108"/>
      <c r="LI76" s="108"/>
      <c r="LJ76" s="108">
        <f>データ!$D$11</f>
        <v>41640</v>
      </c>
      <c r="LK76" s="108"/>
      <c r="LL76" s="108"/>
      <c r="LM76" s="108"/>
      <c r="LN76" s="108"/>
      <c r="LO76" s="108"/>
      <c r="LP76" s="108"/>
      <c r="LQ76" s="108"/>
      <c r="LR76" s="108"/>
      <c r="LS76" s="108"/>
      <c r="LT76" s="108"/>
      <c r="LU76" s="108"/>
      <c r="LV76" s="108"/>
      <c r="LW76" s="108"/>
      <c r="LX76" s="108">
        <f>データ!$E$11</f>
        <v>42005</v>
      </c>
      <c r="LY76" s="108"/>
      <c r="LZ76" s="108"/>
      <c r="MA76" s="108"/>
      <c r="MB76" s="108"/>
      <c r="MC76" s="108"/>
      <c r="MD76" s="108"/>
      <c r="ME76" s="108"/>
      <c r="MF76" s="108"/>
      <c r="MG76" s="108"/>
      <c r="MH76" s="108"/>
      <c r="MI76" s="108"/>
      <c r="MJ76" s="108"/>
      <c r="MK76" s="108"/>
      <c r="ML76" s="108">
        <f>データ!$F$11</f>
        <v>42370</v>
      </c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8"/>
      <c r="MX76" s="108"/>
      <c r="MY76" s="108"/>
      <c r="MZ76" s="7"/>
      <c r="NA76" s="7"/>
      <c r="NB76" s="7"/>
      <c r="NC76" s="7"/>
      <c r="ND76" s="7"/>
      <c r="NE76" s="7"/>
      <c r="NF76" s="23"/>
      <c r="NG76" s="5"/>
      <c r="NH76" s="3"/>
      <c r="NI76" s="79"/>
      <c r="NJ76" s="80"/>
      <c r="NK76" s="80"/>
      <c r="NL76" s="80"/>
      <c r="NM76" s="80"/>
      <c r="NN76" s="80"/>
      <c r="NO76" s="80"/>
      <c r="NP76" s="80"/>
      <c r="NQ76" s="80"/>
      <c r="NR76" s="80"/>
      <c r="NS76" s="80"/>
      <c r="NT76" s="80"/>
      <c r="NU76" s="80"/>
      <c r="NV76" s="80"/>
      <c r="NW76" s="81"/>
    </row>
    <row r="77" spans="1:387" ht="13.5" customHeight="1">
      <c r="A77" s="3"/>
      <c r="B77" s="10"/>
      <c r="C77" s="7"/>
      <c r="D77" s="7"/>
      <c r="E77" s="7"/>
      <c r="F77" s="7"/>
      <c r="I77" s="100" t="s">
        <v>39</v>
      </c>
      <c r="J77" s="100"/>
      <c r="K77" s="100"/>
      <c r="L77" s="100"/>
      <c r="M77" s="100"/>
      <c r="N77" s="100"/>
      <c r="O77" s="100"/>
      <c r="P77" s="100"/>
      <c r="Q77" s="100"/>
      <c r="R77" s="99" t="str">
        <f>データ!CX7</f>
        <v xml:space="preserve"> </v>
      </c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 t="str">
        <f>データ!CY7</f>
        <v xml:space="preserve"> </v>
      </c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 t="str">
        <f>データ!CZ7</f>
        <v xml:space="preserve"> </v>
      </c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 t="str">
        <f>データ!DA7</f>
        <v xml:space="preserve"> </v>
      </c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 t="str">
        <f>データ!DB7</f>
        <v xml:space="preserve"> </v>
      </c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21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100" t="s">
        <v>39</v>
      </c>
      <c r="GL77" s="100"/>
      <c r="GM77" s="100"/>
      <c r="GN77" s="100"/>
      <c r="GO77" s="100"/>
      <c r="GP77" s="100"/>
      <c r="GQ77" s="100"/>
      <c r="GR77" s="100"/>
      <c r="GS77" s="100"/>
      <c r="GT77" s="99" t="str">
        <f>データ!DK7</f>
        <v xml:space="preserve"> </v>
      </c>
      <c r="GU77" s="99"/>
      <c r="GV77" s="99"/>
      <c r="GW77" s="99"/>
      <c r="GX77" s="99"/>
      <c r="GY77" s="99"/>
      <c r="GZ77" s="99"/>
      <c r="HA77" s="99"/>
      <c r="HB77" s="99"/>
      <c r="HC77" s="99"/>
      <c r="HD77" s="99"/>
      <c r="HE77" s="99"/>
      <c r="HF77" s="99"/>
      <c r="HG77" s="99"/>
      <c r="HH77" s="99" t="str">
        <f>データ!DL7</f>
        <v xml:space="preserve"> </v>
      </c>
      <c r="HI77" s="99"/>
      <c r="HJ77" s="99"/>
      <c r="HK77" s="99"/>
      <c r="HL77" s="99"/>
      <c r="HM77" s="99"/>
      <c r="HN77" s="99"/>
      <c r="HO77" s="99"/>
      <c r="HP77" s="99"/>
      <c r="HQ77" s="99"/>
      <c r="HR77" s="99"/>
      <c r="HS77" s="99"/>
      <c r="HT77" s="99"/>
      <c r="HU77" s="99"/>
      <c r="HV77" s="99" t="str">
        <f>データ!DM7</f>
        <v xml:space="preserve"> </v>
      </c>
      <c r="HW77" s="99"/>
      <c r="HX77" s="99"/>
      <c r="HY77" s="99"/>
      <c r="HZ77" s="99"/>
      <c r="IA77" s="99"/>
      <c r="IB77" s="99"/>
      <c r="IC77" s="99"/>
      <c r="ID77" s="99"/>
      <c r="IE77" s="99"/>
      <c r="IF77" s="99"/>
      <c r="IG77" s="99"/>
      <c r="IH77" s="99"/>
      <c r="II77" s="99"/>
      <c r="IJ77" s="99" t="str">
        <f>データ!DN7</f>
        <v xml:space="preserve"> </v>
      </c>
      <c r="IK77" s="99"/>
      <c r="IL77" s="99"/>
      <c r="IM77" s="99"/>
      <c r="IN77" s="99"/>
      <c r="IO77" s="99"/>
      <c r="IP77" s="99"/>
      <c r="IQ77" s="99"/>
      <c r="IR77" s="99"/>
      <c r="IS77" s="99"/>
      <c r="IT77" s="99"/>
      <c r="IU77" s="99"/>
      <c r="IV77" s="99"/>
      <c r="IW77" s="99"/>
      <c r="IX77" s="99" t="str">
        <f>データ!DO7</f>
        <v xml:space="preserve"> </v>
      </c>
      <c r="IY77" s="99"/>
      <c r="IZ77" s="99"/>
      <c r="JA77" s="99"/>
      <c r="JB77" s="99"/>
      <c r="JC77" s="99"/>
      <c r="JD77" s="99"/>
      <c r="JE77" s="99"/>
      <c r="JF77" s="99"/>
      <c r="JG77" s="99"/>
      <c r="JH77" s="99"/>
      <c r="JI77" s="99"/>
      <c r="JJ77" s="99"/>
      <c r="JK77" s="99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100" t="s">
        <v>39</v>
      </c>
      <c r="JZ77" s="100"/>
      <c r="KA77" s="100"/>
      <c r="KB77" s="100"/>
      <c r="KC77" s="100"/>
      <c r="KD77" s="100"/>
      <c r="KE77" s="100"/>
      <c r="KF77" s="100"/>
      <c r="KG77" s="100"/>
      <c r="KH77" s="101">
        <f>データ!DV7</f>
        <v>0</v>
      </c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>
        <f>データ!DW7</f>
        <v>0</v>
      </c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>
        <f>データ!DX7</f>
        <v>0</v>
      </c>
      <c r="LK77" s="101"/>
      <c r="LL77" s="101"/>
      <c r="LM77" s="101"/>
      <c r="LN77" s="101"/>
      <c r="LO77" s="101"/>
      <c r="LP77" s="101"/>
      <c r="LQ77" s="101"/>
      <c r="LR77" s="101"/>
      <c r="LS77" s="101"/>
      <c r="LT77" s="101"/>
      <c r="LU77" s="101"/>
      <c r="LV77" s="101"/>
      <c r="LW77" s="101"/>
      <c r="LX77" s="101">
        <f>データ!DY7</f>
        <v>0</v>
      </c>
      <c r="LY77" s="101"/>
      <c r="LZ77" s="101"/>
      <c r="MA77" s="101"/>
      <c r="MB77" s="101"/>
      <c r="MC77" s="101"/>
      <c r="MD77" s="101"/>
      <c r="ME77" s="101"/>
      <c r="MF77" s="101"/>
      <c r="MG77" s="101"/>
      <c r="MH77" s="101"/>
      <c r="MI77" s="101"/>
      <c r="MJ77" s="101"/>
      <c r="MK77" s="101"/>
      <c r="ML77" s="101">
        <f>データ!DZ7</f>
        <v>0</v>
      </c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7"/>
      <c r="NA77" s="7"/>
      <c r="NB77" s="7"/>
      <c r="NC77" s="7"/>
      <c r="ND77" s="7"/>
      <c r="NE77" s="7"/>
      <c r="NF77" s="23"/>
      <c r="NG77" s="5"/>
      <c r="NH77" s="3"/>
      <c r="NI77" s="79"/>
      <c r="NJ77" s="80"/>
      <c r="NK77" s="80"/>
      <c r="NL77" s="80"/>
      <c r="NM77" s="80"/>
      <c r="NN77" s="80"/>
      <c r="NO77" s="80"/>
      <c r="NP77" s="80"/>
      <c r="NQ77" s="80"/>
      <c r="NR77" s="80"/>
      <c r="NS77" s="80"/>
      <c r="NT77" s="80"/>
      <c r="NU77" s="80"/>
      <c r="NV77" s="80"/>
      <c r="NW77" s="81"/>
    </row>
    <row r="78" spans="1:387" ht="13.5" customHeight="1">
      <c r="A78" s="3"/>
      <c r="B78" s="10"/>
      <c r="C78" s="7"/>
      <c r="D78" s="7"/>
      <c r="E78" s="7"/>
      <c r="F78" s="7"/>
      <c r="G78" s="7"/>
      <c r="H78" s="7"/>
      <c r="I78" s="100" t="s">
        <v>41</v>
      </c>
      <c r="J78" s="100"/>
      <c r="K78" s="100"/>
      <c r="L78" s="100"/>
      <c r="M78" s="100"/>
      <c r="N78" s="100"/>
      <c r="O78" s="100"/>
      <c r="P78" s="100"/>
      <c r="Q78" s="100"/>
      <c r="R78" s="99" t="str">
        <f>データ!DC7</f>
        <v xml:space="preserve"> </v>
      </c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 t="str">
        <f>データ!DD7</f>
        <v xml:space="preserve"> </v>
      </c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 t="str">
        <f>データ!DE7</f>
        <v xml:space="preserve"> </v>
      </c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 t="str">
        <f>データ!DF7</f>
        <v xml:space="preserve"> </v>
      </c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 t="str">
        <f>データ!DG7</f>
        <v xml:space="preserve"> </v>
      </c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21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100" t="s">
        <v>41</v>
      </c>
      <c r="GL78" s="100"/>
      <c r="GM78" s="100"/>
      <c r="GN78" s="100"/>
      <c r="GO78" s="100"/>
      <c r="GP78" s="100"/>
      <c r="GQ78" s="100"/>
      <c r="GR78" s="100"/>
      <c r="GS78" s="100"/>
      <c r="GT78" s="99" t="str">
        <f>データ!DP7</f>
        <v xml:space="preserve"> </v>
      </c>
      <c r="GU78" s="99"/>
      <c r="GV78" s="99"/>
      <c r="GW78" s="99"/>
      <c r="GX78" s="99"/>
      <c r="GY78" s="99"/>
      <c r="GZ78" s="99"/>
      <c r="HA78" s="99"/>
      <c r="HB78" s="99"/>
      <c r="HC78" s="99"/>
      <c r="HD78" s="99"/>
      <c r="HE78" s="99"/>
      <c r="HF78" s="99"/>
      <c r="HG78" s="99"/>
      <c r="HH78" s="99" t="str">
        <f>データ!DQ7</f>
        <v xml:space="preserve"> </v>
      </c>
      <c r="HI78" s="99"/>
      <c r="HJ78" s="99"/>
      <c r="HK78" s="99"/>
      <c r="HL78" s="99"/>
      <c r="HM78" s="99"/>
      <c r="HN78" s="99"/>
      <c r="HO78" s="99"/>
      <c r="HP78" s="99"/>
      <c r="HQ78" s="99"/>
      <c r="HR78" s="99"/>
      <c r="HS78" s="99"/>
      <c r="HT78" s="99"/>
      <c r="HU78" s="99"/>
      <c r="HV78" s="99" t="str">
        <f>データ!DR7</f>
        <v xml:space="preserve"> </v>
      </c>
      <c r="HW78" s="99"/>
      <c r="HX78" s="99"/>
      <c r="HY78" s="99"/>
      <c r="HZ78" s="99"/>
      <c r="IA78" s="99"/>
      <c r="IB78" s="99"/>
      <c r="IC78" s="99"/>
      <c r="ID78" s="99"/>
      <c r="IE78" s="99"/>
      <c r="IF78" s="99"/>
      <c r="IG78" s="99"/>
      <c r="IH78" s="99"/>
      <c r="II78" s="99"/>
      <c r="IJ78" s="99" t="str">
        <f>データ!DS7</f>
        <v xml:space="preserve"> </v>
      </c>
      <c r="IK78" s="99"/>
      <c r="IL78" s="99"/>
      <c r="IM78" s="99"/>
      <c r="IN78" s="99"/>
      <c r="IO78" s="99"/>
      <c r="IP78" s="99"/>
      <c r="IQ78" s="99"/>
      <c r="IR78" s="99"/>
      <c r="IS78" s="99"/>
      <c r="IT78" s="99"/>
      <c r="IU78" s="99"/>
      <c r="IV78" s="99"/>
      <c r="IW78" s="99"/>
      <c r="IX78" s="99" t="str">
        <f>データ!DT7</f>
        <v xml:space="preserve"> </v>
      </c>
      <c r="IY78" s="99"/>
      <c r="IZ78" s="99"/>
      <c r="JA78" s="99"/>
      <c r="JB78" s="99"/>
      <c r="JC78" s="99"/>
      <c r="JD78" s="99"/>
      <c r="JE78" s="99"/>
      <c r="JF78" s="99"/>
      <c r="JG78" s="99"/>
      <c r="JH78" s="99"/>
      <c r="JI78" s="99"/>
      <c r="JJ78" s="99"/>
      <c r="JK78" s="99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100" t="s">
        <v>41</v>
      </c>
      <c r="JZ78" s="100"/>
      <c r="KA78" s="100"/>
      <c r="KB78" s="100"/>
      <c r="KC78" s="100"/>
      <c r="KD78" s="100"/>
      <c r="KE78" s="100"/>
      <c r="KF78" s="100"/>
      <c r="KG78" s="100"/>
      <c r="KH78" s="101">
        <f>データ!EA7</f>
        <v>41.7</v>
      </c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>
        <f>データ!EB7</f>
        <v>46.8</v>
      </c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>
        <f>データ!EC7</f>
        <v>31</v>
      </c>
      <c r="LK78" s="101"/>
      <c r="LL78" s="101"/>
      <c r="LM78" s="101"/>
      <c r="LN78" s="101"/>
      <c r="LO78" s="101"/>
      <c r="LP78" s="101"/>
      <c r="LQ78" s="101"/>
      <c r="LR78" s="101"/>
      <c r="LS78" s="101"/>
      <c r="LT78" s="101"/>
      <c r="LU78" s="101"/>
      <c r="LV78" s="101"/>
      <c r="LW78" s="101"/>
      <c r="LX78" s="101">
        <f>データ!ED7</f>
        <v>18.3</v>
      </c>
      <c r="LY78" s="101"/>
      <c r="LZ78" s="101"/>
      <c r="MA78" s="101"/>
      <c r="MB78" s="101"/>
      <c r="MC78" s="101"/>
      <c r="MD78" s="101"/>
      <c r="ME78" s="101"/>
      <c r="MF78" s="101"/>
      <c r="MG78" s="101"/>
      <c r="MH78" s="101"/>
      <c r="MI78" s="101"/>
      <c r="MJ78" s="101"/>
      <c r="MK78" s="101"/>
      <c r="ML78" s="101">
        <f>データ!EE7</f>
        <v>11.9</v>
      </c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7"/>
      <c r="NA78" s="7"/>
      <c r="NB78" s="7"/>
      <c r="NC78" s="7"/>
      <c r="ND78" s="7"/>
      <c r="NE78" s="7"/>
      <c r="NF78" s="23"/>
      <c r="NG78" s="5"/>
      <c r="NH78" s="3"/>
      <c r="NI78" s="79"/>
      <c r="NJ78" s="80"/>
      <c r="NK78" s="80"/>
      <c r="NL78" s="80"/>
      <c r="NM78" s="80"/>
      <c r="NN78" s="80"/>
      <c r="NO78" s="80"/>
      <c r="NP78" s="80"/>
      <c r="NQ78" s="80"/>
      <c r="NR78" s="80"/>
      <c r="NS78" s="80"/>
      <c r="NT78" s="80"/>
      <c r="NU78" s="80"/>
      <c r="NV78" s="80"/>
      <c r="NW78" s="81"/>
    </row>
    <row r="79" spans="1:387" ht="13.5" customHeight="1">
      <c r="A79" s="3"/>
      <c r="B79" s="10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23"/>
      <c r="NG79" s="5"/>
      <c r="NH79" s="3"/>
      <c r="NI79" s="79"/>
      <c r="NJ79" s="80"/>
      <c r="NK79" s="80"/>
      <c r="NL79" s="80"/>
      <c r="NM79" s="80"/>
      <c r="NN79" s="80"/>
      <c r="NO79" s="80"/>
      <c r="NP79" s="80"/>
      <c r="NQ79" s="80"/>
      <c r="NR79" s="80"/>
      <c r="NS79" s="80"/>
      <c r="NT79" s="80"/>
      <c r="NU79" s="80"/>
      <c r="NV79" s="80"/>
      <c r="NW79" s="81"/>
    </row>
    <row r="80" spans="1:387" ht="13.5" customHeight="1">
      <c r="A80" s="3"/>
      <c r="B80" s="10"/>
      <c r="C80" s="15"/>
      <c r="D80" s="7"/>
      <c r="E80" s="7"/>
      <c r="F80" s="7"/>
      <c r="G80" s="7"/>
      <c r="H80" s="78" t="s">
        <v>60</v>
      </c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15"/>
      <c r="GB80" s="15"/>
      <c r="GC80" s="15"/>
      <c r="GD80" s="15"/>
      <c r="GE80" s="15"/>
      <c r="GF80" s="15"/>
      <c r="GG80" s="15"/>
      <c r="GH80" s="15"/>
      <c r="GI80" s="15"/>
      <c r="GJ80" s="78" t="s">
        <v>34</v>
      </c>
      <c r="GK80" s="78"/>
      <c r="GL80" s="78"/>
      <c r="GM80" s="78"/>
      <c r="GN80" s="78"/>
      <c r="GO80" s="78"/>
      <c r="GP80" s="78"/>
      <c r="GQ80" s="78"/>
      <c r="GR80" s="78"/>
      <c r="GS80" s="78"/>
      <c r="GT80" s="78"/>
      <c r="GU80" s="78"/>
      <c r="GV80" s="78"/>
      <c r="GW80" s="78"/>
      <c r="GX80" s="78"/>
      <c r="GY80" s="78"/>
      <c r="GZ80" s="78"/>
      <c r="HA80" s="78"/>
      <c r="HB80" s="78"/>
      <c r="HC80" s="78"/>
      <c r="HD80" s="78"/>
      <c r="HE80" s="78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78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78"/>
      <c r="IK80" s="78"/>
      <c r="IL80" s="78"/>
      <c r="IM80" s="78"/>
      <c r="IN80" s="78"/>
      <c r="IO80" s="78"/>
      <c r="IP80" s="78"/>
      <c r="IQ80" s="78"/>
      <c r="IR80" s="78"/>
      <c r="IS80" s="78"/>
      <c r="IT80" s="78"/>
      <c r="IU80" s="78"/>
      <c r="IV80" s="78"/>
      <c r="IW80" s="78"/>
      <c r="IX80" s="78"/>
      <c r="IY80" s="78"/>
      <c r="IZ80" s="78"/>
      <c r="JA80" s="78"/>
      <c r="JB80" s="78"/>
      <c r="JC80" s="78"/>
      <c r="JD80" s="78"/>
      <c r="JE80" s="78"/>
      <c r="JF80" s="78"/>
      <c r="JG80" s="78"/>
      <c r="JH80" s="78"/>
      <c r="JI80" s="78"/>
      <c r="JJ80" s="78"/>
      <c r="JK80" s="78"/>
      <c r="JL80" s="78"/>
      <c r="JM80" s="78"/>
      <c r="JN80" s="78"/>
      <c r="JO80" s="7"/>
      <c r="JP80" s="7"/>
      <c r="JQ80" s="7"/>
      <c r="JR80" s="7"/>
      <c r="JS80" s="7"/>
      <c r="JT80" s="7"/>
      <c r="JU80" s="7"/>
      <c r="JV80" s="7"/>
      <c r="JW80" s="7"/>
      <c r="JX80" s="78" t="s">
        <v>61</v>
      </c>
      <c r="JY80" s="78"/>
      <c r="JZ80" s="78"/>
      <c r="KA80" s="78"/>
      <c r="KB80" s="78"/>
      <c r="KC80" s="78"/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/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/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/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78"/>
      <c r="NB80" s="78"/>
      <c r="NC80" s="15"/>
      <c r="ND80" s="15"/>
      <c r="NE80" s="15"/>
      <c r="NF80" s="15"/>
      <c r="NG80" s="5"/>
      <c r="NH80" s="3"/>
      <c r="NI80" s="79"/>
      <c r="NJ80" s="80"/>
      <c r="NK80" s="80"/>
      <c r="NL80" s="80"/>
      <c r="NM80" s="80"/>
      <c r="NN80" s="80"/>
      <c r="NO80" s="80"/>
      <c r="NP80" s="80"/>
      <c r="NQ80" s="80"/>
      <c r="NR80" s="80"/>
      <c r="NS80" s="80"/>
      <c r="NT80" s="80"/>
      <c r="NU80" s="80"/>
      <c r="NV80" s="80"/>
      <c r="NW80" s="81"/>
    </row>
    <row r="81" spans="1:387" ht="13.5" customHeight="1">
      <c r="A81" s="3"/>
      <c r="B81" s="10"/>
      <c r="C81" s="15"/>
      <c r="D81" s="7"/>
      <c r="E81" s="7"/>
      <c r="F81" s="7"/>
      <c r="G81" s="7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15"/>
      <c r="GB81" s="15"/>
      <c r="GC81" s="15"/>
      <c r="GD81" s="15"/>
      <c r="GE81" s="15"/>
      <c r="GF81" s="15"/>
      <c r="GG81" s="15"/>
      <c r="GH81" s="15"/>
      <c r="GI81" s="15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  <c r="IW81" s="78"/>
      <c r="IX81" s="78"/>
      <c r="IY81" s="78"/>
      <c r="IZ81" s="78"/>
      <c r="JA81" s="78"/>
      <c r="JB81" s="78"/>
      <c r="JC81" s="78"/>
      <c r="JD81" s="78"/>
      <c r="JE81" s="78"/>
      <c r="JF81" s="78"/>
      <c r="JG81" s="78"/>
      <c r="JH81" s="78"/>
      <c r="JI81" s="78"/>
      <c r="JJ81" s="78"/>
      <c r="JK81" s="78"/>
      <c r="JL81" s="78"/>
      <c r="JM81" s="78"/>
      <c r="JN81" s="78"/>
      <c r="JO81" s="7"/>
      <c r="JP81" s="7"/>
      <c r="JQ81" s="7"/>
      <c r="JR81" s="7"/>
      <c r="JS81" s="7"/>
      <c r="JT81" s="7"/>
      <c r="JU81" s="7"/>
      <c r="JV81" s="7"/>
      <c r="JW81" s="7"/>
      <c r="JX81" s="78"/>
      <c r="JY81" s="78"/>
      <c r="JZ81" s="78"/>
      <c r="KA81" s="78"/>
      <c r="KB81" s="78"/>
      <c r="KC81" s="78"/>
      <c r="KD81" s="78"/>
      <c r="KE81" s="78"/>
      <c r="KF81" s="78"/>
      <c r="KG81" s="78"/>
      <c r="KH81" s="78"/>
      <c r="KI81" s="78"/>
      <c r="KJ81" s="78"/>
      <c r="KK81" s="78"/>
      <c r="KL81" s="78"/>
      <c r="KM81" s="78"/>
      <c r="KN81" s="78"/>
      <c r="KO81" s="78"/>
      <c r="KP81" s="78"/>
      <c r="KQ81" s="78"/>
      <c r="KR81" s="78"/>
      <c r="KS81" s="78"/>
      <c r="KT81" s="78"/>
      <c r="KU81" s="78"/>
      <c r="KV81" s="78"/>
      <c r="KW81" s="78"/>
      <c r="KX81" s="78"/>
      <c r="KY81" s="78"/>
      <c r="KZ81" s="78"/>
      <c r="LA81" s="78"/>
      <c r="LB81" s="78"/>
      <c r="LC81" s="78"/>
      <c r="LD81" s="78"/>
      <c r="LE81" s="78"/>
      <c r="LF81" s="78"/>
      <c r="LG81" s="78"/>
      <c r="LH81" s="78"/>
      <c r="LI81" s="78"/>
      <c r="LJ81" s="78"/>
      <c r="LK81" s="78"/>
      <c r="LL81" s="78"/>
      <c r="LM81" s="78"/>
      <c r="LN81" s="78"/>
      <c r="LO81" s="78"/>
      <c r="LP81" s="78"/>
      <c r="LQ81" s="78"/>
      <c r="LR81" s="78"/>
      <c r="LS81" s="78"/>
      <c r="LT81" s="78"/>
      <c r="LU81" s="78"/>
      <c r="LV81" s="78"/>
      <c r="LW81" s="78"/>
      <c r="LX81" s="78"/>
      <c r="LY81" s="78"/>
      <c r="LZ81" s="78"/>
      <c r="MA81" s="78"/>
      <c r="MB81" s="78"/>
      <c r="MC81" s="78"/>
      <c r="MD81" s="78"/>
      <c r="ME81" s="78"/>
      <c r="MF81" s="78"/>
      <c r="MG81" s="78"/>
      <c r="MH81" s="78"/>
      <c r="MI81" s="78"/>
      <c r="MJ81" s="78"/>
      <c r="MK81" s="78"/>
      <c r="ML81" s="78"/>
      <c r="MM81" s="78"/>
      <c r="MN81" s="78"/>
      <c r="MO81" s="78"/>
      <c r="MP81" s="78"/>
      <c r="MQ81" s="78"/>
      <c r="MR81" s="78"/>
      <c r="MS81" s="78"/>
      <c r="MT81" s="78"/>
      <c r="MU81" s="78"/>
      <c r="MV81" s="78"/>
      <c r="MW81" s="78"/>
      <c r="MX81" s="78"/>
      <c r="MY81" s="78"/>
      <c r="MZ81" s="78"/>
      <c r="NA81" s="78"/>
      <c r="NB81" s="78"/>
      <c r="NC81" s="15"/>
      <c r="ND81" s="15"/>
      <c r="NE81" s="15"/>
      <c r="NF81" s="15"/>
      <c r="NG81" s="5"/>
      <c r="NH81" s="3"/>
      <c r="NI81" s="79"/>
      <c r="NJ81" s="80"/>
      <c r="NK81" s="80"/>
      <c r="NL81" s="80"/>
      <c r="NM81" s="80"/>
      <c r="NN81" s="80"/>
      <c r="NO81" s="80"/>
      <c r="NP81" s="80"/>
      <c r="NQ81" s="80"/>
      <c r="NR81" s="80"/>
      <c r="NS81" s="80"/>
      <c r="NT81" s="80"/>
      <c r="NU81" s="80"/>
      <c r="NV81" s="80"/>
      <c r="NW81" s="81"/>
    </row>
    <row r="82" spans="1:387" ht="13.5" customHeight="1">
      <c r="A82" s="3"/>
      <c r="B82" s="11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  <c r="KX82" s="17"/>
      <c r="KY82" s="17"/>
      <c r="KZ82" s="17"/>
      <c r="LA82" s="17"/>
      <c r="LB82" s="17"/>
      <c r="LC82" s="17"/>
      <c r="LD82" s="17"/>
      <c r="LE82" s="17"/>
      <c r="LF82" s="17"/>
      <c r="LG82" s="17"/>
      <c r="LH82" s="17"/>
      <c r="LI82" s="17"/>
      <c r="LJ82" s="17"/>
      <c r="LK82" s="17"/>
      <c r="LL82" s="17"/>
      <c r="LM82" s="17"/>
      <c r="LN82" s="17"/>
      <c r="LO82" s="17"/>
      <c r="LP82" s="17"/>
      <c r="LQ82" s="17"/>
      <c r="LR82" s="17"/>
      <c r="LS82" s="17"/>
      <c r="LT82" s="17"/>
      <c r="LU82" s="17"/>
      <c r="LV82" s="17"/>
      <c r="LW82" s="17"/>
      <c r="LX82" s="17"/>
      <c r="LY82" s="17"/>
      <c r="LZ82" s="17"/>
      <c r="MA82" s="17"/>
      <c r="MB82" s="17"/>
      <c r="MC82" s="17"/>
      <c r="MD82" s="17"/>
      <c r="ME82" s="17"/>
      <c r="MF82" s="17"/>
      <c r="MG82" s="17"/>
      <c r="MH82" s="17"/>
      <c r="MI82" s="17"/>
      <c r="MJ82" s="17"/>
      <c r="MK82" s="17"/>
      <c r="ML82" s="17"/>
      <c r="MM82" s="17"/>
      <c r="MN82" s="17"/>
      <c r="MO82" s="17"/>
      <c r="MP82" s="17"/>
      <c r="MQ82" s="17"/>
      <c r="MR82" s="17"/>
      <c r="MS82" s="17"/>
      <c r="MT82" s="17"/>
      <c r="MU82" s="17"/>
      <c r="MV82" s="17"/>
      <c r="MW82" s="17"/>
      <c r="MX82" s="17"/>
      <c r="MY82" s="17"/>
      <c r="MZ82" s="17"/>
      <c r="NA82" s="17"/>
      <c r="NB82" s="17"/>
      <c r="NC82" s="17"/>
      <c r="ND82" s="17"/>
      <c r="NE82" s="17"/>
      <c r="NF82" s="17"/>
      <c r="NG82" s="25"/>
      <c r="NH82" s="3"/>
      <c r="NI82" s="82"/>
      <c r="NJ82" s="83"/>
      <c r="NK82" s="83"/>
      <c r="NL82" s="83"/>
      <c r="NM82" s="83"/>
      <c r="NN82" s="83"/>
      <c r="NO82" s="83"/>
      <c r="NP82" s="83"/>
      <c r="NQ82" s="83"/>
      <c r="NR82" s="83"/>
      <c r="NS82" s="83"/>
      <c r="NT82" s="83"/>
      <c r="NU82" s="83"/>
      <c r="NV82" s="83"/>
      <c r="NW82" s="84"/>
    </row>
    <row r="83" spans="1:387">
      <c r="C83" s="3"/>
      <c r="BH83" s="3"/>
      <c r="GR83" s="3"/>
      <c r="IV83" s="3"/>
      <c r="LD83" s="3"/>
    </row>
    <row r="84" spans="1:387">
      <c r="C84" s="3"/>
      <c r="BH84" s="3"/>
      <c r="GR84" s="3"/>
      <c r="IV84" s="3"/>
      <c r="LD84" s="3"/>
    </row>
    <row r="86" spans="1:387" hidden="1">
      <c r="B86" s="12" t="s">
        <v>62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</row>
    <row r="87" spans="1:387" hidden="1">
      <c r="B87" s="12" t="s">
        <v>9</v>
      </c>
      <c r="C87" s="12" t="s">
        <v>42</v>
      </c>
      <c r="D87" s="12" t="s">
        <v>29</v>
      </c>
      <c r="E87" s="12" t="s">
        <v>63</v>
      </c>
      <c r="F87" s="12" t="s">
        <v>23</v>
      </c>
      <c r="G87" s="12" t="s">
        <v>64</v>
      </c>
      <c r="H87" s="12" t="s">
        <v>7</v>
      </c>
      <c r="I87" s="12" t="s">
        <v>55</v>
      </c>
      <c r="J87" s="12" t="s">
        <v>65</v>
      </c>
      <c r="K87" s="12" t="s">
        <v>66</v>
      </c>
      <c r="L87" s="12" t="s">
        <v>67</v>
      </c>
      <c r="M87" s="12" t="s">
        <v>38</v>
      </c>
      <c r="N87" s="12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</row>
    <row r="88" spans="1:387" hidden="1">
      <c r="B88" s="12" t="str">
        <f>データ!AI6</f>
        <v>【92.5】</v>
      </c>
      <c r="C88" s="12" t="str">
        <f>データ!AT6</f>
        <v>【32.4】</v>
      </c>
      <c r="D88" s="12" t="str">
        <f>データ!BE6</f>
        <v>【7,439】</v>
      </c>
      <c r="E88" s="12" t="str">
        <f>データ!BP6</f>
        <v>【20.7】</v>
      </c>
      <c r="F88" s="12" t="str">
        <f>データ!CA6</f>
        <v>【38.3】</v>
      </c>
      <c r="G88" s="12" t="str">
        <f>データ!CL6</f>
        <v>【△17.9】</v>
      </c>
      <c r="H88" s="12" t="str">
        <f>データ!CW6</f>
        <v>【△8,789】</v>
      </c>
      <c r="I88" s="12" t="str">
        <f>データ!DH6</f>
        <v xml:space="preserve"> </v>
      </c>
      <c r="J88" s="12" t="s">
        <v>69</v>
      </c>
      <c r="K88" s="12" t="s">
        <v>69</v>
      </c>
      <c r="L88" s="12" t="str">
        <f>データ!DU6</f>
        <v xml:space="preserve"> </v>
      </c>
      <c r="M88" s="12" t="str">
        <f>データ!EF6</f>
        <v>【38.7】</v>
      </c>
      <c r="N88" s="12" t="str">
        <f>データ!EF6</f>
        <v>【38.7】</v>
      </c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</row>
  </sheetData>
  <sheetProtection algorithmName="SHA-512" hashValue="9oQfbcQKSnvyPH6MrhvG8rgJ0i3LsKhlRzedXhRuTVTTd2OP/jJe52EOHdIcfL+edloWq+8KOi5kgzJ9ITXu0Q==" saltValue="+fyebQmrTmvLXOsW1KVdBg==" spinCount="100000" sheet="1" objects="1" scenarios="1" formatCells="0" formatColumns="0" formatRows="0"/>
  <mergeCells count="232"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4:NW14"/>
    <mergeCell ref="R30:AE30"/>
    <mergeCell ref="AF30:AS30"/>
    <mergeCell ref="AT30:BG30"/>
    <mergeCell ref="BH30:BU30"/>
    <mergeCell ref="BV30:CI30"/>
    <mergeCell ref="DF30:DS30"/>
    <mergeCell ref="DT30:EG30"/>
    <mergeCell ref="EH30:EU30"/>
    <mergeCell ref="EV30:FI30"/>
    <mergeCell ref="FJ30:FW30"/>
    <mergeCell ref="GT30:HG30"/>
    <mergeCell ref="HH30:HU30"/>
    <mergeCell ref="HV30:II30"/>
    <mergeCell ref="IJ30:IW30"/>
    <mergeCell ref="IX30:JK30"/>
    <mergeCell ref="HH31:HU31"/>
    <mergeCell ref="HV31:II31"/>
    <mergeCell ref="IJ31:IW31"/>
    <mergeCell ref="IX31:JK31"/>
    <mergeCell ref="I31:Q31"/>
    <mergeCell ref="R31:AE31"/>
    <mergeCell ref="AF31:AS31"/>
    <mergeCell ref="AT31:BG31"/>
    <mergeCell ref="BH31:BU31"/>
    <mergeCell ref="BV31:CI31"/>
    <mergeCell ref="CW31:DE31"/>
    <mergeCell ref="DF31:DS31"/>
    <mergeCell ref="DT31:EG31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EH32:EU32"/>
    <mergeCell ref="EV32:FI32"/>
    <mergeCell ref="FJ32:FW32"/>
    <mergeCell ref="GK32:GS32"/>
    <mergeCell ref="GT32:HG32"/>
    <mergeCell ref="HH32:HU32"/>
    <mergeCell ref="HV32:II32"/>
    <mergeCell ref="IJ32:IW32"/>
    <mergeCell ref="IX32:JK32"/>
    <mergeCell ref="EH31:EU31"/>
    <mergeCell ref="EV31:FI31"/>
    <mergeCell ref="FJ31:FW31"/>
    <mergeCell ref="GK31:GS31"/>
    <mergeCell ref="GT31:HG31"/>
    <mergeCell ref="NI48:NW48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EV52:FI52"/>
    <mergeCell ref="FJ52:FW52"/>
    <mergeCell ref="GT52:HG52"/>
    <mergeCell ref="HH52:HU52"/>
    <mergeCell ref="HV52:II52"/>
    <mergeCell ref="IJ52:IW52"/>
    <mergeCell ref="IX52:JK52"/>
    <mergeCell ref="KH52:KU52"/>
    <mergeCell ref="KV52:LI52"/>
    <mergeCell ref="LJ52:LW52"/>
    <mergeCell ref="LX52:MK52"/>
    <mergeCell ref="ML52:MY52"/>
    <mergeCell ref="GT53:HG53"/>
    <mergeCell ref="HH53:HU53"/>
    <mergeCell ref="HV53:II53"/>
    <mergeCell ref="IJ53:IW53"/>
    <mergeCell ref="IX53:JK53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H60:NA61"/>
    <mergeCell ref="CU63:FZ66"/>
    <mergeCell ref="JY53:KG53"/>
    <mergeCell ref="KH53:KU53"/>
    <mergeCell ref="KV53:LI53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DF54:DS54"/>
    <mergeCell ref="DT54:EG54"/>
    <mergeCell ref="EH54:EU54"/>
    <mergeCell ref="EV54:FI54"/>
    <mergeCell ref="FJ54:FW54"/>
    <mergeCell ref="GK54:GS54"/>
    <mergeCell ref="GT54:HG54"/>
    <mergeCell ref="HH54:HU54"/>
    <mergeCell ref="HV54:II54"/>
    <mergeCell ref="NI65:NW65"/>
    <mergeCell ref="R76:AE76"/>
    <mergeCell ref="AF76:AS76"/>
    <mergeCell ref="AT76:BG76"/>
    <mergeCell ref="BH76:BU76"/>
    <mergeCell ref="BV76:CI76"/>
    <mergeCell ref="GT76:HG76"/>
    <mergeCell ref="HH76:HU76"/>
    <mergeCell ref="HV76:II76"/>
    <mergeCell ref="IJ76:IW76"/>
    <mergeCell ref="IX76:JK76"/>
    <mergeCell ref="KH76:KU76"/>
    <mergeCell ref="KV76:LI76"/>
    <mergeCell ref="LJ76:LW76"/>
    <mergeCell ref="LX76:MK76"/>
    <mergeCell ref="ML76:MY76"/>
    <mergeCell ref="KV77:LI77"/>
    <mergeCell ref="LJ77:LW77"/>
    <mergeCell ref="LX77:MK77"/>
    <mergeCell ref="ML77:MY77"/>
    <mergeCell ref="I77:Q77"/>
    <mergeCell ref="R77:AE77"/>
    <mergeCell ref="AF77:AS77"/>
    <mergeCell ref="AT77:BG77"/>
    <mergeCell ref="BH77:BU77"/>
    <mergeCell ref="BV77:CI77"/>
    <mergeCell ref="GK77:GS77"/>
    <mergeCell ref="GT77:HG77"/>
    <mergeCell ref="HH77:HU77"/>
    <mergeCell ref="BV78:CI78"/>
    <mergeCell ref="GK78:GS78"/>
    <mergeCell ref="GT78:HG78"/>
    <mergeCell ref="HH78:HU78"/>
    <mergeCell ref="HV77:II77"/>
    <mergeCell ref="IJ77:IW77"/>
    <mergeCell ref="IX77:JK77"/>
    <mergeCell ref="JY77:KG77"/>
    <mergeCell ref="KH77:KU77"/>
    <mergeCell ref="B2:NW4"/>
    <mergeCell ref="NI11:NW13"/>
    <mergeCell ref="H14:JM15"/>
    <mergeCell ref="JT14:NG15"/>
    <mergeCell ref="H34:CL35"/>
    <mergeCell ref="CV34:FZ35"/>
    <mergeCell ref="GJ34:JN35"/>
    <mergeCell ref="JT34:NG35"/>
    <mergeCell ref="H56:CL57"/>
    <mergeCell ref="CV56:FZ57"/>
    <mergeCell ref="GJ56:JN57"/>
    <mergeCell ref="JX56:NB57"/>
    <mergeCell ref="JY54:KG54"/>
    <mergeCell ref="KH54:KU54"/>
    <mergeCell ref="KV54:LI54"/>
    <mergeCell ref="LJ54:LW54"/>
    <mergeCell ref="LX54:MK54"/>
    <mergeCell ref="ML54:MY54"/>
    <mergeCell ref="IJ54:IW54"/>
    <mergeCell ref="IX54:JK54"/>
    <mergeCell ref="EH53:EU53"/>
    <mergeCell ref="EV53:FI53"/>
    <mergeCell ref="FJ53:FW53"/>
    <mergeCell ref="GK53:GS53"/>
    <mergeCell ref="CU67:FZ70"/>
    <mergeCell ref="CU72:FZ75"/>
    <mergeCell ref="CU76:FZ79"/>
    <mergeCell ref="H80:CL81"/>
    <mergeCell ref="GJ80:JN81"/>
    <mergeCell ref="JX80:NB81"/>
    <mergeCell ref="NI15:NW30"/>
    <mergeCell ref="NI32:NW47"/>
    <mergeCell ref="NI49:NW64"/>
    <mergeCell ref="NI66:NW82"/>
    <mergeCell ref="HV78:II78"/>
    <mergeCell ref="IJ78:IW78"/>
    <mergeCell ref="IX78:JK78"/>
    <mergeCell ref="JY78:KG78"/>
    <mergeCell ref="KH78:KU78"/>
    <mergeCell ref="KV78:LI78"/>
    <mergeCell ref="LJ78:LW78"/>
    <mergeCell ref="LX78:MK78"/>
    <mergeCell ref="ML78:MY78"/>
    <mergeCell ref="I78:Q78"/>
    <mergeCell ref="R78:AE78"/>
    <mergeCell ref="AF78:AS78"/>
    <mergeCell ref="AT78:BG78"/>
    <mergeCell ref="BH78:BU78"/>
  </mergeCells>
  <phoneticPr fontId="7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1"/>
  <sheetViews>
    <sheetView showGridLines="0" workbookViewId="0"/>
  </sheetViews>
  <sheetFormatPr defaultColWidth="9" defaultRowHeight="13.5"/>
  <cols>
    <col min="1" max="1" width="14.625" style="1" customWidth="1"/>
    <col min="2" max="112" width="11.875" style="1" customWidth="1"/>
    <col min="113" max="114" width="15.5" style="1" customWidth="1"/>
    <col min="115" max="135" width="11.875" style="1" customWidth="1"/>
    <col min="136" max="136" width="10.875" style="1" customWidth="1"/>
    <col min="137" max="146" width="11.875" style="1" customWidth="1"/>
    <col min="147" max="16384" width="9" style="1"/>
  </cols>
  <sheetData>
    <row r="1" spans="1:146">
      <c r="A1" s="1" t="s">
        <v>71</v>
      </c>
      <c r="Y1" s="18">
        <v>1</v>
      </c>
      <c r="Z1" s="18">
        <v>1</v>
      </c>
      <c r="AA1" s="18">
        <v>1</v>
      </c>
      <c r="AB1" s="18">
        <v>1</v>
      </c>
      <c r="AC1" s="18">
        <v>1</v>
      </c>
      <c r="AD1" s="18">
        <v>1</v>
      </c>
      <c r="AE1" s="18">
        <v>1</v>
      </c>
      <c r="AF1" s="18">
        <v>1</v>
      </c>
      <c r="AG1" s="18">
        <v>1</v>
      </c>
      <c r="AH1" s="18">
        <v>1</v>
      </c>
      <c r="AI1" s="18"/>
      <c r="AJ1" s="18">
        <v>1</v>
      </c>
      <c r="AK1" s="18">
        <v>1</v>
      </c>
      <c r="AL1" s="18">
        <v>1</v>
      </c>
      <c r="AM1" s="18">
        <v>1</v>
      </c>
      <c r="AN1" s="18">
        <v>1</v>
      </c>
      <c r="AO1" s="18">
        <v>1</v>
      </c>
      <c r="AP1" s="18">
        <v>1</v>
      </c>
      <c r="AQ1" s="18">
        <v>1</v>
      </c>
      <c r="AR1" s="18">
        <v>1</v>
      </c>
      <c r="AS1" s="18">
        <v>1</v>
      </c>
      <c r="AT1" s="18"/>
      <c r="AU1" s="18">
        <v>1</v>
      </c>
      <c r="AV1" s="18">
        <v>1</v>
      </c>
      <c r="AW1" s="18">
        <v>1</v>
      </c>
      <c r="AX1" s="18">
        <v>1</v>
      </c>
      <c r="AY1" s="18">
        <v>1</v>
      </c>
      <c r="AZ1" s="18">
        <v>1</v>
      </c>
      <c r="BA1" s="18">
        <v>1</v>
      </c>
      <c r="BB1" s="18">
        <v>1</v>
      </c>
      <c r="BC1" s="18">
        <v>1</v>
      </c>
      <c r="BD1" s="18">
        <v>1</v>
      </c>
      <c r="BE1" s="18"/>
      <c r="BF1" s="18">
        <v>1</v>
      </c>
      <c r="BG1" s="18">
        <v>1</v>
      </c>
      <c r="BH1" s="18">
        <v>1</v>
      </c>
      <c r="BI1" s="18">
        <v>1</v>
      </c>
      <c r="BJ1" s="18">
        <v>1</v>
      </c>
      <c r="BK1" s="18">
        <v>1</v>
      </c>
      <c r="BL1" s="18">
        <v>1</v>
      </c>
      <c r="BM1" s="18">
        <v>1</v>
      </c>
      <c r="BN1" s="18">
        <v>1</v>
      </c>
      <c r="BO1" s="18">
        <v>1</v>
      </c>
      <c r="BP1" s="18"/>
      <c r="BQ1" s="18">
        <v>1</v>
      </c>
      <c r="BR1" s="18">
        <v>1</v>
      </c>
      <c r="BS1" s="18">
        <v>1</v>
      </c>
      <c r="BT1" s="18">
        <v>1</v>
      </c>
      <c r="BU1" s="18">
        <v>1</v>
      </c>
      <c r="BV1" s="18">
        <v>1</v>
      </c>
      <c r="BW1" s="18">
        <v>1</v>
      </c>
      <c r="BX1" s="18">
        <v>1</v>
      </c>
      <c r="BY1" s="18">
        <v>1</v>
      </c>
      <c r="BZ1" s="18">
        <v>1</v>
      </c>
      <c r="CA1" s="18"/>
      <c r="CB1" s="18">
        <v>1</v>
      </c>
      <c r="CC1" s="18">
        <v>1</v>
      </c>
      <c r="CD1" s="18">
        <v>1</v>
      </c>
      <c r="CE1" s="18">
        <v>1</v>
      </c>
      <c r="CF1" s="18">
        <v>1</v>
      </c>
      <c r="CG1" s="18">
        <v>1</v>
      </c>
      <c r="CH1" s="18">
        <v>1</v>
      </c>
      <c r="CI1" s="18">
        <v>1</v>
      </c>
      <c r="CJ1" s="18">
        <v>1</v>
      </c>
      <c r="CK1" s="18">
        <v>1</v>
      </c>
      <c r="CL1" s="18"/>
      <c r="CM1" s="18">
        <v>1</v>
      </c>
      <c r="CN1" s="18">
        <v>1</v>
      </c>
      <c r="CO1" s="18">
        <v>1</v>
      </c>
      <c r="CP1" s="18">
        <v>1</v>
      </c>
      <c r="CQ1" s="18">
        <v>1</v>
      </c>
      <c r="CR1" s="18">
        <v>1</v>
      </c>
      <c r="CS1" s="18">
        <v>1</v>
      </c>
      <c r="CT1" s="18">
        <v>1</v>
      </c>
      <c r="CU1" s="18">
        <v>1</v>
      </c>
      <c r="CV1" s="18">
        <v>1</v>
      </c>
      <c r="CW1" s="18"/>
      <c r="CX1" s="18">
        <v>1</v>
      </c>
      <c r="CY1" s="18">
        <v>1</v>
      </c>
      <c r="CZ1" s="18">
        <v>1</v>
      </c>
      <c r="DA1" s="18">
        <v>1</v>
      </c>
      <c r="DB1" s="18">
        <v>1</v>
      </c>
      <c r="DC1" s="18">
        <v>1</v>
      </c>
      <c r="DD1" s="18">
        <v>1</v>
      </c>
      <c r="DE1" s="18">
        <v>1</v>
      </c>
      <c r="DF1" s="18">
        <v>1</v>
      </c>
      <c r="DG1" s="18">
        <v>1</v>
      </c>
      <c r="DH1" s="18"/>
      <c r="DK1" s="18">
        <v>1</v>
      </c>
      <c r="DL1" s="18">
        <v>1</v>
      </c>
      <c r="DM1" s="18">
        <v>1</v>
      </c>
      <c r="DN1" s="18">
        <v>1</v>
      </c>
      <c r="DO1" s="18">
        <v>1</v>
      </c>
      <c r="DP1" s="18">
        <v>1</v>
      </c>
      <c r="DQ1" s="18">
        <v>1</v>
      </c>
      <c r="DR1" s="18">
        <v>1</v>
      </c>
      <c r="DS1" s="18">
        <v>1</v>
      </c>
      <c r="DT1" s="18">
        <v>1</v>
      </c>
      <c r="DU1" s="18"/>
      <c r="DV1" s="18">
        <v>1</v>
      </c>
      <c r="DW1" s="18">
        <v>1</v>
      </c>
      <c r="DX1" s="18">
        <v>1</v>
      </c>
      <c r="DY1" s="18">
        <v>1</v>
      </c>
      <c r="DZ1" s="18">
        <v>1</v>
      </c>
      <c r="EA1" s="18">
        <v>1</v>
      </c>
      <c r="EB1" s="18">
        <v>1</v>
      </c>
      <c r="EC1" s="18">
        <v>1</v>
      </c>
      <c r="ED1" s="18">
        <v>1</v>
      </c>
      <c r="EE1" s="18">
        <v>1</v>
      </c>
      <c r="EF1" s="18"/>
      <c r="EG1" s="18">
        <v>1</v>
      </c>
      <c r="EH1" s="18">
        <v>1</v>
      </c>
      <c r="EI1" s="18">
        <v>1</v>
      </c>
      <c r="EJ1" s="18">
        <v>1</v>
      </c>
      <c r="EK1" s="18">
        <v>1</v>
      </c>
      <c r="EL1" s="18">
        <v>1</v>
      </c>
      <c r="EM1" s="18">
        <v>1</v>
      </c>
      <c r="EN1" s="18">
        <v>1</v>
      </c>
      <c r="EO1" s="18">
        <v>1</v>
      </c>
      <c r="EP1" s="18">
        <v>1</v>
      </c>
    </row>
    <row r="2" spans="1:146">
      <c r="A2" s="38" t="s">
        <v>50</v>
      </c>
      <c r="B2" s="38">
        <f t="shared" ref="B2:EP2" si="0">COLUMN()-1</f>
        <v>1</v>
      </c>
      <c r="C2" s="38">
        <f t="shared" si="0"/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si="0"/>
        <v>144</v>
      </c>
      <c r="EP2" s="38">
        <f t="shared" si="0"/>
        <v>145</v>
      </c>
    </row>
    <row r="3" spans="1:146" ht="13.15" customHeight="1">
      <c r="A3" s="38" t="s">
        <v>46</v>
      </c>
      <c r="B3" s="40" t="s">
        <v>68</v>
      </c>
      <c r="C3" s="40" t="s">
        <v>14</v>
      </c>
      <c r="D3" s="40" t="s">
        <v>72</v>
      </c>
      <c r="E3" s="40" t="s">
        <v>73</v>
      </c>
      <c r="F3" s="40" t="s">
        <v>75</v>
      </c>
      <c r="G3" s="40" t="s">
        <v>58</v>
      </c>
      <c r="H3" s="132" t="s">
        <v>76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57" t="s">
        <v>77</v>
      </c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6"/>
      <c r="CX3" s="57" t="s">
        <v>78</v>
      </c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7"/>
      <c r="DJ3" s="67"/>
      <c r="DK3" s="68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9"/>
      <c r="EG3" s="61" t="s">
        <v>2</v>
      </c>
      <c r="EH3" s="61"/>
      <c r="EI3" s="61"/>
      <c r="EJ3" s="61"/>
      <c r="EK3" s="61"/>
      <c r="EL3" s="61"/>
      <c r="EM3" s="61"/>
      <c r="EN3" s="61"/>
      <c r="EO3" s="61"/>
      <c r="EP3" s="69"/>
    </row>
    <row r="4" spans="1:146">
      <c r="A4" s="38" t="s">
        <v>79</v>
      </c>
      <c r="B4" s="41"/>
      <c r="C4" s="41"/>
      <c r="D4" s="41"/>
      <c r="E4" s="41"/>
      <c r="F4" s="41"/>
      <c r="G4" s="41"/>
      <c r="H4" s="134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40" t="s">
        <v>80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39" t="s">
        <v>81</v>
      </c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8" t="s">
        <v>82</v>
      </c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40" t="s">
        <v>83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2"/>
      <c r="BQ4" s="139" t="s">
        <v>84</v>
      </c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8" t="s">
        <v>85</v>
      </c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 t="s">
        <v>57</v>
      </c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40" t="s">
        <v>86</v>
      </c>
      <c r="CY4" s="141"/>
      <c r="CZ4" s="141"/>
      <c r="DA4" s="141"/>
      <c r="DB4" s="141"/>
      <c r="DC4" s="141"/>
      <c r="DD4" s="141"/>
      <c r="DE4" s="141"/>
      <c r="DF4" s="141"/>
      <c r="DG4" s="141"/>
      <c r="DH4" s="142"/>
      <c r="DI4" s="136" t="s">
        <v>87</v>
      </c>
      <c r="DJ4" s="136" t="s">
        <v>88</v>
      </c>
      <c r="DK4" s="139" t="s">
        <v>89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 t="s">
        <v>90</v>
      </c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70" t="s">
        <v>91</v>
      </c>
      <c r="EH4" s="70"/>
      <c r="EI4" s="74"/>
      <c r="EJ4" s="74"/>
      <c r="EK4" s="74"/>
      <c r="EL4" s="74"/>
      <c r="EM4" s="74"/>
      <c r="EN4" s="74"/>
      <c r="EO4" s="74"/>
      <c r="EP4" s="75"/>
    </row>
    <row r="5" spans="1:146">
      <c r="A5" s="38" t="s">
        <v>92</v>
      </c>
      <c r="B5" s="42"/>
      <c r="C5" s="42"/>
      <c r="D5" s="42"/>
      <c r="E5" s="42"/>
      <c r="F5" s="42"/>
      <c r="G5" s="42"/>
      <c r="H5" s="46" t="s">
        <v>93</v>
      </c>
      <c r="I5" s="46" t="s">
        <v>95</v>
      </c>
      <c r="J5" s="46" t="s">
        <v>96</v>
      </c>
      <c r="K5" s="46" t="s">
        <v>97</v>
      </c>
      <c r="L5" s="46" t="s">
        <v>98</v>
      </c>
      <c r="M5" s="46" t="s">
        <v>11</v>
      </c>
      <c r="N5" s="46" t="s">
        <v>13</v>
      </c>
      <c r="O5" s="46" t="s">
        <v>99</v>
      </c>
      <c r="P5" s="46" t="s">
        <v>52</v>
      </c>
      <c r="Q5" s="46" t="s">
        <v>100</v>
      </c>
      <c r="R5" s="46" t="s">
        <v>101</v>
      </c>
      <c r="S5" s="46" t="s">
        <v>102</v>
      </c>
      <c r="T5" s="46" t="s">
        <v>19</v>
      </c>
      <c r="U5" s="46" t="s">
        <v>103</v>
      </c>
      <c r="V5" s="46" t="s">
        <v>104</v>
      </c>
      <c r="W5" s="46" t="s">
        <v>106</v>
      </c>
      <c r="X5" s="46" t="s">
        <v>30</v>
      </c>
      <c r="Y5" s="46" t="s">
        <v>107</v>
      </c>
      <c r="Z5" s="46" t="s">
        <v>108</v>
      </c>
      <c r="AA5" s="46" t="s">
        <v>70</v>
      </c>
      <c r="AB5" s="46" t="s">
        <v>110</v>
      </c>
      <c r="AC5" s="46" t="s">
        <v>74</v>
      </c>
      <c r="AD5" s="46" t="s">
        <v>112</v>
      </c>
      <c r="AE5" s="46" t="s">
        <v>113</v>
      </c>
      <c r="AF5" s="46" t="s">
        <v>114</v>
      </c>
      <c r="AG5" s="46" t="s">
        <v>116</v>
      </c>
      <c r="AH5" s="46" t="s">
        <v>18</v>
      </c>
      <c r="AI5" s="46" t="s">
        <v>117</v>
      </c>
      <c r="AJ5" s="46" t="s">
        <v>107</v>
      </c>
      <c r="AK5" s="46" t="s">
        <v>108</v>
      </c>
      <c r="AL5" s="46" t="s">
        <v>70</v>
      </c>
      <c r="AM5" s="46" t="s">
        <v>110</v>
      </c>
      <c r="AN5" s="46" t="s">
        <v>74</v>
      </c>
      <c r="AO5" s="46" t="s">
        <v>112</v>
      </c>
      <c r="AP5" s="46" t="s">
        <v>113</v>
      </c>
      <c r="AQ5" s="46" t="s">
        <v>114</v>
      </c>
      <c r="AR5" s="46" t="s">
        <v>116</v>
      </c>
      <c r="AS5" s="46" t="s">
        <v>18</v>
      </c>
      <c r="AT5" s="46" t="s">
        <v>117</v>
      </c>
      <c r="AU5" s="46" t="s">
        <v>107</v>
      </c>
      <c r="AV5" s="46" t="s">
        <v>108</v>
      </c>
      <c r="AW5" s="46" t="s">
        <v>70</v>
      </c>
      <c r="AX5" s="46" t="s">
        <v>110</v>
      </c>
      <c r="AY5" s="46" t="s">
        <v>74</v>
      </c>
      <c r="AZ5" s="46" t="s">
        <v>112</v>
      </c>
      <c r="BA5" s="46" t="s">
        <v>113</v>
      </c>
      <c r="BB5" s="46" t="s">
        <v>114</v>
      </c>
      <c r="BC5" s="46" t="s">
        <v>116</v>
      </c>
      <c r="BD5" s="46" t="s">
        <v>18</v>
      </c>
      <c r="BE5" s="46" t="s">
        <v>117</v>
      </c>
      <c r="BF5" s="46" t="s">
        <v>107</v>
      </c>
      <c r="BG5" s="46" t="s">
        <v>108</v>
      </c>
      <c r="BH5" s="46" t="s">
        <v>70</v>
      </c>
      <c r="BI5" s="46" t="s">
        <v>110</v>
      </c>
      <c r="BJ5" s="46" t="s">
        <v>74</v>
      </c>
      <c r="BK5" s="46" t="s">
        <v>112</v>
      </c>
      <c r="BL5" s="46" t="s">
        <v>113</v>
      </c>
      <c r="BM5" s="46" t="s">
        <v>114</v>
      </c>
      <c r="BN5" s="46" t="s">
        <v>116</v>
      </c>
      <c r="BO5" s="46" t="s">
        <v>18</v>
      </c>
      <c r="BP5" s="46" t="s">
        <v>117</v>
      </c>
      <c r="BQ5" s="46" t="s">
        <v>107</v>
      </c>
      <c r="BR5" s="46" t="s">
        <v>108</v>
      </c>
      <c r="BS5" s="46" t="s">
        <v>70</v>
      </c>
      <c r="BT5" s="46" t="s">
        <v>110</v>
      </c>
      <c r="BU5" s="46" t="s">
        <v>74</v>
      </c>
      <c r="BV5" s="46" t="s">
        <v>112</v>
      </c>
      <c r="BW5" s="46" t="s">
        <v>113</v>
      </c>
      <c r="BX5" s="46" t="s">
        <v>114</v>
      </c>
      <c r="BY5" s="46" t="s">
        <v>116</v>
      </c>
      <c r="BZ5" s="46" t="s">
        <v>18</v>
      </c>
      <c r="CA5" s="46" t="s">
        <v>117</v>
      </c>
      <c r="CB5" s="46" t="s">
        <v>107</v>
      </c>
      <c r="CC5" s="46" t="s">
        <v>108</v>
      </c>
      <c r="CD5" s="46" t="s">
        <v>70</v>
      </c>
      <c r="CE5" s="46" t="s">
        <v>110</v>
      </c>
      <c r="CF5" s="46" t="s">
        <v>74</v>
      </c>
      <c r="CG5" s="46" t="s">
        <v>112</v>
      </c>
      <c r="CH5" s="46" t="s">
        <v>113</v>
      </c>
      <c r="CI5" s="46" t="s">
        <v>114</v>
      </c>
      <c r="CJ5" s="46" t="s">
        <v>116</v>
      </c>
      <c r="CK5" s="46" t="s">
        <v>18</v>
      </c>
      <c r="CL5" s="46" t="s">
        <v>117</v>
      </c>
      <c r="CM5" s="46" t="s">
        <v>107</v>
      </c>
      <c r="CN5" s="46" t="s">
        <v>108</v>
      </c>
      <c r="CO5" s="46" t="s">
        <v>70</v>
      </c>
      <c r="CP5" s="46" t="s">
        <v>110</v>
      </c>
      <c r="CQ5" s="46" t="s">
        <v>74</v>
      </c>
      <c r="CR5" s="46" t="s">
        <v>112</v>
      </c>
      <c r="CS5" s="46" t="s">
        <v>113</v>
      </c>
      <c r="CT5" s="46" t="s">
        <v>114</v>
      </c>
      <c r="CU5" s="46" t="s">
        <v>116</v>
      </c>
      <c r="CV5" s="46" t="s">
        <v>18</v>
      </c>
      <c r="CW5" s="46" t="s">
        <v>117</v>
      </c>
      <c r="CX5" s="46" t="s">
        <v>107</v>
      </c>
      <c r="CY5" s="46" t="s">
        <v>108</v>
      </c>
      <c r="CZ5" s="46" t="s">
        <v>70</v>
      </c>
      <c r="DA5" s="46" t="s">
        <v>110</v>
      </c>
      <c r="DB5" s="46" t="s">
        <v>74</v>
      </c>
      <c r="DC5" s="46" t="s">
        <v>112</v>
      </c>
      <c r="DD5" s="46" t="s">
        <v>113</v>
      </c>
      <c r="DE5" s="46" t="s">
        <v>114</v>
      </c>
      <c r="DF5" s="46" t="s">
        <v>116</v>
      </c>
      <c r="DG5" s="46" t="s">
        <v>18</v>
      </c>
      <c r="DH5" s="46" t="s">
        <v>117</v>
      </c>
      <c r="DI5" s="137"/>
      <c r="DJ5" s="137"/>
      <c r="DK5" s="46" t="s">
        <v>107</v>
      </c>
      <c r="DL5" s="46" t="s">
        <v>108</v>
      </c>
      <c r="DM5" s="46" t="s">
        <v>70</v>
      </c>
      <c r="DN5" s="46" t="s">
        <v>110</v>
      </c>
      <c r="DO5" s="46" t="s">
        <v>74</v>
      </c>
      <c r="DP5" s="46" t="s">
        <v>112</v>
      </c>
      <c r="DQ5" s="46" t="s">
        <v>113</v>
      </c>
      <c r="DR5" s="46" t="s">
        <v>114</v>
      </c>
      <c r="DS5" s="46" t="s">
        <v>116</v>
      </c>
      <c r="DT5" s="46" t="s">
        <v>18</v>
      </c>
      <c r="DU5" s="46" t="s">
        <v>62</v>
      </c>
      <c r="DV5" s="46" t="s">
        <v>107</v>
      </c>
      <c r="DW5" s="46" t="s">
        <v>108</v>
      </c>
      <c r="DX5" s="46" t="s">
        <v>70</v>
      </c>
      <c r="DY5" s="46" t="s">
        <v>110</v>
      </c>
      <c r="DZ5" s="46" t="s">
        <v>74</v>
      </c>
      <c r="EA5" s="46" t="s">
        <v>112</v>
      </c>
      <c r="EB5" s="46" t="s">
        <v>113</v>
      </c>
      <c r="EC5" s="46" t="s">
        <v>114</v>
      </c>
      <c r="ED5" s="46" t="s">
        <v>116</v>
      </c>
      <c r="EE5" s="46" t="s">
        <v>18</v>
      </c>
      <c r="EF5" s="46" t="s">
        <v>117</v>
      </c>
      <c r="EG5" s="46" t="s">
        <v>118</v>
      </c>
      <c r="EH5" s="46" t="s">
        <v>119</v>
      </c>
      <c r="EI5" s="46" t="s">
        <v>120</v>
      </c>
      <c r="EJ5" s="46" t="s">
        <v>17</v>
      </c>
      <c r="EK5" s="46" t="s">
        <v>121</v>
      </c>
      <c r="EL5" s="46" t="s">
        <v>122</v>
      </c>
      <c r="EM5" s="46" t="s">
        <v>48</v>
      </c>
      <c r="EN5" s="46" t="s">
        <v>123</v>
      </c>
      <c r="EO5" s="46" t="s">
        <v>125</v>
      </c>
      <c r="EP5" s="46" t="s">
        <v>126</v>
      </c>
    </row>
    <row r="6" spans="1:146" s="37" customFormat="1">
      <c r="A6" s="38" t="s">
        <v>127</v>
      </c>
      <c r="B6" s="43">
        <f t="shared" ref="B6:G6" si="1">B8</f>
        <v>2016</v>
      </c>
      <c r="C6" s="43">
        <f t="shared" si="1"/>
        <v>102083</v>
      </c>
      <c r="D6" s="43">
        <f t="shared" si="1"/>
        <v>47</v>
      </c>
      <c r="E6" s="43">
        <f t="shared" si="1"/>
        <v>11</v>
      </c>
      <c r="F6" s="43">
        <f t="shared" si="1"/>
        <v>1</v>
      </c>
      <c r="G6" s="43">
        <f t="shared" si="1"/>
        <v>1</v>
      </c>
      <c r="H6" s="43" t="str">
        <f>SUBSTITUTE(H8,"　","")</f>
        <v>群馬県渋川市</v>
      </c>
      <c r="I6" s="43" t="str">
        <f t="shared" ref="I6:X6" si="2">I8</f>
        <v>ＳＵＮおのがみ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Ａ１Ｂ２</v>
      </c>
      <c r="N6" s="43">
        <f t="shared" si="2"/>
        <v>0</v>
      </c>
      <c r="O6" s="47" t="str">
        <f t="shared" si="2"/>
        <v>該当数値なし</v>
      </c>
      <c r="P6" s="47" t="str">
        <f t="shared" si="2"/>
        <v>該当数値なし</v>
      </c>
      <c r="Q6" s="49">
        <f t="shared" si="2"/>
        <v>3464</v>
      </c>
      <c r="R6" s="51">
        <f t="shared" si="2"/>
        <v>94</v>
      </c>
      <c r="S6" s="52">
        <f t="shared" si="2"/>
        <v>7925</v>
      </c>
      <c r="T6" s="43" t="str">
        <f t="shared" si="2"/>
        <v>利用料金制</v>
      </c>
      <c r="U6" s="47">
        <f t="shared" si="2"/>
        <v>18.899999999999999</v>
      </c>
      <c r="V6" s="43" t="str">
        <f t="shared" si="2"/>
        <v>有</v>
      </c>
      <c r="W6" s="55">
        <f t="shared" si="2"/>
        <v>66</v>
      </c>
      <c r="X6" s="43" t="str">
        <f t="shared" si="2"/>
        <v>有</v>
      </c>
      <c r="Y6" s="58">
        <f t="shared" ref="Y6:AH6" si="3">IF(Y8="-",NA(),Y8)</f>
        <v>104.6</v>
      </c>
      <c r="Z6" s="58">
        <f t="shared" si="3"/>
        <v>92.2</v>
      </c>
      <c r="AA6" s="58">
        <f t="shared" si="3"/>
        <v>103.9</v>
      </c>
      <c r="AB6" s="58">
        <f t="shared" si="3"/>
        <v>105.5</v>
      </c>
      <c r="AC6" s="58">
        <f t="shared" si="3"/>
        <v>104.9</v>
      </c>
      <c r="AD6" s="58">
        <f t="shared" si="3"/>
        <v>103.4</v>
      </c>
      <c r="AE6" s="58">
        <f t="shared" si="3"/>
        <v>107.3</v>
      </c>
      <c r="AF6" s="58">
        <f t="shared" si="3"/>
        <v>94.3</v>
      </c>
      <c r="AG6" s="58">
        <f t="shared" si="3"/>
        <v>95.5</v>
      </c>
      <c r="AH6" s="58">
        <f t="shared" si="3"/>
        <v>96.2</v>
      </c>
      <c r="AI6" s="58" t="str">
        <f>IF(AI8="-","【-】","【"&amp;SUBSTITUTE(TEXT(AI8,"#,##0.0"),"-","△")&amp;"】")</f>
        <v>【92.5】</v>
      </c>
      <c r="AJ6" s="58">
        <f t="shared" ref="AJ6:AS6" si="4">IF(AJ8="-",NA(),AJ8)</f>
        <v>0</v>
      </c>
      <c r="AK6" s="58">
        <f t="shared" si="4"/>
        <v>0</v>
      </c>
      <c r="AL6" s="58">
        <f t="shared" si="4"/>
        <v>0</v>
      </c>
      <c r="AM6" s="58">
        <f t="shared" si="4"/>
        <v>0</v>
      </c>
      <c r="AN6" s="58">
        <f t="shared" si="4"/>
        <v>0</v>
      </c>
      <c r="AO6" s="58">
        <f t="shared" si="4"/>
        <v>31.3</v>
      </c>
      <c r="AP6" s="58">
        <f t="shared" si="4"/>
        <v>39.9</v>
      </c>
      <c r="AQ6" s="58">
        <f t="shared" si="4"/>
        <v>34.1</v>
      </c>
      <c r="AR6" s="58">
        <f t="shared" si="4"/>
        <v>35.299999999999997</v>
      </c>
      <c r="AS6" s="58">
        <f t="shared" si="4"/>
        <v>31.9</v>
      </c>
      <c r="AT6" s="58" t="str">
        <f>IF(AT8="-","【-】","【"&amp;SUBSTITUTE(TEXT(AT8,"#,##0.0"),"-","△")&amp;"】")</f>
        <v>【32.4】</v>
      </c>
      <c r="AU6" s="49">
        <f t="shared" ref="AU6:BD6" si="5">IF(AU8="-",NA(),AU8)</f>
        <v>0</v>
      </c>
      <c r="AV6" s="49">
        <f t="shared" si="5"/>
        <v>0</v>
      </c>
      <c r="AW6" s="49">
        <f t="shared" si="5"/>
        <v>0</v>
      </c>
      <c r="AX6" s="49">
        <f t="shared" si="5"/>
        <v>0</v>
      </c>
      <c r="AY6" s="49">
        <f t="shared" si="5"/>
        <v>0</v>
      </c>
      <c r="AZ6" s="49">
        <f t="shared" si="5"/>
        <v>2452</v>
      </c>
      <c r="BA6" s="49">
        <f t="shared" si="5"/>
        <v>2114</v>
      </c>
      <c r="BB6" s="49">
        <f t="shared" si="5"/>
        <v>2284</v>
      </c>
      <c r="BC6" s="49">
        <f t="shared" si="5"/>
        <v>3043</v>
      </c>
      <c r="BD6" s="49">
        <f t="shared" si="5"/>
        <v>2401</v>
      </c>
      <c r="BE6" s="49" t="str">
        <f>IF(BE8="-","【-】","【"&amp;SUBSTITUTE(TEXT(BE8,"#,##0"),"-","△")&amp;"】")</f>
        <v>【7,439】</v>
      </c>
      <c r="BF6" s="58">
        <f t="shared" ref="BF6:BO6" si="6">IF(BF8="-",NA(),BF8)</f>
        <v>38.1</v>
      </c>
      <c r="BG6" s="58">
        <f t="shared" si="6"/>
        <v>36.200000000000003</v>
      </c>
      <c r="BH6" s="58">
        <f t="shared" si="6"/>
        <v>42</v>
      </c>
      <c r="BI6" s="58">
        <f t="shared" si="6"/>
        <v>43.2</v>
      </c>
      <c r="BJ6" s="58">
        <f t="shared" si="6"/>
        <v>42.9</v>
      </c>
      <c r="BK6" s="58">
        <f t="shared" si="6"/>
        <v>22.3</v>
      </c>
      <c r="BL6" s="58">
        <f t="shared" si="6"/>
        <v>22.2</v>
      </c>
      <c r="BM6" s="58">
        <f t="shared" si="6"/>
        <v>22</v>
      </c>
      <c r="BN6" s="58">
        <f t="shared" si="6"/>
        <v>22.6</v>
      </c>
      <c r="BO6" s="58">
        <f t="shared" si="6"/>
        <v>22.6</v>
      </c>
      <c r="BP6" s="58" t="str">
        <f>IF(BP8="-","【-】","【"&amp;SUBSTITUTE(TEXT(BP8,"#,##0.0"),"-","△")&amp;"】")</f>
        <v>【20.7】</v>
      </c>
      <c r="BQ6" s="58">
        <f t="shared" ref="BQ6:BZ6" si="7">IF(BQ8="-",NA(),BQ8)</f>
        <v>43.4</v>
      </c>
      <c r="BR6" s="58">
        <f t="shared" si="7"/>
        <v>48.3</v>
      </c>
      <c r="BS6" s="58">
        <f t="shared" si="7"/>
        <v>42.5</v>
      </c>
      <c r="BT6" s="58">
        <f t="shared" si="7"/>
        <v>40</v>
      </c>
      <c r="BU6" s="58">
        <f t="shared" si="7"/>
        <v>42.3</v>
      </c>
      <c r="BV6" s="58">
        <f t="shared" si="7"/>
        <v>35.1</v>
      </c>
      <c r="BW6" s="58">
        <f t="shared" si="7"/>
        <v>35.5</v>
      </c>
      <c r="BX6" s="58">
        <f t="shared" si="7"/>
        <v>36</v>
      </c>
      <c r="BY6" s="58">
        <f t="shared" si="7"/>
        <v>35.799999999999997</v>
      </c>
      <c r="BZ6" s="58">
        <f t="shared" si="7"/>
        <v>37.299999999999997</v>
      </c>
      <c r="CA6" s="58" t="str">
        <f>IF(CA8="-","【-】","【"&amp;SUBSTITUTE(TEXT(CA8,"#,##0.0"),"-","△")&amp;"】")</f>
        <v>【38.3】</v>
      </c>
      <c r="CB6" s="58">
        <f t="shared" ref="CB6:CK6" si="8">IF(CB8="-",NA(),CB8)</f>
        <v>4.4000000000000004</v>
      </c>
      <c r="CC6" s="58">
        <f t="shared" si="8"/>
        <v>-8.5</v>
      </c>
      <c r="CD6" s="58">
        <f t="shared" si="8"/>
        <v>3.8</v>
      </c>
      <c r="CE6" s="58">
        <f t="shared" si="8"/>
        <v>5.2</v>
      </c>
      <c r="CF6" s="58">
        <f t="shared" si="8"/>
        <v>4.7</v>
      </c>
      <c r="CG6" s="58">
        <f t="shared" si="8"/>
        <v>-64.2</v>
      </c>
      <c r="CH6" s="58">
        <f t="shared" si="8"/>
        <v>-1656.9</v>
      </c>
      <c r="CI6" s="58">
        <f t="shared" si="8"/>
        <v>-14</v>
      </c>
      <c r="CJ6" s="58">
        <f t="shared" si="8"/>
        <v>-12.3</v>
      </c>
      <c r="CK6" s="58">
        <f t="shared" si="8"/>
        <v>-13.3</v>
      </c>
      <c r="CL6" s="58" t="str">
        <f>IF(CL8="-","【-】","【"&amp;SUBSTITUTE(TEXT(CL8,"#,##0.0"),"-","△")&amp;"】")</f>
        <v>【△17.9】</v>
      </c>
      <c r="CM6" s="49">
        <f t="shared" ref="CM6:CV6" si="9">IF(CM8="-",NA(),CM8)</f>
        <v>5782</v>
      </c>
      <c r="CN6" s="49">
        <f t="shared" si="9"/>
        <v>-10567</v>
      </c>
      <c r="CO6" s="49">
        <f t="shared" si="9"/>
        <v>5301</v>
      </c>
      <c r="CP6" s="49">
        <f t="shared" si="9"/>
        <v>7482</v>
      </c>
      <c r="CQ6" s="49">
        <f t="shared" si="9"/>
        <v>6477</v>
      </c>
      <c r="CR6" s="49">
        <f t="shared" si="9"/>
        <v>-4003</v>
      </c>
      <c r="CS6" s="49">
        <f t="shared" si="9"/>
        <v>-4441</v>
      </c>
      <c r="CT6" s="49">
        <f t="shared" si="9"/>
        <v>-5233</v>
      </c>
      <c r="CU6" s="49">
        <f t="shared" si="9"/>
        <v>-10636</v>
      </c>
      <c r="CV6" s="49">
        <f t="shared" si="9"/>
        <v>-9903</v>
      </c>
      <c r="CW6" s="49" t="str">
        <f>IF(CW8="-","【-】","【"&amp;SUBSTITUTE(TEXT(CW8,"#,##0"),"-","△")&amp;"】")</f>
        <v>【△8,789】</v>
      </c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 t="s">
        <v>109</v>
      </c>
      <c r="DI6" s="51">
        <f>DI8</f>
        <v>466680</v>
      </c>
      <c r="DJ6" s="51">
        <f>DJ8</f>
        <v>38458</v>
      </c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 t="s">
        <v>109</v>
      </c>
      <c r="DV6" s="58">
        <f t="shared" ref="DV6:EE6" si="10">IF(DV8="-",NA(),DV8)</f>
        <v>0</v>
      </c>
      <c r="DW6" s="58">
        <f t="shared" si="10"/>
        <v>0</v>
      </c>
      <c r="DX6" s="58">
        <f t="shared" si="10"/>
        <v>0</v>
      </c>
      <c r="DY6" s="58">
        <f t="shared" si="10"/>
        <v>0</v>
      </c>
      <c r="DZ6" s="58">
        <f t="shared" si="10"/>
        <v>0</v>
      </c>
      <c r="EA6" s="58">
        <f t="shared" si="10"/>
        <v>41.7</v>
      </c>
      <c r="EB6" s="58">
        <f t="shared" si="10"/>
        <v>46.8</v>
      </c>
      <c r="EC6" s="58">
        <f t="shared" si="10"/>
        <v>31</v>
      </c>
      <c r="ED6" s="58">
        <f t="shared" si="10"/>
        <v>18.3</v>
      </c>
      <c r="EE6" s="58">
        <f t="shared" si="10"/>
        <v>11.9</v>
      </c>
      <c r="EF6" s="58" t="str">
        <f>IF(EF8="-","【-】","【"&amp;SUBSTITUTE(TEXT(EF8,"#,##0.0"),"-","△")&amp;"】")</f>
        <v>【38.7】</v>
      </c>
      <c r="EG6" s="71">
        <f t="shared" ref="EG6:EP6" si="11">IF(EG8="-",NA(),EG8)</f>
        <v>1.6000000000000001E-3</v>
      </c>
      <c r="EH6" s="71">
        <f t="shared" si="11"/>
        <v>1.4E-3</v>
      </c>
      <c r="EI6" s="71">
        <f t="shared" si="11"/>
        <v>1.6999999999999999E-3</v>
      </c>
      <c r="EJ6" s="71">
        <f t="shared" si="11"/>
        <v>1.6999999999999999E-3</v>
      </c>
      <c r="EK6" s="71">
        <f t="shared" si="11"/>
        <v>1.6999999999999999E-3</v>
      </c>
      <c r="EL6" s="71">
        <f t="shared" si="11"/>
        <v>0.1666</v>
      </c>
      <c r="EM6" s="71">
        <f t="shared" si="11"/>
        <v>0.152</v>
      </c>
      <c r="EN6" s="71">
        <f t="shared" si="11"/>
        <v>0.14130000000000001</v>
      </c>
      <c r="EO6" s="71">
        <f t="shared" si="11"/>
        <v>0.16450000000000001</v>
      </c>
      <c r="EP6" s="71">
        <f t="shared" si="11"/>
        <v>0.1704</v>
      </c>
    </row>
    <row r="7" spans="1:146" s="37" customFormat="1">
      <c r="A7" s="38" t="s">
        <v>105</v>
      </c>
      <c r="B7" s="43">
        <f t="shared" ref="B7:AH7" si="12">B8</f>
        <v>2016</v>
      </c>
      <c r="C7" s="43">
        <f t="shared" si="12"/>
        <v>102083</v>
      </c>
      <c r="D7" s="43">
        <f t="shared" si="12"/>
        <v>47</v>
      </c>
      <c r="E7" s="43">
        <f t="shared" si="12"/>
        <v>11</v>
      </c>
      <c r="F7" s="43">
        <f t="shared" si="12"/>
        <v>1</v>
      </c>
      <c r="G7" s="43">
        <f t="shared" si="12"/>
        <v>1</v>
      </c>
      <c r="H7" s="43" t="str">
        <f t="shared" si="12"/>
        <v>群馬県　渋川市</v>
      </c>
      <c r="I7" s="43" t="str">
        <f t="shared" si="12"/>
        <v>ＳＵＮおのがみ</v>
      </c>
      <c r="J7" s="43" t="str">
        <f t="shared" si="12"/>
        <v>法非適用</v>
      </c>
      <c r="K7" s="43" t="str">
        <f t="shared" si="12"/>
        <v>観光施設事業</v>
      </c>
      <c r="L7" s="43" t="str">
        <f t="shared" si="12"/>
        <v>休養宿泊施設</v>
      </c>
      <c r="M7" s="43" t="str">
        <f t="shared" si="12"/>
        <v>Ａ１Ｂ２</v>
      </c>
      <c r="N7" s="43">
        <f t="shared" si="12"/>
        <v>0</v>
      </c>
      <c r="O7" s="47" t="str">
        <f t="shared" si="12"/>
        <v>該当数値なし</v>
      </c>
      <c r="P7" s="47" t="str">
        <f t="shared" si="12"/>
        <v>該当数値なし</v>
      </c>
      <c r="Q7" s="49">
        <f t="shared" si="12"/>
        <v>3464</v>
      </c>
      <c r="R7" s="51">
        <f t="shared" si="12"/>
        <v>94</v>
      </c>
      <c r="S7" s="52">
        <f t="shared" si="12"/>
        <v>7925</v>
      </c>
      <c r="T7" s="43" t="str">
        <f t="shared" si="12"/>
        <v>利用料金制</v>
      </c>
      <c r="U7" s="47">
        <f t="shared" si="12"/>
        <v>18.899999999999999</v>
      </c>
      <c r="V7" s="43" t="str">
        <f t="shared" si="12"/>
        <v>有</v>
      </c>
      <c r="W7" s="55">
        <f t="shared" si="12"/>
        <v>66</v>
      </c>
      <c r="X7" s="43" t="str">
        <f t="shared" si="12"/>
        <v>有</v>
      </c>
      <c r="Y7" s="58">
        <f t="shared" si="12"/>
        <v>104.6</v>
      </c>
      <c r="Z7" s="58">
        <f t="shared" si="12"/>
        <v>92.2</v>
      </c>
      <c r="AA7" s="58">
        <f t="shared" si="12"/>
        <v>103.9</v>
      </c>
      <c r="AB7" s="58">
        <f t="shared" si="12"/>
        <v>105.5</v>
      </c>
      <c r="AC7" s="58">
        <f t="shared" si="12"/>
        <v>104.9</v>
      </c>
      <c r="AD7" s="58">
        <f t="shared" si="12"/>
        <v>103.4</v>
      </c>
      <c r="AE7" s="58">
        <f t="shared" si="12"/>
        <v>107.3</v>
      </c>
      <c r="AF7" s="58">
        <f t="shared" si="12"/>
        <v>94.3</v>
      </c>
      <c r="AG7" s="58">
        <f t="shared" si="12"/>
        <v>95.5</v>
      </c>
      <c r="AH7" s="58">
        <f t="shared" si="12"/>
        <v>96.2</v>
      </c>
      <c r="AI7" s="58"/>
      <c r="AJ7" s="58">
        <f t="shared" ref="AJ7:AS7" si="13">AJ8</f>
        <v>0</v>
      </c>
      <c r="AK7" s="58">
        <f t="shared" si="13"/>
        <v>0</v>
      </c>
      <c r="AL7" s="58">
        <f t="shared" si="13"/>
        <v>0</v>
      </c>
      <c r="AM7" s="58">
        <f t="shared" si="13"/>
        <v>0</v>
      </c>
      <c r="AN7" s="58">
        <f t="shared" si="13"/>
        <v>0</v>
      </c>
      <c r="AO7" s="58">
        <f t="shared" si="13"/>
        <v>31.3</v>
      </c>
      <c r="AP7" s="58">
        <f t="shared" si="13"/>
        <v>39.9</v>
      </c>
      <c r="AQ7" s="58">
        <f t="shared" si="13"/>
        <v>34.1</v>
      </c>
      <c r="AR7" s="58">
        <f t="shared" si="13"/>
        <v>35.299999999999997</v>
      </c>
      <c r="AS7" s="58">
        <f t="shared" si="13"/>
        <v>31.9</v>
      </c>
      <c r="AT7" s="58"/>
      <c r="AU7" s="49">
        <f t="shared" ref="AU7:BD7" si="14">AU8</f>
        <v>0</v>
      </c>
      <c r="AV7" s="49">
        <f t="shared" si="14"/>
        <v>0</v>
      </c>
      <c r="AW7" s="49">
        <f t="shared" si="14"/>
        <v>0</v>
      </c>
      <c r="AX7" s="49">
        <f t="shared" si="14"/>
        <v>0</v>
      </c>
      <c r="AY7" s="49">
        <f t="shared" si="14"/>
        <v>0</v>
      </c>
      <c r="AZ7" s="49">
        <f t="shared" si="14"/>
        <v>2452</v>
      </c>
      <c r="BA7" s="49">
        <f t="shared" si="14"/>
        <v>2114</v>
      </c>
      <c r="BB7" s="49">
        <f t="shared" si="14"/>
        <v>2284</v>
      </c>
      <c r="BC7" s="49">
        <f t="shared" si="14"/>
        <v>3043</v>
      </c>
      <c r="BD7" s="49">
        <f t="shared" si="14"/>
        <v>2401</v>
      </c>
      <c r="BE7" s="49"/>
      <c r="BF7" s="58">
        <f t="shared" ref="BF7:BO7" si="15">BF8</f>
        <v>38.1</v>
      </c>
      <c r="BG7" s="58">
        <f t="shared" si="15"/>
        <v>36.200000000000003</v>
      </c>
      <c r="BH7" s="58">
        <f t="shared" si="15"/>
        <v>42</v>
      </c>
      <c r="BI7" s="58">
        <f t="shared" si="15"/>
        <v>43.2</v>
      </c>
      <c r="BJ7" s="58">
        <f t="shared" si="15"/>
        <v>42.9</v>
      </c>
      <c r="BK7" s="58">
        <f t="shared" si="15"/>
        <v>22.3</v>
      </c>
      <c r="BL7" s="58">
        <f t="shared" si="15"/>
        <v>22.2</v>
      </c>
      <c r="BM7" s="58">
        <f t="shared" si="15"/>
        <v>22</v>
      </c>
      <c r="BN7" s="58">
        <f t="shared" si="15"/>
        <v>22.6</v>
      </c>
      <c r="BO7" s="58">
        <f t="shared" si="15"/>
        <v>22.6</v>
      </c>
      <c r="BP7" s="58"/>
      <c r="BQ7" s="58">
        <f t="shared" ref="BQ7:BZ7" si="16">BQ8</f>
        <v>43.4</v>
      </c>
      <c r="BR7" s="58">
        <f t="shared" si="16"/>
        <v>48.3</v>
      </c>
      <c r="BS7" s="58">
        <f t="shared" si="16"/>
        <v>42.5</v>
      </c>
      <c r="BT7" s="58">
        <f t="shared" si="16"/>
        <v>40</v>
      </c>
      <c r="BU7" s="58">
        <f t="shared" si="16"/>
        <v>42.3</v>
      </c>
      <c r="BV7" s="58">
        <f t="shared" si="16"/>
        <v>35.1</v>
      </c>
      <c r="BW7" s="58">
        <f t="shared" si="16"/>
        <v>35.5</v>
      </c>
      <c r="BX7" s="58">
        <f t="shared" si="16"/>
        <v>36</v>
      </c>
      <c r="BY7" s="58">
        <f t="shared" si="16"/>
        <v>35.799999999999997</v>
      </c>
      <c r="BZ7" s="58">
        <f t="shared" si="16"/>
        <v>37.299999999999997</v>
      </c>
      <c r="CA7" s="58"/>
      <c r="CB7" s="58">
        <f t="shared" ref="CB7:CK7" si="17">CB8</f>
        <v>4.4000000000000004</v>
      </c>
      <c r="CC7" s="58">
        <f t="shared" si="17"/>
        <v>-8.5</v>
      </c>
      <c r="CD7" s="58">
        <f t="shared" si="17"/>
        <v>3.8</v>
      </c>
      <c r="CE7" s="58">
        <f t="shared" si="17"/>
        <v>5.2</v>
      </c>
      <c r="CF7" s="58">
        <f t="shared" si="17"/>
        <v>4.7</v>
      </c>
      <c r="CG7" s="58">
        <f t="shared" si="17"/>
        <v>-64.2</v>
      </c>
      <c r="CH7" s="58">
        <f t="shared" si="17"/>
        <v>-1656.9</v>
      </c>
      <c r="CI7" s="58">
        <f t="shared" si="17"/>
        <v>-14</v>
      </c>
      <c r="CJ7" s="58">
        <f t="shared" si="17"/>
        <v>-12.3</v>
      </c>
      <c r="CK7" s="58">
        <f t="shared" si="17"/>
        <v>-13.3</v>
      </c>
      <c r="CL7" s="58"/>
      <c r="CM7" s="49">
        <f t="shared" ref="CM7:CV7" si="18">CM8</f>
        <v>5782</v>
      </c>
      <c r="CN7" s="49">
        <f t="shared" si="18"/>
        <v>-10567</v>
      </c>
      <c r="CO7" s="49">
        <f t="shared" si="18"/>
        <v>5301</v>
      </c>
      <c r="CP7" s="49">
        <f t="shared" si="18"/>
        <v>7482</v>
      </c>
      <c r="CQ7" s="49">
        <f t="shared" si="18"/>
        <v>6477</v>
      </c>
      <c r="CR7" s="49">
        <f t="shared" si="18"/>
        <v>-4003</v>
      </c>
      <c r="CS7" s="49">
        <f t="shared" si="18"/>
        <v>-4441</v>
      </c>
      <c r="CT7" s="49">
        <f t="shared" si="18"/>
        <v>-5233</v>
      </c>
      <c r="CU7" s="49">
        <f t="shared" si="18"/>
        <v>-10636</v>
      </c>
      <c r="CV7" s="49">
        <f t="shared" si="18"/>
        <v>-9903</v>
      </c>
      <c r="CW7" s="49"/>
      <c r="CX7" s="58" t="s">
        <v>109</v>
      </c>
      <c r="CY7" s="58" t="s">
        <v>109</v>
      </c>
      <c r="CZ7" s="58" t="s">
        <v>109</v>
      </c>
      <c r="DA7" s="58" t="s">
        <v>109</v>
      </c>
      <c r="DB7" s="58" t="s">
        <v>109</v>
      </c>
      <c r="DC7" s="58" t="s">
        <v>109</v>
      </c>
      <c r="DD7" s="58" t="s">
        <v>109</v>
      </c>
      <c r="DE7" s="58" t="s">
        <v>109</v>
      </c>
      <c r="DF7" s="58" t="s">
        <v>109</v>
      </c>
      <c r="DG7" s="58" t="s">
        <v>109</v>
      </c>
      <c r="DH7" s="58"/>
      <c r="DI7" s="51">
        <f>DI8</f>
        <v>466680</v>
      </c>
      <c r="DJ7" s="51">
        <f>DJ8</f>
        <v>38458</v>
      </c>
      <c r="DK7" s="58" t="s">
        <v>109</v>
      </c>
      <c r="DL7" s="58" t="s">
        <v>109</v>
      </c>
      <c r="DM7" s="58" t="s">
        <v>109</v>
      </c>
      <c r="DN7" s="58" t="s">
        <v>109</v>
      </c>
      <c r="DO7" s="58" t="s">
        <v>109</v>
      </c>
      <c r="DP7" s="58" t="s">
        <v>109</v>
      </c>
      <c r="DQ7" s="58" t="s">
        <v>109</v>
      </c>
      <c r="DR7" s="58" t="s">
        <v>109</v>
      </c>
      <c r="DS7" s="58" t="s">
        <v>109</v>
      </c>
      <c r="DT7" s="58" t="s">
        <v>109</v>
      </c>
      <c r="DU7" s="58"/>
      <c r="DV7" s="58">
        <f t="shared" ref="DV7:EE7" si="19">DV8</f>
        <v>0</v>
      </c>
      <c r="DW7" s="58">
        <f t="shared" si="19"/>
        <v>0</v>
      </c>
      <c r="DX7" s="58">
        <f t="shared" si="19"/>
        <v>0</v>
      </c>
      <c r="DY7" s="58">
        <f t="shared" si="19"/>
        <v>0</v>
      </c>
      <c r="DZ7" s="58">
        <f t="shared" si="19"/>
        <v>0</v>
      </c>
      <c r="EA7" s="58">
        <f t="shared" si="19"/>
        <v>41.7</v>
      </c>
      <c r="EB7" s="58">
        <f t="shared" si="19"/>
        <v>46.8</v>
      </c>
      <c r="EC7" s="58">
        <f t="shared" si="19"/>
        <v>31</v>
      </c>
      <c r="ED7" s="58">
        <f t="shared" si="19"/>
        <v>18.3</v>
      </c>
      <c r="EE7" s="58">
        <f t="shared" si="19"/>
        <v>11.9</v>
      </c>
      <c r="EF7" s="58"/>
      <c r="EG7" s="71"/>
      <c r="EH7" s="71"/>
      <c r="EI7" s="71"/>
      <c r="EJ7" s="71"/>
      <c r="EK7" s="71"/>
      <c r="EL7" s="71"/>
      <c r="EM7" s="71"/>
      <c r="EN7" s="71"/>
      <c r="EO7" s="71"/>
      <c r="EP7" s="71"/>
    </row>
    <row r="8" spans="1:146" s="37" customFormat="1">
      <c r="A8" s="38"/>
      <c r="B8" s="44">
        <v>2016</v>
      </c>
      <c r="C8" s="44">
        <v>102083</v>
      </c>
      <c r="D8" s="44">
        <v>47</v>
      </c>
      <c r="E8" s="44">
        <v>11</v>
      </c>
      <c r="F8" s="44">
        <v>1</v>
      </c>
      <c r="G8" s="44">
        <v>1</v>
      </c>
      <c r="H8" s="44" t="s">
        <v>128</v>
      </c>
      <c r="I8" s="44" t="s">
        <v>129</v>
      </c>
      <c r="J8" s="44" t="s">
        <v>94</v>
      </c>
      <c r="K8" s="44" t="s">
        <v>130</v>
      </c>
      <c r="L8" s="44" t="s">
        <v>131</v>
      </c>
      <c r="M8" s="44" t="s">
        <v>132</v>
      </c>
      <c r="N8" s="44"/>
      <c r="O8" s="48" t="s">
        <v>115</v>
      </c>
      <c r="P8" s="48" t="s">
        <v>115</v>
      </c>
      <c r="Q8" s="50">
        <v>3464</v>
      </c>
      <c r="R8" s="50">
        <v>94</v>
      </c>
      <c r="S8" s="53">
        <v>7925</v>
      </c>
      <c r="T8" s="44" t="s">
        <v>133</v>
      </c>
      <c r="U8" s="48">
        <v>18.899999999999999</v>
      </c>
      <c r="V8" s="44" t="s">
        <v>134</v>
      </c>
      <c r="W8" s="56">
        <v>66</v>
      </c>
      <c r="X8" s="44" t="s">
        <v>134</v>
      </c>
      <c r="Y8" s="59">
        <v>104.6</v>
      </c>
      <c r="Z8" s="59">
        <v>92.2</v>
      </c>
      <c r="AA8" s="59">
        <v>103.9</v>
      </c>
      <c r="AB8" s="59">
        <v>105.5</v>
      </c>
      <c r="AC8" s="59">
        <v>104.9</v>
      </c>
      <c r="AD8" s="59">
        <v>103.4</v>
      </c>
      <c r="AE8" s="59">
        <v>107.3</v>
      </c>
      <c r="AF8" s="59">
        <v>94.3</v>
      </c>
      <c r="AG8" s="59">
        <v>95.5</v>
      </c>
      <c r="AH8" s="59">
        <v>96.2</v>
      </c>
      <c r="AI8" s="59">
        <v>92.5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31.3</v>
      </c>
      <c r="AP8" s="59">
        <v>39.9</v>
      </c>
      <c r="AQ8" s="59">
        <v>34.1</v>
      </c>
      <c r="AR8" s="59">
        <v>35.299999999999997</v>
      </c>
      <c r="AS8" s="59">
        <v>31.9</v>
      </c>
      <c r="AT8" s="59">
        <v>32.4</v>
      </c>
      <c r="AU8" s="62">
        <v>0</v>
      </c>
      <c r="AV8" s="62">
        <v>0</v>
      </c>
      <c r="AW8" s="62">
        <v>0</v>
      </c>
      <c r="AX8" s="62">
        <v>0</v>
      </c>
      <c r="AY8" s="62">
        <v>0</v>
      </c>
      <c r="AZ8" s="62">
        <v>2452</v>
      </c>
      <c r="BA8" s="62">
        <v>2114</v>
      </c>
      <c r="BB8" s="62">
        <v>2284</v>
      </c>
      <c r="BC8" s="62">
        <v>3043</v>
      </c>
      <c r="BD8" s="62">
        <v>2401</v>
      </c>
      <c r="BE8" s="62">
        <v>7439</v>
      </c>
      <c r="BF8" s="59">
        <v>38.1</v>
      </c>
      <c r="BG8" s="59">
        <v>36.200000000000003</v>
      </c>
      <c r="BH8" s="59">
        <v>42</v>
      </c>
      <c r="BI8" s="59">
        <v>43.2</v>
      </c>
      <c r="BJ8" s="59">
        <v>42.9</v>
      </c>
      <c r="BK8" s="59">
        <v>22.3</v>
      </c>
      <c r="BL8" s="59">
        <v>22.2</v>
      </c>
      <c r="BM8" s="59">
        <v>22</v>
      </c>
      <c r="BN8" s="59">
        <v>22.6</v>
      </c>
      <c r="BO8" s="59">
        <v>22.6</v>
      </c>
      <c r="BP8" s="59">
        <v>20.7</v>
      </c>
      <c r="BQ8" s="59">
        <v>43.4</v>
      </c>
      <c r="BR8" s="59">
        <v>48.3</v>
      </c>
      <c r="BS8" s="59">
        <v>42.5</v>
      </c>
      <c r="BT8" s="59">
        <v>40</v>
      </c>
      <c r="BU8" s="59">
        <v>42.3</v>
      </c>
      <c r="BV8" s="59">
        <v>35.1</v>
      </c>
      <c r="BW8" s="59">
        <v>35.5</v>
      </c>
      <c r="BX8" s="59">
        <v>36</v>
      </c>
      <c r="BY8" s="59">
        <v>35.799999999999997</v>
      </c>
      <c r="BZ8" s="59">
        <v>37.299999999999997</v>
      </c>
      <c r="CA8" s="59">
        <v>38.299999999999997</v>
      </c>
      <c r="CB8" s="59">
        <v>4.4000000000000004</v>
      </c>
      <c r="CC8" s="59">
        <v>-8.5</v>
      </c>
      <c r="CD8" s="59">
        <v>3.8</v>
      </c>
      <c r="CE8" s="64">
        <v>5.2</v>
      </c>
      <c r="CF8" s="64">
        <v>4.7</v>
      </c>
      <c r="CG8" s="59">
        <v>-64.2</v>
      </c>
      <c r="CH8" s="59">
        <v>-1656.9</v>
      </c>
      <c r="CI8" s="59">
        <v>-14</v>
      </c>
      <c r="CJ8" s="59">
        <v>-12.3</v>
      </c>
      <c r="CK8" s="59">
        <v>-13.3</v>
      </c>
      <c r="CL8" s="59">
        <v>-17.899999999999999</v>
      </c>
      <c r="CM8" s="62">
        <v>5782</v>
      </c>
      <c r="CN8" s="62">
        <v>-10567</v>
      </c>
      <c r="CO8" s="62">
        <v>5301</v>
      </c>
      <c r="CP8" s="62">
        <v>7482</v>
      </c>
      <c r="CQ8" s="62">
        <v>6477</v>
      </c>
      <c r="CR8" s="62">
        <v>-4003</v>
      </c>
      <c r="CS8" s="62">
        <v>-4441</v>
      </c>
      <c r="CT8" s="62">
        <v>-5233</v>
      </c>
      <c r="CU8" s="62">
        <v>-10636</v>
      </c>
      <c r="CV8" s="62">
        <v>-9903</v>
      </c>
      <c r="CW8" s="62">
        <v>-8789</v>
      </c>
      <c r="CX8" s="59" t="s">
        <v>69</v>
      </c>
      <c r="CY8" s="59" t="s">
        <v>69</v>
      </c>
      <c r="CZ8" s="59" t="s">
        <v>69</v>
      </c>
      <c r="DA8" s="59" t="s">
        <v>69</v>
      </c>
      <c r="DB8" s="59" t="s">
        <v>69</v>
      </c>
      <c r="DC8" s="59" t="s">
        <v>69</v>
      </c>
      <c r="DD8" s="59" t="s">
        <v>69</v>
      </c>
      <c r="DE8" s="59" t="s">
        <v>69</v>
      </c>
      <c r="DF8" s="59" t="s">
        <v>69</v>
      </c>
      <c r="DG8" s="59" t="s">
        <v>69</v>
      </c>
      <c r="DH8" s="59" t="s">
        <v>69</v>
      </c>
      <c r="DI8" s="50">
        <v>466680</v>
      </c>
      <c r="DJ8" s="50">
        <v>38458</v>
      </c>
      <c r="DK8" s="59" t="s">
        <v>69</v>
      </c>
      <c r="DL8" s="59" t="s">
        <v>69</v>
      </c>
      <c r="DM8" s="59" t="s">
        <v>69</v>
      </c>
      <c r="DN8" s="59" t="s">
        <v>69</v>
      </c>
      <c r="DO8" s="59" t="s">
        <v>69</v>
      </c>
      <c r="DP8" s="59" t="s">
        <v>69</v>
      </c>
      <c r="DQ8" s="59" t="s">
        <v>69</v>
      </c>
      <c r="DR8" s="59" t="s">
        <v>69</v>
      </c>
      <c r="DS8" s="59" t="s">
        <v>69</v>
      </c>
      <c r="DT8" s="59" t="s">
        <v>69</v>
      </c>
      <c r="DU8" s="59" t="s">
        <v>69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41.7</v>
      </c>
      <c r="EB8" s="59">
        <v>46.8</v>
      </c>
      <c r="EC8" s="59">
        <v>31</v>
      </c>
      <c r="ED8" s="59">
        <v>18.3</v>
      </c>
      <c r="EE8" s="59">
        <v>11.9</v>
      </c>
      <c r="EF8" s="59">
        <v>38.700000000000003</v>
      </c>
      <c r="EG8" s="72">
        <v>1.6000000000000001E-3</v>
      </c>
      <c r="EH8" s="73">
        <v>1.4E-3</v>
      </c>
      <c r="EI8" s="73">
        <v>1.6999999999999999E-3</v>
      </c>
      <c r="EJ8" s="73">
        <v>1.6999999999999999E-3</v>
      </c>
      <c r="EK8" s="73">
        <v>1.6999999999999999E-3</v>
      </c>
      <c r="EL8" s="73">
        <v>0.1666</v>
      </c>
      <c r="EM8" s="73">
        <v>0.152</v>
      </c>
      <c r="EN8" s="73">
        <v>0.14130000000000001</v>
      </c>
      <c r="EO8" s="73">
        <v>0.16450000000000001</v>
      </c>
      <c r="EP8" s="73">
        <v>0.1704</v>
      </c>
    </row>
    <row r="9" spans="1:146"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63"/>
      <c r="BJ9" s="63"/>
      <c r="BK9" s="54"/>
      <c r="BL9" s="54"/>
      <c r="BM9" s="54"/>
      <c r="BN9" s="54"/>
      <c r="BO9" s="54"/>
      <c r="BP9" s="54"/>
      <c r="BQ9" s="54"/>
      <c r="BR9" s="54"/>
      <c r="BS9" s="54"/>
      <c r="BT9" s="63"/>
      <c r="BU9" s="63"/>
      <c r="BV9" s="54"/>
      <c r="BW9" s="54"/>
      <c r="BX9" s="54"/>
      <c r="BY9" s="54"/>
      <c r="BZ9" s="54"/>
      <c r="CA9" s="54"/>
      <c r="CB9" s="54"/>
      <c r="CC9" s="54"/>
      <c r="CD9" s="54"/>
      <c r="CE9" s="65"/>
      <c r="CF9" s="65"/>
      <c r="CG9" s="54"/>
      <c r="CH9" s="54"/>
      <c r="CI9" s="54"/>
      <c r="CJ9" s="54"/>
      <c r="CK9" s="54"/>
      <c r="CL9" s="54"/>
      <c r="CM9" s="54"/>
      <c r="CN9" s="54"/>
      <c r="CO9" s="54"/>
      <c r="CP9" s="63"/>
      <c r="CQ9" s="63"/>
      <c r="CR9" s="54"/>
      <c r="CS9" s="54"/>
      <c r="CT9" s="54"/>
      <c r="CU9" s="54"/>
      <c r="CV9" s="54"/>
      <c r="CW9" s="54"/>
      <c r="CX9" s="54"/>
      <c r="CY9" s="54"/>
      <c r="CZ9" s="54"/>
      <c r="DA9" s="63"/>
      <c r="DB9" s="63"/>
      <c r="DC9" s="54"/>
      <c r="DD9" s="54"/>
      <c r="DE9" s="54"/>
      <c r="DF9" s="54"/>
      <c r="DG9" s="54"/>
      <c r="DH9" s="54"/>
      <c r="DK9" s="54"/>
      <c r="DL9" s="54"/>
      <c r="DM9" s="54"/>
      <c r="DN9" s="63"/>
      <c r="DO9" s="63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</row>
    <row r="10" spans="1:146">
      <c r="A10" s="39"/>
      <c r="B10" s="39" t="s">
        <v>135</v>
      </c>
      <c r="C10" s="39" t="s">
        <v>136</v>
      </c>
      <c r="D10" s="39" t="s">
        <v>137</v>
      </c>
      <c r="E10" s="39" t="s">
        <v>124</v>
      </c>
      <c r="F10" s="39" t="s">
        <v>138</v>
      </c>
      <c r="S10" s="54"/>
      <c r="Y10" s="54"/>
      <c r="Z10" s="54"/>
      <c r="AA10" s="54"/>
      <c r="AB10" s="54"/>
      <c r="AC10" s="54"/>
      <c r="AD10" s="54"/>
      <c r="AE10" s="54"/>
      <c r="AF10" s="54"/>
      <c r="AG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G10" s="54"/>
      <c r="BH10" s="54"/>
      <c r="BI10" s="54"/>
      <c r="BJ10" s="54"/>
      <c r="BK10" s="54"/>
      <c r="BL10" s="54"/>
      <c r="BM10" s="54"/>
      <c r="BN10" s="54"/>
      <c r="BP10" s="54"/>
      <c r="BR10" s="54"/>
      <c r="BS10" s="54"/>
      <c r="BT10" s="54"/>
      <c r="BU10" s="54"/>
      <c r="BV10" s="54"/>
      <c r="BW10" s="54"/>
      <c r="BX10" s="54"/>
      <c r="BY10" s="54"/>
      <c r="CA10" s="54"/>
      <c r="CC10" s="54"/>
      <c r="CD10" s="54"/>
      <c r="CE10" s="54"/>
      <c r="CF10" s="54"/>
      <c r="CG10" s="54"/>
      <c r="CH10" s="54"/>
      <c r="CI10" s="54"/>
      <c r="CJ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H10" s="54"/>
      <c r="DK10" s="54"/>
      <c r="DL10" s="54"/>
      <c r="DM10" s="54"/>
      <c r="DN10" s="54"/>
      <c r="DO10" s="54"/>
      <c r="DP10" s="54"/>
      <c r="DQ10" s="54"/>
      <c r="DR10" s="54"/>
      <c r="DS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</row>
    <row r="11" spans="1:146">
      <c r="A11" s="39" t="s">
        <v>68</v>
      </c>
      <c r="B11" s="45">
        <f>DATEVALUE($B$6-4&amp;"年1月1日")</f>
        <v>40909</v>
      </c>
      <c r="C11" s="45">
        <f>DATEVALUE($B$6-3&amp;"年1月1日")</f>
        <v>41275</v>
      </c>
      <c r="D11" s="45">
        <f>DATEVALUE($B$6-2&amp;"年1月1日")</f>
        <v>41640</v>
      </c>
      <c r="E11" s="45">
        <f>DATEVALUE($B$6-1&amp;"年1月1日")</f>
        <v>42005</v>
      </c>
      <c r="F11" s="45">
        <f>DATEVALUE($B$6&amp;"年1月1日")</f>
        <v>42370</v>
      </c>
      <c r="AU11" s="54"/>
      <c r="BF11" s="54"/>
      <c r="BQ11" s="54"/>
      <c r="CB11" s="54"/>
      <c r="CM11" s="54"/>
    </row>
  </sheetData>
  <mergeCells count="13">
    <mergeCell ref="DK4:DU4"/>
    <mergeCell ref="DV4:EF4"/>
    <mergeCell ref="Y4:AI4"/>
    <mergeCell ref="AJ4:AT4"/>
    <mergeCell ref="AU4:BE4"/>
    <mergeCell ref="BF4:BP4"/>
    <mergeCell ref="BQ4:CA4"/>
    <mergeCell ref="H3:X4"/>
    <mergeCell ref="DI4:DI5"/>
    <mergeCell ref="DJ4:DJ5"/>
    <mergeCell ref="CB4:CL4"/>
    <mergeCell ref="CM4:CW4"/>
    <mergeCell ref="CX4:DH4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2018-03-13T02:59:58Z</cp:lastPrinted>
  <dcterms:created xsi:type="dcterms:W3CDTF">2018-02-09T01:42:24Z</dcterms:created>
  <dcterms:modified xsi:type="dcterms:W3CDTF">2018-03-13T04:06:09Z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2018-03-12T08:57:58Z</vt:filetime>
  </property>
</Properties>
</file>