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2○高崎市\"/>
    </mc:Choice>
  </mc:AlternateContent>
  <workbookProtection workbookAlgorithmName="SHA-512" workbookHashValue="OfTnmnAJ8uYpdmIVQECI0Sgstlz5Vb/NwF4jxDraKagPVbrwKq+FtbnAPi8G0QJyGE6GmNCoNn+s9IPtOTZzIA==" workbookSaltValue="mghJTpQv/uaBxho8dIulU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<sst xmlns="http://schemas.openxmlformats.org/spreadsheetml/2006/main" count="232" uniqueCount="120">
  <si>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</si>
  <si>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</si>
  <si>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</si>
  <si>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</si>
  <si>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</si>
  <si>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</si>
  <si>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</si>
  <si>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</si>
  <si>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</si>
  <si>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</si>
  <si>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</si>
  <si>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</si>
  <si>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</si>
  <si>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</si>
  <si>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</si>
  <si>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</si>
  <si>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</si>
  <si>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</si>
  <si>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</si>
  <si>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</si>
  <si>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</si>
  <si>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</si>
  <si>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</si>
  <si>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</si>
  <si>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</si>
  <si>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</si>
  <si>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</si>
  <si>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</si>
  <si>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</si>
  <si>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</si>
  <si>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</si>
  <si>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</si>
  <si>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</si>
  <si>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</si>
  <si>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</si>
  <si>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</si>
  <si>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</si>
  <si>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</si>
  <si>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</si>
  <si>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</si>
  <si>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</si>
  <si>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</si>
  <si>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</si>
  <si>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</si>
  <si>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</si>
  <si>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</si>
  <si>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</si>
  <si>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</si>
  <si>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</si>
  <si>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</si>
  <si>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</si>
  <si>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</si>
  <si>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</si>
  <si>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</si>
  <si>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</si>
  <si>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</si>
  <si>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</si>
  <si>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</si>
  <si>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</si>
  <si>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</si>
  <si>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</si>
  <si>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</si>
  <si>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</si>
  <si>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</si>
  <si>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</si>
  <si>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</si>
  <si>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</si>
  <si>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</si>
  <si>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</si>
  <si>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</si>
  <si>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</si>
  <si>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</si>
  <si>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</si>
  <si>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</si>
  <si>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</si>
  <si>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</si>
  <si>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</si>
  <si>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</si>
  <si>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</si>
  <si>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</si>
  <si>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</si>
  <si>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</si>
  <si>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</si>
  <si>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</si>
  <si>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</si>
  <si>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</si>
  <si>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</si>
  <si>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</si>
  <si>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</si>
  <si>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</si>
  <si>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</si>
  <si>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</si>
  <si>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</si>
  <si>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</si>
  <si>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</si>
  <si>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</si>
  <si>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</si>
  <si>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</si>
  <si>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</si>
  <si>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</si>
  <si>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</si>
  <si>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</si>
  <si>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</si>
  <si>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</si>
  <si>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</si>
  <si>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</si>
  <si>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</si>
  <si>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</si>
  <si>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</si>
  <si>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</si>
  <si>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</si>
  <si>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</si>
  <si>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</si>
  <si>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</si>
  <si>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</si>
  <si>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</si>
  <si>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</si>
  <si>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「1.経営の健全性・効率性」については、前年度以前と比較して数値が良くなっていることから、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
</t>
    <phoneticPr fontId="4"/>
  </si>
  <si>
    <t xml:space="preserve">　「①経常収支比率」及び「③流動比率」は共に100％を超えており、望まれる水準を上回っていることから、現時点で経営の健全性は保たれている。
　「④企業債残高対給水収益比率」は、企業債残高の減少に伴い継続して減少しているが、類似団体平均と比較すると大幅に上回っている。計画的な投資と財政状況のバランスに考慮して、企業債残高の更なる低減に努めていく。
　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rPh sb="161" eb="162">
      <t>サラ</t>
    </rPh>
    <rPh sb="269" eb="271">
      <t>ヒツヨウ</t>
    </rPh>
    <phoneticPr fontId="4"/>
  </si>
  <si>
    <t>　類似団体と比較して、いずれの数値も低い状態にある。「③管路更新率」が前年度以前と比較して大幅に伸びている一方で、「②管路経年化率」も同様に大幅に伸びており、「①有形固定資産減価償却率」とともに数値が年々増加していることから、施設の老朽化が進行している。</t>
    <rPh sb="53" eb="55">
      <t>イッポウ</t>
    </rPh>
    <rPh sb="100" eb="102">
      <t>ネンネン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</si>
</sst>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0.43</c:v>
                </c:pt>
                <c:pt idx="2">
                  <c:v>0.47</c:v>
                </c:pt>
                <c:pt idx="3">
                  <c:v>0.44</c:v>
                </c:pt>
                <c:pt idx="4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C2-4AD7-98DE-0D5C31B2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92792"/>
        <c:axId val="168793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0.69</c:v>
                </c:pt>
                <c:pt idx="2">
                  <c:v>0.74</c:v>
                </c:pt>
                <c:pt idx="3">
                  <c:v>0.73</c:v>
                </c:pt>
                <c:pt idx="4">
                  <c:v>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C2-4AD7-98DE-0D5C31B24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92792"/>
        <c:axId val="168793512"/>
      </c:lineChart>
      <c:dateAx>
        <c:axId val="17059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793512"/>
        <c:crosses val="autoZero"/>
        <c:auto val="1"/>
        <c:lblOffset val="100"/>
        <c:baseTimeUnit val="years"/>
      </c:dateAx>
      <c:valAx>
        <c:axId val="168793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59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105.02</c:v>
                </c:pt>
                <c:pt idx="1">
                  <c:v>112.61</c:v>
                </c:pt>
                <c:pt idx="2">
                  <c:v>111.52</c:v>
                </c:pt>
                <c:pt idx="3">
                  <c:v>114.44</c:v>
                </c:pt>
                <c:pt idx="4">
                  <c:v>116.47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0F-4EBF-A2A7-591DF3A8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40888"/>
        <c:axId val="16692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108.98</c:v>
                </c:pt>
                <c:pt idx="1">
                  <c:v>114.44</c:v>
                </c:pt>
                <c:pt idx="2">
                  <c:v>115.21</c:v>
                </c:pt>
                <c:pt idx="3">
                  <c:v>117.25</c:v>
                </c:pt>
                <c:pt idx="4">
                  <c:v>116.77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0F-4EBF-A2A7-591DF3A8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40888"/>
        <c:axId val="166924832"/>
      </c:lineChart>
      <c:dateAx>
        <c:axId val="17004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924832"/>
        <c:crosses val="autoZero"/>
        <c:auto val="1"/>
        <c:lblOffset val="100"/>
        <c:baseTimeUnit val="years"/>
      </c:dateAx>
      <c:valAx>
        <c:axId val="16692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4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45.61</c:v>
                </c:pt>
                <c:pt idx="1">
                  <c:v>47.13</c:v>
                </c:pt>
                <c:pt idx="2">
                  <c:v>48.52</c:v>
                </c:pt>
                <c:pt idx="3">
                  <c:v>49.8</c:v>
                </c:pt>
                <c:pt idx="4">
                  <c:v>50.88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F0-4342-9D2E-1D6FB084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99456"/>
        <c:axId val="10646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45.38</c:v>
                </c:pt>
                <c:pt idx="1">
                  <c:v>47.7</c:v>
                </c:pt>
                <c:pt idx="2">
                  <c:v>48.41</c:v>
                </c:pt>
                <c:pt idx="3">
                  <c:v>49.1</c:v>
                </c:pt>
                <c:pt idx="4">
                  <c:v>49.66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F0-4342-9D2E-1D6FB084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99456"/>
        <c:axId val="106464472"/>
      </c:lineChart>
      <c:dateAx>
        <c:axId val="17009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64472"/>
        <c:crosses val="autoZero"/>
        <c:auto val="1"/>
        <c:lblOffset val="100"/>
        <c:baseTimeUnit val="years"/>
      </c:dateAx>
      <c:valAx>
        <c:axId val="10646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9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8.27</c:v>
                </c:pt>
                <c:pt idx="1">
                  <c:v>8.9499999999999993</c:v>
                </c:pt>
                <c:pt idx="2">
                  <c:v>9.7799999999999994</c:v>
                </c:pt>
                <c:pt idx="3">
                  <c:v>10.119999999999999</c:v>
                </c:pt>
                <c:pt idx="4">
                  <c:v>12.54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E-4945-B3D3-FC71535E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01808"/>
        <c:axId val="168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13.33</c:v>
                </c:pt>
                <c:pt idx="1">
                  <c:v>14.54</c:v>
                </c:pt>
                <c:pt idx="2">
                  <c:v>16.16</c:v>
                </c:pt>
                <c:pt idx="3">
                  <c:v>17.420000000000002</c:v>
                </c:pt>
                <c:pt idx="4">
                  <c:v>18.940000000000001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AE-4945-B3D3-FC71535E1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01808"/>
        <c:axId val="168983744"/>
      </c:lineChart>
      <c:dateAx>
        <c:axId val="10540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983744"/>
        <c:crosses val="autoZero"/>
        <c:auto val="1"/>
        <c:lblOffset val="100"/>
        <c:baseTimeUnit val="years"/>
      </c:dateAx>
      <c:valAx>
        <c:axId val="168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40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F0-402A-80F5-809AB82C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630808"/>
        <c:axId val="39063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0.34</c:v>
                </c:pt>
                <c:pt idx="1">
                  <c:v>0</c:v>
                </c:pt>
                <c:pt idx="2" formatCode="#,##0.00;&quot;△&quot;#,##0.00;&quot;-&quot;">
                  <c:v>0.71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F0-402A-80F5-809AB82C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30808"/>
        <c:axId val="390631200"/>
      </c:lineChart>
      <c:dateAx>
        <c:axId val="39063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631200"/>
        <c:crosses val="autoZero"/>
        <c:auto val="1"/>
        <c:lblOffset val="100"/>
        <c:baseTimeUnit val="years"/>
      </c:dateAx>
      <c:valAx>
        <c:axId val="39063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63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753.19</c:v>
                </c:pt>
                <c:pt idx="1">
                  <c:v>199.3</c:v>
                </c:pt>
                <c:pt idx="2">
                  <c:v>199.77</c:v>
                </c:pt>
                <c:pt idx="3">
                  <c:v>231.05</c:v>
                </c:pt>
                <c:pt idx="4">
                  <c:v>247.74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EE-46CE-B149-F2C51735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632376"/>
        <c:axId val="39063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473.46</c:v>
                </c:pt>
                <c:pt idx="1">
                  <c:v>240.81</c:v>
                </c:pt>
                <c:pt idx="2">
                  <c:v>241.71</c:v>
                </c:pt>
                <c:pt idx="3">
                  <c:v>249.08</c:v>
                </c:pt>
                <c:pt idx="4">
                  <c:v>254.05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EE-46CE-B149-F2C51735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32376"/>
        <c:axId val="390632768"/>
      </c:lineChart>
      <c:dateAx>
        <c:axId val="39063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632768"/>
        <c:crosses val="autoZero"/>
        <c:auto val="1"/>
        <c:lblOffset val="100"/>
        <c:baseTimeUnit val="years"/>
      </c:dateAx>
      <c:valAx>
        <c:axId val="390632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63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453.47</c:v>
                </c:pt>
                <c:pt idx="1">
                  <c:v>446</c:v>
                </c:pt>
                <c:pt idx="2">
                  <c:v>425.86</c:v>
                </c:pt>
                <c:pt idx="3">
                  <c:v>411.8</c:v>
                </c:pt>
                <c:pt idx="4">
                  <c:v>393.59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3C-4697-AE82-FCE6EE5A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630416"/>
        <c:axId val="39063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285.77</c:v>
                </c:pt>
                <c:pt idx="1">
                  <c:v>283.10000000000002</c:v>
                </c:pt>
                <c:pt idx="2">
                  <c:v>274.14</c:v>
                </c:pt>
                <c:pt idx="3">
                  <c:v>266.66000000000003</c:v>
                </c:pt>
                <c:pt idx="4">
                  <c:v>258.63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3C-4697-AE82-FCE6EE5A6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630416"/>
        <c:axId val="390630024"/>
      </c:lineChart>
      <c:dateAx>
        <c:axId val="39063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630024"/>
        <c:crosses val="autoZero"/>
        <c:auto val="1"/>
        <c:lblOffset val="100"/>
        <c:baseTimeUnit val="years"/>
      </c:dateAx>
      <c:valAx>
        <c:axId val="390630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63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97.72</c:v>
                </c:pt>
                <c:pt idx="1">
                  <c:v>105.58</c:v>
                </c:pt>
                <c:pt idx="2">
                  <c:v>103.79</c:v>
                </c:pt>
                <c:pt idx="3">
                  <c:v>107.32</c:v>
                </c:pt>
                <c:pt idx="4">
                  <c:v>110.02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F-4786-B570-2199983C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69808"/>
        <c:axId val="39077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100.77</c:v>
                </c:pt>
                <c:pt idx="1">
                  <c:v>107.74</c:v>
                </c:pt>
                <c:pt idx="2">
                  <c:v>108.81</c:v>
                </c:pt>
                <c:pt idx="3">
                  <c:v>110.87</c:v>
                </c:pt>
                <c:pt idx="4">
                  <c:v>110.3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6F-4786-B570-2199983C2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9808"/>
        <c:axId val="390777520"/>
      </c:lineChart>
      <c:dateAx>
        <c:axId val="10616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777520"/>
        <c:crosses val="autoZero"/>
        <c:auto val="1"/>
        <c:lblOffset val="100"/>
        <c:baseTimeUnit val="years"/>
      </c:dateAx>
      <c:valAx>
        <c:axId val="39077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6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134.52000000000001</c:v>
                </c:pt>
                <c:pt idx="1">
                  <c:v>124.46</c:v>
                </c:pt>
                <c:pt idx="2">
                  <c:v>126.69</c:v>
                </c:pt>
                <c:pt idx="3">
                  <c:v>122.65</c:v>
                </c:pt>
                <c:pt idx="4">
                  <c:v>120.23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5-49A4-88EB-155FC185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78696"/>
        <c:axId val="39077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165.74</c:v>
                </c:pt>
                <c:pt idx="1">
                  <c:v>154.33000000000001</c:v>
                </c:pt>
                <c:pt idx="2">
                  <c:v>152.94999999999999</c:v>
                </c:pt>
                <c:pt idx="3">
                  <c:v>150.54</c:v>
                </c:pt>
                <c:pt idx="4">
                  <c:v>151.85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75-49A4-88EB-155FC1852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78696"/>
        <c:axId val="390779088"/>
      </c:lineChart>
      <c:dateAx>
        <c:axId val="390778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779088"/>
        <c:crosses val="autoZero"/>
        <c:auto val="1"/>
        <c:lblOffset val="100"/>
        <c:baseTimeUnit val="years"/>
      </c:dateAx>
      <c:valAx>
        <c:axId val="39077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778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71.02</c:v>
                </c:pt>
                <c:pt idx="1">
                  <c:v>69.959999999999994</c:v>
                </c:pt>
                <c:pt idx="2">
                  <c:v>69.569999999999993</c:v>
                </c:pt>
                <c:pt idx="3">
                  <c:v>69.23</c:v>
                </c:pt>
                <c:pt idx="4">
                  <c:v>70.25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4C-4F64-A297-4942E562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780264"/>
        <c:axId val="39078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63.91</c:v>
                </c:pt>
                <c:pt idx="1">
                  <c:v>63.25</c:v>
                </c:pt>
                <c:pt idx="2">
                  <c:v>63.03</c:v>
                </c:pt>
                <c:pt idx="3">
                  <c:v>63.18</c:v>
                </c:pt>
                <c:pt idx="4">
                  <c:v>63.54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4C-4F64-A297-4942E562D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80264"/>
        <c:axId val="390780656"/>
      </c:lineChart>
      <c:dateAx>
        <c:axId val="39078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780656"/>
        <c:crosses val="autoZero"/>
        <c:auto val="1"/>
        <c:lblOffset val="100"/>
        <c:baseTimeUnit val="years"/>
      </c:dateAx>
      <c:valAx>
        <c:axId val="39078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78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88.06</c:v>
                </c:pt>
                <c:pt idx="1">
                  <c:v>87.5</c:v>
                </c:pt>
                <c:pt idx="2">
                  <c:v>88.07</c:v>
                </c:pt>
                <c:pt idx="3">
                  <c:v>88.66</c:v>
                </c:pt>
                <c:pt idx="4">
                  <c:v>88.52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D6-4115-993E-690883C8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92640"/>
        <c:axId val="39089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91.45</c:v>
                </c:pt>
                <c:pt idx="1">
                  <c:v>91.07</c:v>
                </c:pt>
                <c:pt idx="2">
                  <c:v>91.21</c:v>
                </c:pt>
                <c:pt idx="3">
                  <c:v>91.6</c:v>
                </c:pt>
                <c:pt idx="4">
                  <c:v>91.48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D6-4115-993E-690883C8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92640"/>
        <c:axId val="390893032"/>
      </c:lineChart>
      <c:dateAx>
        <c:axId val="39089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893032"/>
        <c:crosses val="autoZero"/>
        <c:auto val="1"/>
        <c:lblOffset val="100"/>
        <c:baseTimeUnit val="years"/>
      </c:dateAx>
      <c:valAx>
        <c:axId val="39089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89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群馬県　高崎市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A1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374543</v>
      </c>
      <c r="AM8" s="59"/>
      <c r="AN8" s="59"/>
      <c r="AO8" s="59"/>
      <c r="AP8" s="59"/>
      <c r="AQ8" s="59"/>
      <c r="AR8" s="59"/>
      <c r="AS8" s="59"/>
      <c r="AT8" s="50">
        <f>データ!$S$6</f>
        <v>459.16</v>
      </c>
      <c r="AU8" s="51"/>
      <c r="AV8" s="51"/>
      <c r="AW8" s="51"/>
      <c r="AX8" s="51"/>
      <c r="AY8" s="51"/>
      <c r="AZ8" s="51"/>
      <c r="BA8" s="51"/>
      <c r="BB8" s="52">
        <f>データ!$T$6</f>
        <v>815.71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62.39</v>
      </c>
      <c r="J10" s="51"/>
      <c r="K10" s="51"/>
      <c r="L10" s="51"/>
      <c r="M10" s="51"/>
      <c r="N10" s="51"/>
      <c r="O10" s="62"/>
      <c r="P10" s="52">
        <f>データ!$P$6</f>
        <v>98.26</v>
      </c>
      <c r="Q10" s="52"/>
      <c r="R10" s="52"/>
      <c r="S10" s="52"/>
      <c r="T10" s="52"/>
      <c r="U10" s="52"/>
      <c r="V10" s="52"/>
      <c r="W10" s="59">
        <f>データ!$Q$6</f>
        <v>2288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367156</v>
      </c>
      <c r="AM10" s="59"/>
      <c r="AN10" s="59"/>
      <c r="AO10" s="59"/>
      <c r="AP10" s="59"/>
      <c r="AQ10" s="59"/>
      <c r="AR10" s="59"/>
      <c r="AS10" s="59"/>
      <c r="AT10" s="50">
        <f>データ!$V$6</f>
        <v>231.65</v>
      </c>
      <c r="AU10" s="51"/>
      <c r="AV10" s="51"/>
      <c r="AW10" s="51"/>
      <c r="AX10" s="51"/>
      <c r="AY10" s="51"/>
      <c r="AZ10" s="51"/>
      <c r="BA10" s="51"/>
      <c r="BB10" s="52">
        <f>データ!$W$6</f>
        <v>1584.96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3" t="s">
        <v>119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3" t="s">
        <v>117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QdxvWuuxEweDn/AEBCfeTapb1z/mYyNccFKWZEVn7khYm39qlP8zc1EKDvA6QihRtrMkQ7A7UPMmjnfMAmnPZA==" saltValue="1SVP+GB9F3l7FRW5ud4Bz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90" t="s">
        <v>62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63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64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66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67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68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69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70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71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72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73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74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75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76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102024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群馬県　高崎市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A1</v>
      </c>
      <c r="M6" s="33" t="str">
        <f t="shared" si="3"/>
        <v>自治体職員</v>
      </c>
      <c r="N6" s="34" t="str">
        <f t="shared" si="3"/>
        <v>-</v>
      </c>
      <c r="O6" s="34">
        <f t="shared" si="3"/>
        <v>62.39</v>
      </c>
      <c r="P6" s="34">
        <f t="shared" si="3"/>
        <v>98.26</v>
      </c>
      <c r="Q6" s="34">
        <f t="shared" si="3"/>
        <v>2288</v>
      </c>
      <c r="R6" s="34">
        <f t="shared" si="3"/>
        <v>374543</v>
      </c>
      <c r="S6" s="34">
        <f t="shared" si="3"/>
        <v>459.16</v>
      </c>
      <c r="T6" s="34">
        <f t="shared" si="3"/>
        <v>815.71</v>
      </c>
      <c r="U6" s="34">
        <f t="shared" si="3"/>
        <v>367156</v>
      </c>
      <c r="V6" s="34">
        <f t="shared" si="3"/>
        <v>231.65</v>
      </c>
      <c r="W6" s="34">
        <f t="shared" si="3"/>
        <v>1584.96</v>
      </c>
      <c r="X6" s="35">
        <f>IF(X7="",NA(),X7)</f>
        <v>105.02</v>
      </c>
      <c r="Y6" s="35">
        <f t="shared" ref="Y6:AG6" si="4">IF(Y7="",NA(),Y7)</f>
        <v>112.61</v>
      </c>
      <c r="Z6" s="35">
        <f t="shared" si="4"/>
        <v>111.52</v>
      </c>
      <c r="AA6" s="35">
        <f t="shared" si="4"/>
        <v>114.44</v>
      </c>
      <c r="AB6" s="35">
        <f t="shared" si="4"/>
        <v>116.47</v>
      </c>
      <c r="AC6" s="35">
        <f t="shared" si="4"/>
        <v>108.98</v>
      </c>
      <c r="AD6" s="35">
        <f t="shared" si="4"/>
        <v>114.44</v>
      </c>
      <c r="AE6" s="35">
        <f t="shared" si="4"/>
        <v>115.21</v>
      </c>
      <c r="AF6" s="35">
        <f t="shared" si="4"/>
        <v>117.25</v>
      </c>
      <c r="AG6" s="35">
        <f t="shared" si="4"/>
        <v>116.77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0.34</v>
      </c>
      <c r="AO6" s="34">
        <f t="shared" si="5"/>
        <v>0</v>
      </c>
      <c r="AP6" s="35">
        <f t="shared" si="5"/>
        <v>0.71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753.19</v>
      </c>
      <c r="AU6" s="35">
        <f t="shared" ref="AU6:BC6" si="6">IF(AU7="",NA(),AU7)</f>
        <v>199.3</v>
      </c>
      <c r="AV6" s="35">
        <f t="shared" si="6"/>
        <v>199.77</v>
      </c>
      <c r="AW6" s="35">
        <f t="shared" si="6"/>
        <v>231.05</v>
      </c>
      <c r="AX6" s="35">
        <f t="shared" si="6"/>
        <v>247.74</v>
      </c>
      <c r="AY6" s="35">
        <f t="shared" si="6"/>
        <v>473.46</v>
      </c>
      <c r="AZ6" s="35">
        <f t="shared" si="6"/>
        <v>240.81</v>
      </c>
      <c r="BA6" s="35">
        <f t="shared" si="6"/>
        <v>241.71</v>
      </c>
      <c r="BB6" s="35">
        <f t="shared" si="6"/>
        <v>249.08</v>
      </c>
      <c r="BC6" s="35">
        <f t="shared" si="6"/>
        <v>254.05</v>
      </c>
      <c r="BD6" s="34" t="str">
        <f>IF(BD7="","",IF(BD7="-","【-】","【"&amp;SUBSTITUTE(TEXT(BD7,"#,##0.00"),"-","△")&amp;"】"))</f>
        <v>【264.34】</v>
      </c>
      <c r="BE6" s="35">
        <f>IF(BE7="",NA(),BE7)</f>
        <v>453.47</v>
      </c>
      <c r="BF6" s="35">
        <f t="shared" ref="BF6:BN6" si="7">IF(BF7="",NA(),BF7)</f>
        <v>446</v>
      </c>
      <c r="BG6" s="35">
        <f t="shared" si="7"/>
        <v>425.86</v>
      </c>
      <c r="BH6" s="35">
        <f t="shared" si="7"/>
        <v>411.8</v>
      </c>
      <c r="BI6" s="35">
        <f t="shared" si="7"/>
        <v>393.59</v>
      </c>
      <c r="BJ6" s="35">
        <f t="shared" si="7"/>
        <v>285.77</v>
      </c>
      <c r="BK6" s="35">
        <f t="shared" si="7"/>
        <v>283.10000000000002</v>
      </c>
      <c r="BL6" s="35">
        <f t="shared" si="7"/>
        <v>274.14</v>
      </c>
      <c r="BM6" s="35">
        <f t="shared" si="7"/>
        <v>266.66000000000003</v>
      </c>
      <c r="BN6" s="35">
        <f t="shared" si="7"/>
        <v>258.63</v>
      </c>
      <c r="BO6" s="34" t="str">
        <f>IF(BO7="","",IF(BO7="-","【-】","【"&amp;SUBSTITUTE(TEXT(BO7,"#,##0.00"),"-","△")&amp;"】"))</f>
        <v>【274.27】</v>
      </c>
      <c r="BP6" s="35">
        <f>IF(BP7="",NA(),BP7)</f>
        <v>97.72</v>
      </c>
      <c r="BQ6" s="35">
        <f t="shared" ref="BQ6:BY6" si="8">IF(BQ7="",NA(),BQ7)</f>
        <v>105.58</v>
      </c>
      <c r="BR6" s="35">
        <f t="shared" si="8"/>
        <v>103.79</v>
      </c>
      <c r="BS6" s="35">
        <f t="shared" si="8"/>
        <v>107.32</v>
      </c>
      <c r="BT6" s="35">
        <f t="shared" si="8"/>
        <v>110.02</v>
      </c>
      <c r="BU6" s="35">
        <f t="shared" si="8"/>
        <v>100.77</v>
      </c>
      <c r="BV6" s="35">
        <f t="shared" si="8"/>
        <v>107.74</v>
      </c>
      <c r="BW6" s="35">
        <f t="shared" si="8"/>
        <v>108.81</v>
      </c>
      <c r="BX6" s="35">
        <f t="shared" si="8"/>
        <v>110.87</v>
      </c>
      <c r="BY6" s="35">
        <f t="shared" si="8"/>
        <v>110.3</v>
      </c>
      <c r="BZ6" s="34" t="str">
        <f>IF(BZ7="","",IF(BZ7="-","【-】","【"&amp;SUBSTITUTE(TEXT(BZ7,"#,##0.00"),"-","△")&amp;"】"))</f>
        <v>【104.36】</v>
      </c>
      <c r="CA6" s="35">
        <f>IF(CA7="",NA(),CA7)</f>
        <v>134.52000000000001</v>
      </c>
      <c r="CB6" s="35">
        <f t="shared" ref="CB6:CJ6" si="9">IF(CB7="",NA(),CB7)</f>
        <v>124.46</v>
      </c>
      <c r="CC6" s="35">
        <f t="shared" si="9"/>
        <v>126.69</v>
      </c>
      <c r="CD6" s="35">
        <f t="shared" si="9"/>
        <v>122.65</v>
      </c>
      <c r="CE6" s="35">
        <f t="shared" si="9"/>
        <v>120.23</v>
      </c>
      <c r="CF6" s="35">
        <f t="shared" si="9"/>
        <v>165.74</v>
      </c>
      <c r="CG6" s="35">
        <f t="shared" si="9"/>
        <v>154.33000000000001</v>
      </c>
      <c r="CH6" s="35">
        <f t="shared" si="9"/>
        <v>152.94999999999999</v>
      </c>
      <c r="CI6" s="35">
        <f t="shared" si="9"/>
        <v>150.54</v>
      </c>
      <c r="CJ6" s="35">
        <f t="shared" si="9"/>
        <v>151.85</v>
      </c>
      <c r="CK6" s="34" t="str">
        <f>IF(CK7="","",IF(CK7="-","【-】","【"&amp;SUBSTITUTE(TEXT(CK7,"#,##0.00"),"-","△")&amp;"】"))</f>
        <v>【165.71】</v>
      </c>
      <c r="CL6" s="35">
        <f>IF(CL7="",NA(),CL7)</f>
        <v>71.02</v>
      </c>
      <c r="CM6" s="35">
        <f t="shared" ref="CM6:CU6" si="10">IF(CM7="",NA(),CM7)</f>
        <v>69.959999999999994</v>
      </c>
      <c r="CN6" s="35">
        <f t="shared" si="10"/>
        <v>69.569999999999993</v>
      </c>
      <c r="CO6" s="35">
        <f t="shared" si="10"/>
        <v>69.23</v>
      </c>
      <c r="CP6" s="35">
        <f t="shared" si="10"/>
        <v>70.25</v>
      </c>
      <c r="CQ6" s="35">
        <f t="shared" si="10"/>
        <v>63.91</v>
      </c>
      <c r="CR6" s="35">
        <f t="shared" si="10"/>
        <v>63.25</v>
      </c>
      <c r="CS6" s="35">
        <f t="shared" si="10"/>
        <v>63.03</v>
      </c>
      <c r="CT6" s="35">
        <f t="shared" si="10"/>
        <v>63.18</v>
      </c>
      <c r="CU6" s="35">
        <f t="shared" si="10"/>
        <v>63.54</v>
      </c>
      <c r="CV6" s="34" t="str">
        <f>IF(CV7="","",IF(CV7="-","【-】","【"&amp;SUBSTITUTE(TEXT(CV7,"#,##0.00"),"-","△")&amp;"】"))</f>
        <v>【60.41】</v>
      </c>
      <c r="CW6" s="35">
        <f>IF(CW7="",NA(),CW7)</f>
        <v>88.06</v>
      </c>
      <c r="CX6" s="35">
        <f t="shared" ref="CX6:DF6" si="11">IF(CX7="",NA(),CX7)</f>
        <v>87.5</v>
      </c>
      <c r="CY6" s="35">
        <f t="shared" si="11"/>
        <v>88.07</v>
      </c>
      <c r="CZ6" s="35">
        <f t="shared" si="11"/>
        <v>88.66</v>
      </c>
      <c r="DA6" s="35">
        <f t="shared" si="11"/>
        <v>88.52</v>
      </c>
      <c r="DB6" s="35">
        <f t="shared" si="11"/>
        <v>91.45</v>
      </c>
      <c r="DC6" s="35">
        <f t="shared" si="11"/>
        <v>91.07</v>
      </c>
      <c r="DD6" s="35">
        <f t="shared" si="11"/>
        <v>91.21</v>
      </c>
      <c r="DE6" s="35">
        <f t="shared" si="11"/>
        <v>91.6</v>
      </c>
      <c r="DF6" s="35">
        <f t="shared" si="11"/>
        <v>91.48</v>
      </c>
      <c r="DG6" s="34" t="str">
        <f>IF(DG7="","",IF(DG7="-","【-】","【"&amp;SUBSTITUTE(TEXT(DG7,"#,##0.00"),"-","△")&amp;"】"))</f>
        <v>【89.93】</v>
      </c>
      <c r="DH6" s="35">
        <f>IF(DH7="",NA(),DH7)</f>
        <v>45.61</v>
      </c>
      <c r="DI6" s="35">
        <f t="shared" ref="DI6:DQ6" si="12">IF(DI7="",NA(),DI7)</f>
        <v>47.13</v>
      </c>
      <c r="DJ6" s="35">
        <f t="shared" si="12"/>
        <v>48.52</v>
      </c>
      <c r="DK6" s="35">
        <f t="shared" si="12"/>
        <v>49.8</v>
      </c>
      <c r="DL6" s="35">
        <f t="shared" si="12"/>
        <v>50.88</v>
      </c>
      <c r="DM6" s="35">
        <f t="shared" si="12"/>
        <v>45.38</v>
      </c>
      <c r="DN6" s="35">
        <f t="shared" si="12"/>
        <v>47.7</v>
      </c>
      <c r="DO6" s="35">
        <f t="shared" si="12"/>
        <v>48.41</v>
      </c>
      <c r="DP6" s="35">
        <f t="shared" si="12"/>
        <v>49.1</v>
      </c>
      <c r="DQ6" s="35">
        <f t="shared" si="12"/>
        <v>49.66</v>
      </c>
      <c r="DR6" s="34" t="str">
        <f>IF(DR7="","",IF(DR7="-","【-】","【"&amp;SUBSTITUTE(TEXT(DR7,"#,##0.00"),"-","△")&amp;"】"))</f>
        <v>【48.12】</v>
      </c>
      <c r="DS6" s="35">
        <f>IF(DS7="",NA(),DS7)</f>
        <v>8.27</v>
      </c>
      <c r="DT6" s="35">
        <f t="shared" ref="DT6:EB6" si="13">IF(DT7="",NA(),DT7)</f>
        <v>8.9499999999999993</v>
      </c>
      <c r="DU6" s="35">
        <f t="shared" si="13"/>
        <v>9.7799999999999994</v>
      </c>
      <c r="DV6" s="35">
        <f t="shared" si="13"/>
        <v>10.119999999999999</v>
      </c>
      <c r="DW6" s="35">
        <f t="shared" si="13"/>
        <v>12.54</v>
      </c>
      <c r="DX6" s="35">
        <f t="shared" si="13"/>
        <v>13.33</v>
      </c>
      <c r="DY6" s="35">
        <f t="shared" si="13"/>
        <v>14.54</v>
      </c>
      <c r="DZ6" s="35">
        <f t="shared" si="13"/>
        <v>16.16</v>
      </c>
      <c r="EA6" s="35">
        <f t="shared" si="13"/>
        <v>17.420000000000002</v>
      </c>
      <c r="EB6" s="35">
        <f t="shared" si="13"/>
        <v>18.940000000000001</v>
      </c>
      <c r="EC6" s="34" t="str">
        <f>IF(EC7="","",IF(EC7="-","【-】","【"&amp;SUBSTITUTE(TEXT(EC7,"#,##0.00"),"-","△")&amp;"】"))</f>
        <v>【15.89】</v>
      </c>
      <c r="ED6" s="35">
        <f>IF(ED7="",NA(),ED7)</f>
        <v>0.42</v>
      </c>
      <c r="EE6" s="35">
        <f t="shared" ref="EE6:EM6" si="14">IF(EE7="",NA(),EE7)</f>
        <v>0.43</v>
      </c>
      <c r="EF6" s="35">
        <f t="shared" si="14"/>
        <v>0.47</v>
      </c>
      <c r="EG6" s="35">
        <f t="shared" si="14"/>
        <v>0.44</v>
      </c>
      <c r="EH6" s="35">
        <f t="shared" si="14"/>
        <v>0.57999999999999996</v>
      </c>
      <c r="EI6" s="35">
        <f t="shared" si="14"/>
        <v>0.76</v>
      </c>
      <c r="EJ6" s="35">
        <f t="shared" si="14"/>
        <v>0.69</v>
      </c>
      <c r="EK6" s="35">
        <f t="shared" si="14"/>
        <v>0.74</v>
      </c>
      <c r="EL6" s="35">
        <f t="shared" si="14"/>
        <v>0.73</v>
      </c>
      <c r="EM6" s="35">
        <f t="shared" si="14"/>
        <v>0.74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102024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62.39</v>
      </c>
      <c r="P7" s="38">
        <v>98.26</v>
      </c>
      <c r="Q7" s="38">
        <v>2288</v>
      </c>
      <c r="R7" s="38">
        <v>374543</v>
      </c>
      <c r="S7" s="38">
        <v>459.16</v>
      </c>
      <c r="T7" s="38">
        <v>815.71</v>
      </c>
      <c r="U7" s="38">
        <v>367156</v>
      </c>
      <c r="V7" s="38">
        <v>231.65</v>
      </c>
      <c r="W7" s="38">
        <v>1584.96</v>
      </c>
      <c r="X7" s="38">
        <v>105.02</v>
      </c>
      <c r="Y7" s="38">
        <v>112.61</v>
      </c>
      <c r="Z7" s="38">
        <v>111.52</v>
      </c>
      <c r="AA7" s="38">
        <v>114.44</v>
      </c>
      <c r="AB7" s="38">
        <v>116.47</v>
      </c>
      <c r="AC7" s="38">
        <v>108.98</v>
      </c>
      <c r="AD7" s="38">
        <v>114.44</v>
      </c>
      <c r="AE7" s="38">
        <v>115.21</v>
      </c>
      <c r="AF7" s="38">
        <v>117.25</v>
      </c>
      <c r="AG7" s="38">
        <v>116.77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0.34</v>
      </c>
      <c r="AO7" s="38">
        <v>0</v>
      </c>
      <c r="AP7" s="38">
        <v>0.71</v>
      </c>
      <c r="AQ7" s="38">
        <v>0</v>
      </c>
      <c r="AR7" s="38">
        <v>0</v>
      </c>
      <c r="AS7" s="38">
        <v>0.85</v>
      </c>
      <c r="AT7" s="38">
        <v>753.19</v>
      </c>
      <c r="AU7" s="38">
        <v>199.3</v>
      </c>
      <c r="AV7" s="38">
        <v>199.77</v>
      </c>
      <c r="AW7" s="38">
        <v>231.05</v>
      </c>
      <c r="AX7" s="38">
        <v>247.74</v>
      </c>
      <c r="AY7" s="38">
        <v>473.46</v>
      </c>
      <c r="AZ7" s="38">
        <v>240.81</v>
      </c>
      <c r="BA7" s="38">
        <v>241.71</v>
      </c>
      <c r="BB7" s="38">
        <v>249.08</v>
      </c>
      <c r="BC7" s="38">
        <v>254.05</v>
      </c>
      <c r="BD7" s="38">
        <v>264.33999999999997</v>
      </c>
      <c r="BE7" s="38">
        <v>453.47</v>
      </c>
      <c r="BF7" s="38">
        <v>446</v>
      </c>
      <c r="BG7" s="38">
        <v>425.86</v>
      </c>
      <c r="BH7" s="38">
        <v>411.8</v>
      </c>
      <c r="BI7" s="38">
        <v>393.59</v>
      </c>
      <c r="BJ7" s="38">
        <v>285.77</v>
      </c>
      <c r="BK7" s="38">
        <v>283.10000000000002</v>
      </c>
      <c r="BL7" s="38">
        <v>274.14</v>
      </c>
      <c r="BM7" s="38">
        <v>266.66000000000003</v>
      </c>
      <c r="BN7" s="38">
        <v>258.63</v>
      </c>
      <c r="BO7" s="38">
        <v>274.27</v>
      </c>
      <c r="BP7" s="38">
        <v>97.72</v>
      </c>
      <c r="BQ7" s="38">
        <v>105.58</v>
      </c>
      <c r="BR7" s="38">
        <v>103.79</v>
      </c>
      <c r="BS7" s="38">
        <v>107.32</v>
      </c>
      <c r="BT7" s="38">
        <v>110.02</v>
      </c>
      <c r="BU7" s="38">
        <v>100.77</v>
      </c>
      <c r="BV7" s="38">
        <v>107.74</v>
      </c>
      <c r="BW7" s="38">
        <v>108.81</v>
      </c>
      <c r="BX7" s="38">
        <v>110.87</v>
      </c>
      <c r="BY7" s="38">
        <v>110.3</v>
      </c>
      <c r="BZ7" s="38">
        <v>104.36</v>
      </c>
      <c r="CA7" s="38">
        <v>134.52000000000001</v>
      </c>
      <c r="CB7" s="38">
        <v>124.46</v>
      </c>
      <c r="CC7" s="38">
        <v>126.69</v>
      </c>
      <c r="CD7" s="38">
        <v>122.65</v>
      </c>
      <c r="CE7" s="38">
        <v>120.23</v>
      </c>
      <c r="CF7" s="38">
        <v>165.74</v>
      </c>
      <c r="CG7" s="38">
        <v>154.33000000000001</v>
      </c>
      <c r="CH7" s="38">
        <v>152.94999999999999</v>
      </c>
      <c r="CI7" s="38">
        <v>150.54</v>
      </c>
      <c r="CJ7" s="38">
        <v>151.85</v>
      </c>
      <c r="CK7" s="38">
        <v>165.71</v>
      </c>
      <c r="CL7" s="38">
        <v>71.02</v>
      </c>
      <c r="CM7" s="38">
        <v>69.959999999999994</v>
      </c>
      <c r="CN7" s="38">
        <v>69.569999999999993</v>
      </c>
      <c r="CO7" s="38">
        <v>69.23</v>
      </c>
      <c r="CP7" s="38">
        <v>70.25</v>
      </c>
      <c r="CQ7" s="38">
        <v>63.91</v>
      </c>
      <c r="CR7" s="38">
        <v>63.25</v>
      </c>
      <c r="CS7" s="38">
        <v>63.03</v>
      </c>
      <c r="CT7" s="38">
        <v>63.18</v>
      </c>
      <c r="CU7" s="38">
        <v>63.54</v>
      </c>
      <c r="CV7" s="38">
        <v>60.41</v>
      </c>
      <c r="CW7" s="38">
        <v>88.06</v>
      </c>
      <c r="CX7" s="38">
        <v>87.5</v>
      </c>
      <c r="CY7" s="38">
        <v>88.07</v>
      </c>
      <c r="CZ7" s="38">
        <v>88.66</v>
      </c>
      <c r="DA7" s="38">
        <v>88.52</v>
      </c>
      <c r="DB7" s="38">
        <v>91.45</v>
      </c>
      <c r="DC7" s="38">
        <v>91.07</v>
      </c>
      <c r="DD7" s="38">
        <v>91.21</v>
      </c>
      <c r="DE7" s="38">
        <v>91.6</v>
      </c>
      <c r="DF7" s="38">
        <v>91.48</v>
      </c>
      <c r="DG7" s="38">
        <v>89.93</v>
      </c>
      <c r="DH7" s="38">
        <v>45.61</v>
      </c>
      <c r="DI7" s="38">
        <v>47.13</v>
      </c>
      <c r="DJ7" s="38">
        <v>48.52</v>
      </c>
      <c r="DK7" s="38">
        <v>49.8</v>
      </c>
      <c r="DL7" s="38">
        <v>50.88</v>
      </c>
      <c r="DM7" s="38">
        <v>45.38</v>
      </c>
      <c r="DN7" s="38">
        <v>47.7</v>
      </c>
      <c r="DO7" s="38">
        <v>48.41</v>
      </c>
      <c r="DP7" s="38">
        <v>49.1</v>
      </c>
      <c r="DQ7" s="38">
        <v>49.66</v>
      </c>
      <c r="DR7" s="38">
        <v>48.12</v>
      </c>
      <c r="DS7" s="38">
        <v>8.27</v>
      </c>
      <c r="DT7" s="38">
        <v>8.9499999999999993</v>
      </c>
      <c r="DU7" s="38">
        <v>9.7799999999999994</v>
      </c>
      <c r="DV7" s="38">
        <v>10.119999999999999</v>
      </c>
      <c r="DW7" s="38">
        <v>12.54</v>
      </c>
      <c r="DX7" s="38">
        <v>13.33</v>
      </c>
      <c r="DY7" s="38">
        <v>14.54</v>
      </c>
      <c r="DZ7" s="38">
        <v>16.16</v>
      </c>
      <c r="EA7" s="38">
        <v>17.420000000000002</v>
      </c>
      <c r="EB7" s="38">
        <v>18.940000000000001</v>
      </c>
      <c r="EC7" s="38">
        <v>15.89</v>
      </c>
      <c r="ED7" s="38">
        <v>0.42</v>
      </c>
      <c r="EE7" s="38">
        <v>0.43</v>
      </c>
      <c r="EF7" s="38">
        <v>0.47</v>
      </c>
      <c r="EG7" s="38">
        <v>0.44</v>
      </c>
      <c r="EH7" s="38">
        <v>0.57999999999999996</v>
      </c>
      <c r="EI7" s="38">
        <v>0.76</v>
      </c>
      <c r="EJ7" s="38">
        <v>0.69</v>
      </c>
      <c r="EK7" s="38">
        <v>0.74</v>
      </c>
      <c r="EL7" s="38">
        <v>0.73</v>
      </c>
      <c r="EM7" s="38">
        <v>0.74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2019-02-05T00:59:40Z</cp:lastPrinted>
  <dcterms:created xsi:type="dcterms:W3CDTF">2018-12-03T08:28:21Z</dcterms:created>
  <dcterms:modified xsi:type="dcterms:W3CDTF">2019-02-05T00:59:41Z</dcterms:modified>
  <cp:category/>
</cp:coreProperties>
</file>