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5○東吾妻町\"/>
    </mc:Choice>
  </mc:AlternateContent>
  <workbookProtection workbookAlgorithmName="SHA-512" workbookHashValue="3Drx/Gjj8ZabVTa3jSd14ZcaihH2X8uM6F+RSICJtRU11z2p0wiZYdV8cpsSoGjOtNTPrDTbwVAzexxD96zOlQ==" workbookSaltValue="1+Masl3ZFLcgyDqOaZyAc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<sst xmlns="http://schemas.openxmlformats.org/spreadsheetml/2006/main" count="232" uniqueCount="120">
  <si>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</si>
  <si>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</si>
  <si>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</si>
  <si>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</si>
  <si>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</si>
  <si>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</si>
  <si>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</si>
  <si>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</si>
  <si>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</si>
  <si>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</si>
  <si>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</si>
  <si>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</si>
  <si>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</si>
  <si>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</si>
  <si>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</si>
  <si>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</si>
  <si>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</si>
  <si>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</si>
  <si>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</si>
  <si>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</si>
  <si>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</si>
  <si>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</si>
  <si>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</si>
  <si>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</si>
  <si>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</si>
  <si>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</si>
  <si>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</si>
  <si>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</si>
  <si>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</si>
  <si>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</si>
  <si>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</si>
  <si>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</si>
  <si>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</si>
  <si>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</si>
  <si>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</si>
  <si>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</si>
  <si>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</si>
  <si>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</si>
  <si>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</si>
  <si>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</si>
  <si>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</si>
  <si>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</si>
  <si>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</si>
  <si>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</si>
  <si>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</si>
  <si>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</si>
  <si>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</si>
  <si>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</si>
  <si>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</si>
  <si>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</si>
  <si>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</si>
  <si>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</si>
  <si>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</si>
  <si>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</si>
  <si>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</si>
  <si>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</si>
  <si>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</si>
  <si>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</si>
  <si>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</si>
  <si>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</si>
  <si>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</si>
  <si>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</si>
  <si>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</si>
  <si>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</si>
  <si>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</si>
  <si>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</si>
  <si>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</si>
  <si>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</si>
  <si>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</si>
  <si>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</si>
  <si>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</si>
  <si>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</si>
  <si>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</si>
  <si>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</si>
  <si>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</si>
  <si>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</si>
  <si>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</si>
  <si>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</si>
  <si>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</si>
  <si>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</si>
  <si>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</si>
  <si>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</si>
  <si>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</si>
  <si>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</si>
  <si>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</si>
  <si>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</si>
  <si>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</si>
  <si>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</si>
  <si>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</si>
  <si>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</si>
  <si>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</si>
  <si>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</si>
  <si>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</si>
  <si>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</si>
  <si>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</si>
  <si>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</si>
  <si>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</si>
  <si>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</si>
  <si>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</si>
  <si>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</si>
  <si>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</si>
  <si>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</si>
  <si>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</si>
  <si>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</si>
  <si>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</si>
  <si>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</si>
  <si>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</si>
  <si>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</si>
  <si>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</si>
  <si>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</si>
  <si>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</si>
  <si>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</si>
  <si>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</si>
  <si>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</si>
  <si>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</si>
  <si>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</si>
  <si>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</si>
  <si>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供給区域面積9.29km2内の管路延長175kmのうち17.93%が29年度末で更新を必要とされる管路である。まず、①有形固定資産減価償却率よりグラフのとおり毎年老朽化が進んでおり、今後も耐用年数を経過した管路が順次発生する。③管路更新率より順次発生した老朽管の更新は、他の工事との兼ね合いもあり、ばらつきが見られるが、石綿セメント管を主に更新工事を計画的に実施していく必要がある。</t>
    <phoneticPr fontId="4"/>
  </si>
  <si>
    <t>　今後も人口減に伴う有収水量の減少、及びそれに伴う料金収入の減少が見込まれる中、比較的原価が安く、十分な給水量を確保できているが、料金収入では経費を相殺できず、老朽管の更新など建設投資が十分に行われていない経営を行っている。
　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など検討が必要である。
　また、これらを踏まえ効率よく事業展開できるよう各種計画し、健全な運営を図る。</t>
    <phoneticPr fontId="4"/>
  </si>
  <si>
    <t>　経営状況の分析にあたり、平成26年度は公営企業会計制度の見直しがあり対前年比較できない部分もある。29年度決算の特徴として前年度取得した東吾妻ふるさと大橋配水本管を含む資産増による減価償却費の増加、人口減による継続的な有収水量の減少。これらの背景を踏まえ、個表より③流動比率であるが類似団体平均と比較し流動資産額が著しく少ない状況である。健全な運営を図るため、現金等の流動資産の確保が必要である。
　⑦施設利用率では供給できる水量は確保できている。有収水量は減少しているが漏水と思われる一日平均配水量が増加したため、施設利用率が上がる結果となってしまった。
　⑧有収率は漏水と思われる原因により減少傾向が継続している。　
　⑥給水原価については現在は恵まれた水源を持ち安価で提供できているが、今後は有収水量の減少により徐々に単価の上昇が見込まれる。
　有収水量の減少に伴い料金収入も減少しているが、④企業債残高対給水収益比率によると類似団体は横ばいで推移するのに対し、当町においては料金収入が減少しているにもかかわらず比率でも減少している。これは、順調に償還を行っているが、起債し施工する建設改良工事である投資を控えてきた結果でもある。
　⑤料金回収率より現状の料金設定、設定方法等が適切でないため供給するための費用が料金収入で賄えていない。また、⑦施設利用率も合わせ供給能力が過剰となり、非効率的な供給となっている。</t>
    <rPh sb="106" eb="108">
      <t>ケイゾク</t>
    </rPh>
    <rPh sb="108" eb="109">
      <t>テキ</t>
    </rPh>
    <rPh sb="115" eb="11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</si>
</sst>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0.53</c:v>
                </c:pt>
                <c:pt idx="1">
                  <c:v>0.37</c:v>
                </c:pt>
                <c:pt idx="2">
                  <c:v>0.1</c:v>
                </c:pt>
                <c:pt idx="3">
                  <c:v>0.18</c:v>
                </c:pt>
                <c:pt idx="4">
                  <c:v>0.26</c:v>
                </c:pt>
              </c:numCache>
            </c:numRef>
          </c:val>
          <c:extLst xmlns:c16r2="http://schemas.microsoft.com/office/drawing/2015/06/chart">
            <c:ext xmlns:c16="http://schemas.microsoft.com/office/drawing/2014/chart" uri="{C3380CC4-5D6E-409C-BE32-E72D297353CC}">
              <c16:uniqueId val="{00000000-4B04-4770-9159-CF01D7F79160}"/>
            </c:ext>
          </c:extLst>
        </c:ser>
        <c:dLbls>
          <c:showLegendKey val="0"/>
          <c:showVal val="0"/>
          <c:showCatName val="0"/>
          <c:showSerName val="0"/>
          <c:showPercent val="0"/>
          <c:showBubbleSize val="0"/>
        </c:dLbls>
        <c:gapWidth val="150"/>
        <c:axId val="170806112"/>
        <c:axId val="17088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0.46</c:v>
                </c:pt>
                <c:pt idx="4">
                  <c:v>0.44</c:v>
                </c:pt>
              </c:numCache>
            </c:numRef>
          </c:val>
          <c:smooth val="0"/>
          <c:extLst xmlns:c16r2="http://schemas.microsoft.com/office/drawing/2015/06/chart">
            <c:ext xmlns:c16="http://schemas.microsoft.com/office/drawing/2014/chart" uri="{C3380CC4-5D6E-409C-BE32-E72D297353CC}">
              <c16:uniqueId val="{00000001-4B04-4770-9159-CF01D7F79160}"/>
            </c:ext>
          </c:extLst>
        </c:ser>
        <c:dLbls>
          <c:showLegendKey val="0"/>
          <c:showVal val="0"/>
          <c:showCatName val="0"/>
          <c:showSerName val="0"/>
          <c:showPercent val="0"/>
          <c:showBubbleSize val="0"/>
        </c:dLbls>
        <c:marker val="1"/>
        <c:smooth val="0"/>
        <c:axId val="170806112"/>
        <c:axId val="170888616"/>
      </c:lineChart>
      <c:dateAx>
        <c:axId val="170806112"/>
        <c:scaling>
          <c:orientation val="minMax"/>
        </c:scaling>
        <c:delete val="1"/>
        <c:axPos val="b"/>
        <c:numFmt formatCode="ge" sourceLinked="1"/>
        <c:majorTickMark val="none"/>
        <c:minorTickMark val="none"/>
        <c:tickLblPos val="none"/>
        <c:crossAx val="170888616"/>
        <c:crosses val="autoZero"/>
        <c:auto val="1"/>
        <c:lblOffset val="100"/>
        <c:baseTimeUnit val="years"/>
      </c:dateAx>
      <c:valAx>
        <c:axId val="17088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53.82</c:v>
                </c:pt>
                <c:pt idx="1">
                  <c:v>53.4</c:v>
                </c:pt>
                <c:pt idx="2">
                  <c:v>52.73</c:v>
                </c:pt>
                <c:pt idx="3">
                  <c:v>51.05</c:v>
                </c:pt>
                <c:pt idx="4">
                  <c:v>51.21</c:v>
                </c:pt>
              </c:numCache>
            </c:numRef>
          </c:val>
          <c:extLst xmlns:c16r2="http://schemas.microsoft.com/office/drawing/2015/06/chart">
            <c:ext xmlns:c16="http://schemas.microsoft.com/office/drawing/2014/chart" uri="{C3380CC4-5D6E-409C-BE32-E72D297353CC}">
              <c16:uniqueId val="{00000000-C23A-4E14-9B96-B611371B4B5E}"/>
            </c:ext>
          </c:extLst>
        </c:ser>
        <c:dLbls>
          <c:showLegendKey val="0"/>
          <c:showVal val="0"/>
          <c:showCatName val="0"/>
          <c:showSerName val="0"/>
          <c:showPercent val="0"/>
          <c:showBubbleSize val="0"/>
        </c:dLbls>
        <c:gapWidth val="150"/>
        <c:axId val="241857888"/>
        <c:axId val="24185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49.32</c:v>
                </c:pt>
                <c:pt idx="4">
                  <c:v>50.24</c:v>
                </c:pt>
              </c:numCache>
            </c:numRef>
          </c:val>
          <c:smooth val="0"/>
          <c:extLst xmlns:c16r2="http://schemas.microsoft.com/office/drawing/2015/06/chart">
            <c:ext xmlns:c16="http://schemas.microsoft.com/office/drawing/2014/chart" uri="{C3380CC4-5D6E-409C-BE32-E72D297353CC}">
              <c16:uniqueId val="{00000001-C23A-4E14-9B96-B611371B4B5E}"/>
            </c:ext>
          </c:extLst>
        </c:ser>
        <c:dLbls>
          <c:showLegendKey val="0"/>
          <c:showVal val="0"/>
          <c:showCatName val="0"/>
          <c:showSerName val="0"/>
          <c:showPercent val="0"/>
          <c:showBubbleSize val="0"/>
        </c:dLbls>
        <c:marker val="1"/>
        <c:smooth val="0"/>
        <c:axId val="241857888"/>
        <c:axId val="241858280"/>
      </c:lineChart>
      <c:dateAx>
        <c:axId val="241857888"/>
        <c:scaling>
          <c:orientation val="minMax"/>
        </c:scaling>
        <c:delete val="1"/>
        <c:axPos val="b"/>
        <c:numFmt formatCode="ge" sourceLinked="1"/>
        <c:majorTickMark val="none"/>
        <c:minorTickMark val="none"/>
        <c:tickLblPos val="none"/>
        <c:crossAx val="241858280"/>
        <c:crosses val="autoZero"/>
        <c:auto val="1"/>
        <c:lblOffset val="100"/>
        <c:baseTimeUnit val="years"/>
      </c:dateAx>
      <c:valAx>
        <c:axId val="24185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83.12</c:v>
                </c:pt>
                <c:pt idx="1">
                  <c:v>82.02</c:v>
                </c:pt>
                <c:pt idx="2">
                  <c:v>82.24</c:v>
                </c:pt>
                <c:pt idx="3">
                  <c:v>81.59</c:v>
                </c:pt>
                <c:pt idx="4">
                  <c:v>79.52</c:v>
                </c:pt>
              </c:numCache>
            </c:numRef>
          </c:val>
          <c:extLst xmlns:c16r2="http://schemas.microsoft.com/office/drawing/2015/06/chart">
            <c:ext xmlns:c16="http://schemas.microsoft.com/office/drawing/2014/chart" uri="{C3380CC4-5D6E-409C-BE32-E72D297353CC}">
              <c16:uniqueId val="{00000000-71DC-44AD-BAFD-5BD4BCB2DF89}"/>
            </c:ext>
          </c:extLst>
        </c:ser>
        <c:dLbls>
          <c:showLegendKey val="0"/>
          <c:showVal val="0"/>
          <c:showCatName val="0"/>
          <c:showSerName val="0"/>
          <c:showPercent val="0"/>
          <c:showBubbleSize val="0"/>
        </c:dLbls>
        <c:gapWidth val="150"/>
        <c:axId val="173882672"/>
        <c:axId val="17388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71DC-44AD-BAFD-5BD4BCB2DF89}"/>
            </c:ext>
          </c:extLst>
        </c:ser>
        <c:dLbls>
          <c:showLegendKey val="0"/>
          <c:showVal val="0"/>
          <c:showCatName val="0"/>
          <c:showSerName val="0"/>
          <c:showPercent val="0"/>
          <c:showBubbleSize val="0"/>
        </c:dLbls>
        <c:marker val="1"/>
        <c:smooth val="0"/>
        <c:axId val="173882672"/>
        <c:axId val="173883064"/>
      </c:lineChart>
      <c:dateAx>
        <c:axId val="173882672"/>
        <c:scaling>
          <c:orientation val="minMax"/>
        </c:scaling>
        <c:delete val="1"/>
        <c:axPos val="b"/>
        <c:numFmt formatCode="ge" sourceLinked="1"/>
        <c:majorTickMark val="none"/>
        <c:minorTickMark val="none"/>
        <c:tickLblPos val="none"/>
        <c:crossAx val="173883064"/>
        <c:crosses val="autoZero"/>
        <c:auto val="1"/>
        <c:lblOffset val="100"/>
        <c:baseTimeUnit val="years"/>
      </c:dateAx>
      <c:valAx>
        <c:axId val="17388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8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108.34</c:v>
                </c:pt>
                <c:pt idx="1">
                  <c:v>111.59</c:v>
                </c:pt>
                <c:pt idx="2">
                  <c:v>109.54</c:v>
                </c:pt>
                <c:pt idx="3">
                  <c:v>109.54</c:v>
                </c:pt>
                <c:pt idx="4">
                  <c:v>106.85</c:v>
                </c:pt>
              </c:numCache>
            </c:numRef>
          </c:val>
          <c:extLst xmlns:c16r2="http://schemas.microsoft.com/office/drawing/2015/06/chart">
            <c:ext xmlns:c16="http://schemas.microsoft.com/office/drawing/2014/chart" uri="{C3380CC4-5D6E-409C-BE32-E72D297353CC}">
              <c16:uniqueId val="{00000000-DB5A-475E-8174-253DEA87F96D}"/>
            </c:ext>
          </c:extLst>
        </c:ser>
        <c:dLbls>
          <c:showLegendKey val="0"/>
          <c:showVal val="0"/>
          <c:showCatName val="0"/>
          <c:showSerName val="0"/>
          <c:showPercent val="0"/>
          <c:showBubbleSize val="0"/>
        </c:dLbls>
        <c:gapWidth val="150"/>
        <c:axId val="171109760"/>
        <c:axId val="1712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107.95</c:v>
                </c:pt>
                <c:pt idx="4">
                  <c:v>104.47</c:v>
                </c:pt>
              </c:numCache>
            </c:numRef>
          </c:val>
          <c:smooth val="0"/>
          <c:extLst xmlns:c16r2="http://schemas.microsoft.com/office/drawing/2015/06/chart">
            <c:ext xmlns:c16="http://schemas.microsoft.com/office/drawing/2014/chart" uri="{C3380CC4-5D6E-409C-BE32-E72D297353CC}">
              <c16:uniqueId val="{00000001-DB5A-475E-8174-253DEA87F96D}"/>
            </c:ext>
          </c:extLst>
        </c:ser>
        <c:dLbls>
          <c:showLegendKey val="0"/>
          <c:showVal val="0"/>
          <c:showCatName val="0"/>
          <c:showSerName val="0"/>
          <c:showPercent val="0"/>
          <c:showBubbleSize val="0"/>
        </c:dLbls>
        <c:marker val="1"/>
        <c:smooth val="0"/>
        <c:axId val="171109760"/>
        <c:axId val="171215456"/>
      </c:lineChart>
      <c:dateAx>
        <c:axId val="171109760"/>
        <c:scaling>
          <c:orientation val="minMax"/>
        </c:scaling>
        <c:delete val="1"/>
        <c:axPos val="b"/>
        <c:numFmt formatCode="ge" sourceLinked="1"/>
        <c:majorTickMark val="none"/>
        <c:minorTickMark val="none"/>
        <c:tickLblPos val="none"/>
        <c:crossAx val="171215456"/>
        <c:crosses val="autoZero"/>
        <c:auto val="1"/>
        <c:lblOffset val="100"/>
        <c:baseTimeUnit val="years"/>
      </c:dateAx>
      <c:valAx>
        <c:axId val="17121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1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39.42</c:v>
                </c:pt>
                <c:pt idx="1">
                  <c:v>45.31</c:v>
                </c:pt>
                <c:pt idx="2">
                  <c:v>47.17</c:v>
                </c:pt>
                <c:pt idx="3">
                  <c:v>47.7</c:v>
                </c:pt>
                <c:pt idx="4">
                  <c:v>49.13</c:v>
                </c:pt>
              </c:numCache>
            </c:numRef>
          </c:val>
          <c:extLst xmlns:c16r2="http://schemas.microsoft.com/office/drawing/2015/06/chart">
            <c:ext xmlns:c16="http://schemas.microsoft.com/office/drawing/2014/chart" uri="{C3380CC4-5D6E-409C-BE32-E72D297353CC}">
              <c16:uniqueId val="{00000000-52A1-44FE-95E7-48777E42EF24}"/>
            </c:ext>
          </c:extLst>
        </c:ser>
        <c:dLbls>
          <c:showLegendKey val="0"/>
          <c:showVal val="0"/>
          <c:showCatName val="0"/>
          <c:showSerName val="0"/>
          <c:showPercent val="0"/>
          <c:showBubbleSize val="0"/>
        </c:dLbls>
        <c:gapWidth val="150"/>
        <c:axId val="171243176"/>
        <c:axId val="17130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48.3</c:v>
                </c:pt>
                <c:pt idx="4">
                  <c:v>45.14</c:v>
                </c:pt>
              </c:numCache>
            </c:numRef>
          </c:val>
          <c:smooth val="0"/>
          <c:extLst xmlns:c16r2="http://schemas.microsoft.com/office/drawing/2015/06/chart">
            <c:ext xmlns:c16="http://schemas.microsoft.com/office/drawing/2014/chart" uri="{C3380CC4-5D6E-409C-BE32-E72D297353CC}">
              <c16:uniqueId val="{00000001-52A1-44FE-95E7-48777E42EF24}"/>
            </c:ext>
          </c:extLst>
        </c:ser>
        <c:dLbls>
          <c:showLegendKey val="0"/>
          <c:showVal val="0"/>
          <c:showCatName val="0"/>
          <c:showSerName val="0"/>
          <c:showPercent val="0"/>
          <c:showBubbleSize val="0"/>
        </c:dLbls>
        <c:marker val="1"/>
        <c:smooth val="0"/>
        <c:axId val="171243176"/>
        <c:axId val="171303144"/>
      </c:lineChart>
      <c:dateAx>
        <c:axId val="171243176"/>
        <c:scaling>
          <c:orientation val="minMax"/>
        </c:scaling>
        <c:delete val="1"/>
        <c:axPos val="b"/>
        <c:numFmt formatCode="ge" sourceLinked="1"/>
        <c:majorTickMark val="none"/>
        <c:minorTickMark val="none"/>
        <c:tickLblPos val="none"/>
        <c:crossAx val="171303144"/>
        <c:crosses val="autoZero"/>
        <c:auto val="1"/>
        <c:lblOffset val="100"/>
        <c:baseTimeUnit val="years"/>
      </c:dateAx>
      <c:valAx>
        <c:axId val="17130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6.33</c:v>
                </c:pt>
                <c:pt idx="1">
                  <c:v>6.1</c:v>
                </c:pt>
                <c:pt idx="2">
                  <c:v>9.1</c:v>
                </c:pt>
                <c:pt idx="3">
                  <c:v>16.61</c:v>
                </c:pt>
                <c:pt idx="4">
                  <c:v>17.93</c:v>
                </c:pt>
              </c:numCache>
            </c:numRef>
          </c:val>
          <c:extLst xmlns:c16r2="http://schemas.microsoft.com/office/drawing/2015/06/chart">
            <c:ext xmlns:c16="http://schemas.microsoft.com/office/drawing/2014/chart" uri="{C3380CC4-5D6E-409C-BE32-E72D297353CC}">
              <c16:uniqueId val="{00000000-CFA8-42E3-AFDD-929B245905CE}"/>
            </c:ext>
          </c:extLst>
        </c:ser>
        <c:dLbls>
          <c:showLegendKey val="0"/>
          <c:showVal val="0"/>
          <c:showCatName val="0"/>
          <c:showSerName val="0"/>
          <c:showPercent val="0"/>
          <c:showBubbleSize val="0"/>
        </c:dLbls>
        <c:gapWidth val="150"/>
        <c:axId val="171325048"/>
        <c:axId val="17146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12.43</c:v>
                </c:pt>
                <c:pt idx="4">
                  <c:v>13.58</c:v>
                </c:pt>
              </c:numCache>
            </c:numRef>
          </c:val>
          <c:smooth val="0"/>
          <c:extLst xmlns:c16r2="http://schemas.microsoft.com/office/drawing/2015/06/chart">
            <c:ext xmlns:c16="http://schemas.microsoft.com/office/drawing/2014/chart" uri="{C3380CC4-5D6E-409C-BE32-E72D297353CC}">
              <c16:uniqueId val="{00000001-CFA8-42E3-AFDD-929B245905CE}"/>
            </c:ext>
          </c:extLst>
        </c:ser>
        <c:dLbls>
          <c:showLegendKey val="0"/>
          <c:showVal val="0"/>
          <c:showCatName val="0"/>
          <c:showSerName val="0"/>
          <c:showPercent val="0"/>
          <c:showBubbleSize val="0"/>
        </c:dLbls>
        <c:marker val="1"/>
        <c:smooth val="0"/>
        <c:axId val="171325048"/>
        <c:axId val="171460336"/>
      </c:lineChart>
      <c:dateAx>
        <c:axId val="171325048"/>
        <c:scaling>
          <c:orientation val="minMax"/>
        </c:scaling>
        <c:delete val="1"/>
        <c:axPos val="b"/>
        <c:numFmt formatCode="ge" sourceLinked="1"/>
        <c:majorTickMark val="none"/>
        <c:minorTickMark val="none"/>
        <c:tickLblPos val="none"/>
        <c:crossAx val="171460336"/>
        <c:crosses val="autoZero"/>
        <c:auto val="1"/>
        <c:lblOffset val="100"/>
        <c:baseTimeUnit val="years"/>
      </c:dateAx>
      <c:valAx>
        <c:axId val="17146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2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CB-4316-A840-8F705B10C330}"/>
            </c:ext>
          </c:extLst>
        </c:ser>
        <c:dLbls>
          <c:showLegendKey val="0"/>
          <c:showVal val="0"/>
          <c:showCatName val="0"/>
          <c:showSerName val="0"/>
          <c:showPercent val="0"/>
          <c:showBubbleSize val="0"/>
        </c:dLbls>
        <c:gapWidth val="150"/>
        <c:axId val="112861720"/>
        <c:axId val="17204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F2CB-4316-A840-8F705B10C330}"/>
            </c:ext>
          </c:extLst>
        </c:ser>
        <c:dLbls>
          <c:showLegendKey val="0"/>
          <c:showVal val="0"/>
          <c:showCatName val="0"/>
          <c:showSerName val="0"/>
          <c:showPercent val="0"/>
          <c:showBubbleSize val="0"/>
        </c:dLbls>
        <c:marker val="1"/>
        <c:smooth val="0"/>
        <c:axId val="112861720"/>
        <c:axId val="172046384"/>
      </c:lineChart>
      <c:dateAx>
        <c:axId val="112861720"/>
        <c:scaling>
          <c:orientation val="minMax"/>
        </c:scaling>
        <c:delete val="1"/>
        <c:axPos val="b"/>
        <c:numFmt formatCode="ge" sourceLinked="1"/>
        <c:majorTickMark val="none"/>
        <c:minorTickMark val="none"/>
        <c:tickLblPos val="none"/>
        <c:crossAx val="172046384"/>
        <c:crosses val="autoZero"/>
        <c:auto val="1"/>
        <c:lblOffset val="100"/>
        <c:baseTimeUnit val="years"/>
      </c:dateAx>
      <c:valAx>
        <c:axId val="17204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6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639.21</c:v>
                </c:pt>
                <c:pt idx="1">
                  <c:v>108.41</c:v>
                </c:pt>
                <c:pt idx="2">
                  <c:v>102.31</c:v>
                </c:pt>
                <c:pt idx="3">
                  <c:v>111.65</c:v>
                </c:pt>
                <c:pt idx="4">
                  <c:v>99.73</c:v>
                </c:pt>
              </c:numCache>
            </c:numRef>
          </c:val>
          <c:extLst xmlns:c16r2="http://schemas.microsoft.com/office/drawing/2015/06/chart">
            <c:ext xmlns:c16="http://schemas.microsoft.com/office/drawing/2014/chart" uri="{C3380CC4-5D6E-409C-BE32-E72D297353CC}">
              <c16:uniqueId val="{00000000-D02A-4475-8C06-57E64BB741AC}"/>
            </c:ext>
          </c:extLst>
        </c:ser>
        <c:dLbls>
          <c:showLegendKey val="0"/>
          <c:showVal val="0"/>
          <c:showCatName val="0"/>
          <c:showSerName val="0"/>
          <c:showPercent val="0"/>
          <c:showBubbleSize val="0"/>
        </c:dLbls>
        <c:gapWidth val="150"/>
        <c:axId val="172368552"/>
        <c:axId val="17236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371.89</c:v>
                </c:pt>
                <c:pt idx="4">
                  <c:v>293.23</c:v>
                </c:pt>
              </c:numCache>
            </c:numRef>
          </c:val>
          <c:smooth val="0"/>
          <c:extLst xmlns:c16r2="http://schemas.microsoft.com/office/drawing/2015/06/chart">
            <c:ext xmlns:c16="http://schemas.microsoft.com/office/drawing/2014/chart" uri="{C3380CC4-5D6E-409C-BE32-E72D297353CC}">
              <c16:uniqueId val="{00000001-D02A-4475-8C06-57E64BB741AC}"/>
            </c:ext>
          </c:extLst>
        </c:ser>
        <c:dLbls>
          <c:showLegendKey val="0"/>
          <c:showVal val="0"/>
          <c:showCatName val="0"/>
          <c:showSerName val="0"/>
          <c:showPercent val="0"/>
          <c:showBubbleSize val="0"/>
        </c:dLbls>
        <c:marker val="1"/>
        <c:smooth val="0"/>
        <c:axId val="172368552"/>
        <c:axId val="172368944"/>
      </c:lineChart>
      <c:dateAx>
        <c:axId val="172368552"/>
        <c:scaling>
          <c:orientation val="minMax"/>
        </c:scaling>
        <c:delete val="1"/>
        <c:axPos val="b"/>
        <c:numFmt formatCode="ge" sourceLinked="1"/>
        <c:majorTickMark val="none"/>
        <c:minorTickMark val="none"/>
        <c:tickLblPos val="none"/>
        <c:crossAx val="172368944"/>
        <c:crosses val="autoZero"/>
        <c:auto val="1"/>
        <c:lblOffset val="100"/>
        <c:baseTimeUnit val="years"/>
      </c:dateAx>
      <c:valAx>
        <c:axId val="17236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36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619.88</c:v>
                </c:pt>
                <c:pt idx="1">
                  <c:v>587.91</c:v>
                </c:pt>
                <c:pt idx="2">
                  <c:v>545.66999999999996</c:v>
                </c:pt>
                <c:pt idx="3">
                  <c:v>559.03</c:v>
                </c:pt>
                <c:pt idx="4">
                  <c:v>517.39</c:v>
                </c:pt>
              </c:numCache>
            </c:numRef>
          </c:val>
          <c:extLst xmlns:c16r2="http://schemas.microsoft.com/office/drawing/2015/06/chart">
            <c:ext xmlns:c16="http://schemas.microsoft.com/office/drawing/2014/chart" uri="{C3380CC4-5D6E-409C-BE32-E72D297353CC}">
              <c16:uniqueId val="{00000000-C736-4402-849F-F1241BDBD8FF}"/>
            </c:ext>
          </c:extLst>
        </c:ser>
        <c:dLbls>
          <c:showLegendKey val="0"/>
          <c:showVal val="0"/>
          <c:showCatName val="0"/>
          <c:showSerName val="0"/>
          <c:showPercent val="0"/>
          <c:showBubbleSize val="0"/>
        </c:dLbls>
        <c:gapWidth val="150"/>
        <c:axId val="170065920"/>
        <c:axId val="17006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C736-4402-849F-F1241BDBD8FF}"/>
            </c:ext>
          </c:extLst>
        </c:ser>
        <c:dLbls>
          <c:showLegendKey val="0"/>
          <c:showVal val="0"/>
          <c:showCatName val="0"/>
          <c:showSerName val="0"/>
          <c:showPercent val="0"/>
          <c:showBubbleSize val="0"/>
        </c:dLbls>
        <c:marker val="1"/>
        <c:smooth val="0"/>
        <c:axId val="170065920"/>
        <c:axId val="170066312"/>
      </c:lineChart>
      <c:dateAx>
        <c:axId val="170065920"/>
        <c:scaling>
          <c:orientation val="minMax"/>
        </c:scaling>
        <c:delete val="1"/>
        <c:axPos val="b"/>
        <c:numFmt formatCode="ge" sourceLinked="1"/>
        <c:majorTickMark val="none"/>
        <c:minorTickMark val="none"/>
        <c:tickLblPos val="none"/>
        <c:crossAx val="170066312"/>
        <c:crosses val="autoZero"/>
        <c:auto val="1"/>
        <c:lblOffset val="100"/>
        <c:baseTimeUnit val="years"/>
      </c:dateAx>
      <c:valAx>
        <c:axId val="170066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0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92.02</c:v>
                </c:pt>
                <c:pt idx="1">
                  <c:v>95.62</c:v>
                </c:pt>
                <c:pt idx="2">
                  <c:v>93.86</c:v>
                </c:pt>
                <c:pt idx="3">
                  <c:v>93.23</c:v>
                </c:pt>
                <c:pt idx="4">
                  <c:v>90.68</c:v>
                </c:pt>
              </c:numCache>
            </c:numRef>
          </c:val>
          <c:extLst xmlns:c16r2="http://schemas.microsoft.com/office/drawing/2015/06/chart">
            <c:ext xmlns:c16="http://schemas.microsoft.com/office/drawing/2014/chart" uri="{C3380CC4-5D6E-409C-BE32-E72D297353CC}">
              <c16:uniqueId val="{00000000-7B4C-4B04-8024-BD144B4EF23C}"/>
            </c:ext>
          </c:extLst>
        </c:ser>
        <c:dLbls>
          <c:showLegendKey val="0"/>
          <c:showVal val="0"/>
          <c:showCatName val="0"/>
          <c:showSerName val="0"/>
          <c:showPercent val="0"/>
          <c:showBubbleSize val="0"/>
        </c:dLbls>
        <c:gapWidth val="150"/>
        <c:axId val="172620856"/>
        <c:axId val="1700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93.28</c:v>
                </c:pt>
                <c:pt idx="4">
                  <c:v>87.51</c:v>
                </c:pt>
              </c:numCache>
            </c:numRef>
          </c:val>
          <c:smooth val="0"/>
          <c:extLst xmlns:c16r2="http://schemas.microsoft.com/office/drawing/2015/06/chart">
            <c:ext xmlns:c16="http://schemas.microsoft.com/office/drawing/2014/chart" uri="{C3380CC4-5D6E-409C-BE32-E72D297353CC}">
              <c16:uniqueId val="{00000001-7B4C-4B04-8024-BD144B4EF23C}"/>
            </c:ext>
          </c:extLst>
        </c:ser>
        <c:dLbls>
          <c:showLegendKey val="0"/>
          <c:showVal val="0"/>
          <c:showCatName val="0"/>
          <c:showSerName val="0"/>
          <c:showPercent val="0"/>
          <c:showBubbleSize val="0"/>
        </c:dLbls>
        <c:marker val="1"/>
        <c:smooth val="0"/>
        <c:axId val="172620856"/>
        <c:axId val="170067488"/>
      </c:lineChart>
      <c:dateAx>
        <c:axId val="172620856"/>
        <c:scaling>
          <c:orientation val="minMax"/>
        </c:scaling>
        <c:delete val="1"/>
        <c:axPos val="b"/>
        <c:numFmt formatCode="ge" sourceLinked="1"/>
        <c:majorTickMark val="none"/>
        <c:minorTickMark val="none"/>
        <c:tickLblPos val="none"/>
        <c:crossAx val="170067488"/>
        <c:crosses val="autoZero"/>
        <c:auto val="1"/>
        <c:lblOffset val="100"/>
        <c:baseTimeUnit val="years"/>
      </c:dateAx>
      <c:valAx>
        <c:axId val="1700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2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140.77000000000001</c:v>
                </c:pt>
                <c:pt idx="1">
                  <c:v>135.63999999999999</c:v>
                </c:pt>
                <c:pt idx="2">
                  <c:v>138.29</c:v>
                </c:pt>
                <c:pt idx="3">
                  <c:v>139.63999999999999</c:v>
                </c:pt>
                <c:pt idx="4">
                  <c:v>143.86000000000001</c:v>
                </c:pt>
              </c:numCache>
            </c:numRef>
          </c:val>
          <c:extLst xmlns:c16r2="http://schemas.microsoft.com/office/drawing/2015/06/chart">
            <c:ext xmlns:c16="http://schemas.microsoft.com/office/drawing/2014/chart" uri="{C3380CC4-5D6E-409C-BE32-E72D297353CC}">
              <c16:uniqueId val="{00000000-776B-4FEF-AE25-B477E7948E5A}"/>
            </c:ext>
          </c:extLst>
        </c:ser>
        <c:dLbls>
          <c:showLegendKey val="0"/>
          <c:showVal val="0"/>
          <c:showCatName val="0"/>
          <c:showSerName val="0"/>
          <c:showPercent val="0"/>
          <c:showBubbleSize val="0"/>
        </c:dLbls>
        <c:gapWidth val="150"/>
        <c:axId val="173320080"/>
        <c:axId val="17332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208.29</c:v>
                </c:pt>
                <c:pt idx="4">
                  <c:v>218.42</c:v>
                </c:pt>
              </c:numCache>
            </c:numRef>
          </c:val>
          <c:smooth val="0"/>
          <c:extLst xmlns:c16r2="http://schemas.microsoft.com/office/drawing/2015/06/chart">
            <c:ext xmlns:c16="http://schemas.microsoft.com/office/drawing/2014/chart" uri="{C3380CC4-5D6E-409C-BE32-E72D297353CC}">
              <c16:uniqueId val="{00000001-776B-4FEF-AE25-B477E7948E5A}"/>
            </c:ext>
          </c:extLst>
        </c:ser>
        <c:dLbls>
          <c:showLegendKey val="0"/>
          <c:showVal val="0"/>
          <c:showCatName val="0"/>
          <c:showSerName val="0"/>
          <c:showPercent val="0"/>
          <c:showBubbleSize val="0"/>
        </c:dLbls>
        <c:marker val="1"/>
        <c:smooth val="0"/>
        <c:axId val="173320080"/>
        <c:axId val="173320472"/>
      </c:lineChart>
      <c:dateAx>
        <c:axId val="173320080"/>
        <c:scaling>
          <c:orientation val="minMax"/>
        </c:scaling>
        <c:delete val="1"/>
        <c:axPos val="b"/>
        <c:numFmt formatCode="ge" sourceLinked="1"/>
        <c:majorTickMark val="none"/>
        <c:minorTickMark val="none"/>
        <c:tickLblPos val="none"/>
        <c:crossAx val="173320472"/>
        <c:crosses val="autoZero"/>
        <c:auto val="1"/>
        <c:lblOffset val="100"/>
        <c:baseTimeUnit val="years"/>
      </c:dateAx>
      <c:valAx>
        <c:axId val="17332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2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東吾妻町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14218</v>
      </c>
      <c r="AM8" s="70"/>
      <c r="AN8" s="70"/>
      <c r="AO8" s="70"/>
      <c r="AP8" s="70"/>
      <c r="AQ8" s="70"/>
      <c r="AR8" s="70"/>
      <c r="AS8" s="70"/>
      <c r="AT8" s="66">
        <f>データ!$S$6</f>
        <v>253.91</v>
      </c>
      <c r="AU8" s="67"/>
      <c r="AV8" s="67"/>
      <c r="AW8" s="67"/>
      <c r="AX8" s="67"/>
      <c r="AY8" s="67"/>
      <c r="AZ8" s="67"/>
      <c r="BA8" s="67"/>
      <c r="BB8" s="69">
        <f>データ!$T$6</f>
        <v>56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67.59</v>
      </c>
      <c r="J10" s="67"/>
      <c r="K10" s="67"/>
      <c r="L10" s="67"/>
      <c r="M10" s="67"/>
      <c r="N10" s="67"/>
      <c r="O10" s="68"/>
      <c r="P10" s="69">
        <f>データ!$P$6</f>
        <v>69.09</v>
      </c>
      <c r="Q10" s="69"/>
      <c r="R10" s="69"/>
      <c r="S10" s="69"/>
      <c r="T10" s="69"/>
      <c r="U10" s="69"/>
      <c r="V10" s="69"/>
      <c r="W10" s="70">
        <f>データ!$Q$6</f>
        <v>2700</v>
      </c>
      <c r="X10" s="70"/>
      <c r="Y10" s="70"/>
      <c r="Z10" s="70"/>
      <c r="AA10" s="70"/>
      <c r="AB10" s="70"/>
      <c r="AC10" s="70"/>
      <c r="AD10" s="2"/>
      <c r="AE10" s="2"/>
      <c r="AF10" s="2"/>
      <c r="AG10" s="2"/>
      <c r="AH10" s="4"/>
      <c r="AI10" s="4"/>
      <c r="AJ10" s="4"/>
      <c r="AK10" s="4"/>
      <c r="AL10" s="70">
        <f>データ!$U$6</f>
        <v>9729</v>
      </c>
      <c r="AM10" s="70"/>
      <c r="AN10" s="70"/>
      <c r="AO10" s="70"/>
      <c r="AP10" s="70"/>
      <c r="AQ10" s="70"/>
      <c r="AR10" s="70"/>
      <c r="AS10" s="70"/>
      <c r="AT10" s="66">
        <f>データ!$V$6</f>
        <v>9.2899999999999991</v>
      </c>
      <c r="AU10" s="67"/>
      <c r="AV10" s="67"/>
      <c r="AW10" s="67"/>
      <c r="AX10" s="67"/>
      <c r="AY10" s="67"/>
      <c r="AZ10" s="67"/>
      <c r="BA10" s="67"/>
      <c r="BB10" s="69">
        <f>データ!$W$6</f>
        <v>1047.26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Pb0z384hrcK2mdYZwi6QAlGoUsjoFU8dWPVqC9LgD+xwCNx7pnuxNKAduzU94caEz5p0Cc7yWUPAr01zTdPyg==" saltValue="RI9eldOvn1cedzAApMcBl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104299</v>
      </c>
      <c r="D6" s="33">
        <f t="shared" si="3"/>
        <v>46</v>
      </c>
      <c r="E6" s="33">
        <f t="shared" si="3"/>
        <v>1</v>
      </c>
      <c r="F6" s="33">
        <f t="shared" si="3"/>
        <v>0</v>
      </c>
      <c r="G6" s="33">
        <f t="shared" si="3"/>
        <v>1</v>
      </c>
      <c r="H6" s="33" t="str">
        <f t="shared" si="3"/>
        <v>群馬県　東吾妻町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67.59</v>
      </c>
      <c r="P6" s="34">
        <f t="shared" si="3"/>
        <v>69.09</v>
      </c>
      <c r="Q6" s="34">
        <f t="shared" si="3"/>
        <v>2700</v>
      </c>
      <c r="R6" s="34">
        <f t="shared" si="3"/>
        <v>14218</v>
      </c>
      <c r="S6" s="34">
        <f t="shared" si="3"/>
        <v>253.91</v>
      </c>
      <c r="T6" s="34">
        <f t="shared" si="3"/>
        <v>56</v>
      </c>
      <c r="U6" s="34">
        <f t="shared" si="3"/>
        <v>9729</v>
      </c>
      <c r="V6" s="34">
        <f t="shared" si="3"/>
        <v>9.2899999999999991</v>
      </c>
      <c r="W6" s="34">
        <f t="shared" si="3"/>
        <v>1047.26</v>
      </c>
      <c r="X6" s="35">
        <f>IF(X7="",NA(),X7)</f>
        <v>108.34</v>
      </c>
      <c r="Y6" s="35">
        <f t="shared" ref="Y6:AG6" si="4">IF(Y7="",NA(),Y7)</f>
        <v>111.59</v>
      </c>
      <c r="Z6" s="35">
        <f t="shared" si="4"/>
        <v>109.54</v>
      </c>
      <c r="AA6" s="35">
        <f t="shared" si="4"/>
        <v>109.54</v>
      </c>
      <c r="AB6" s="35">
        <f t="shared" si="4"/>
        <v>106.85</v>
      </c>
      <c r="AC6" s="35">
        <f t="shared" si="4"/>
        <v>107.95</v>
      </c>
      <c r="AD6" s="35">
        <f t="shared" si="4"/>
        <v>109.49</v>
      </c>
      <c r="AE6" s="35">
        <f t="shared" si="4"/>
        <v>111.06</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12.44</v>
      </c>
      <c r="AR6" s="35">
        <f t="shared" si="5"/>
        <v>16.399999999999999</v>
      </c>
      <c r="AS6" s="34" t="str">
        <f>IF(AS7="","",IF(AS7="-","【-】","【"&amp;SUBSTITUTE(TEXT(AS7,"#,##0.00"),"-","△")&amp;"】"))</f>
        <v>【0.85】</v>
      </c>
      <c r="AT6" s="35">
        <f>IF(AT7="",NA(),AT7)</f>
        <v>639.21</v>
      </c>
      <c r="AU6" s="35">
        <f t="shared" ref="AU6:BC6" si="6">IF(AU7="",NA(),AU7)</f>
        <v>108.41</v>
      </c>
      <c r="AV6" s="35">
        <f t="shared" si="6"/>
        <v>102.31</v>
      </c>
      <c r="AW6" s="35">
        <f t="shared" si="6"/>
        <v>111.65</v>
      </c>
      <c r="AX6" s="35">
        <f t="shared" si="6"/>
        <v>99.73</v>
      </c>
      <c r="AY6" s="35">
        <f t="shared" si="6"/>
        <v>1081.23</v>
      </c>
      <c r="AZ6" s="35">
        <f t="shared" si="6"/>
        <v>406.37</v>
      </c>
      <c r="BA6" s="35">
        <f t="shared" si="6"/>
        <v>398.29</v>
      </c>
      <c r="BB6" s="35">
        <f t="shared" si="6"/>
        <v>371.89</v>
      </c>
      <c r="BC6" s="35">
        <f t="shared" si="6"/>
        <v>293.23</v>
      </c>
      <c r="BD6" s="34" t="str">
        <f>IF(BD7="","",IF(BD7="-","【-】","【"&amp;SUBSTITUTE(TEXT(BD7,"#,##0.00"),"-","△")&amp;"】"))</f>
        <v>【264.34】</v>
      </c>
      <c r="BE6" s="35">
        <f>IF(BE7="",NA(),BE7)</f>
        <v>619.88</v>
      </c>
      <c r="BF6" s="35">
        <f t="shared" ref="BF6:BN6" si="7">IF(BF7="",NA(),BF7)</f>
        <v>587.91</v>
      </c>
      <c r="BG6" s="35">
        <f t="shared" si="7"/>
        <v>545.66999999999996</v>
      </c>
      <c r="BH6" s="35">
        <f t="shared" si="7"/>
        <v>559.03</v>
      </c>
      <c r="BI6" s="35">
        <f t="shared" si="7"/>
        <v>517.39</v>
      </c>
      <c r="BJ6" s="35">
        <f t="shared" si="7"/>
        <v>443.13</v>
      </c>
      <c r="BK6" s="35">
        <f t="shared" si="7"/>
        <v>442.54</v>
      </c>
      <c r="BL6" s="35">
        <f t="shared" si="7"/>
        <v>431</v>
      </c>
      <c r="BM6" s="35">
        <f t="shared" si="7"/>
        <v>483.11</v>
      </c>
      <c r="BN6" s="35">
        <f t="shared" si="7"/>
        <v>542.29999999999995</v>
      </c>
      <c r="BO6" s="34" t="str">
        <f>IF(BO7="","",IF(BO7="-","【-】","【"&amp;SUBSTITUTE(TEXT(BO7,"#,##0.00"),"-","△")&amp;"】"))</f>
        <v>【274.27】</v>
      </c>
      <c r="BP6" s="35">
        <f>IF(BP7="",NA(),BP7)</f>
        <v>92.02</v>
      </c>
      <c r="BQ6" s="35">
        <f t="shared" ref="BQ6:BY6" si="8">IF(BQ7="",NA(),BQ7)</f>
        <v>95.62</v>
      </c>
      <c r="BR6" s="35">
        <f t="shared" si="8"/>
        <v>93.86</v>
      </c>
      <c r="BS6" s="35">
        <f t="shared" si="8"/>
        <v>93.23</v>
      </c>
      <c r="BT6" s="35">
        <f t="shared" si="8"/>
        <v>90.68</v>
      </c>
      <c r="BU6" s="35">
        <f t="shared" si="8"/>
        <v>95.4</v>
      </c>
      <c r="BV6" s="35">
        <f t="shared" si="8"/>
        <v>98.6</v>
      </c>
      <c r="BW6" s="35">
        <f t="shared" si="8"/>
        <v>100.82</v>
      </c>
      <c r="BX6" s="35">
        <f t="shared" si="8"/>
        <v>93.28</v>
      </c>
      <c r="BY6" s="35">
        <f t="shared" si="8"/>
        <v>87.51</v>
      </c>
      <c r="BZ6" s="34" t="str">
        <f>IF(BZ7="","",IF(BZ7="-","【-】","【"&amp;SUBSTITUTE(TEXT(BZ7,"#,##0.00"),"-","△")&amp;"】"))</f>
        <v>【104.36】</v>
      </c>
      <c r="CA6" s="35">
        <f>IF(CA7="",NA(),CA7)</f>
        <v>140.77000000000001</v>
      </c>
      <c r="CB6" s="35">
        <f t="shared" ref="CB6:CJ6" si="9">IF(CB7="",NA(),CB7)</f>
        <v>135.63999999999999</v>
      </c>
      <c r="CC6" s="35">
        <f t="shared" si="9"/>
        <v>138.29</v>
      </c>
      <c r="CD6" s="35">
        <f t="shared" si="9"/>
        <v>139.63999999999999</v>
      </c>
      <c r="CE6" s="35">
        <f t="shared" si="9"/>
        <v>143.86000000000001</v>
      </c>
      <c r="CF6" s="35">
        <f t="shared" si="9"/>
        <v>186.15</v>
      </c>
      <c r="CG6" s="35">
        <f t="shared" si="9"/>
        <v>181.67</v>
      </c>
      <c r="CH6" s="35">
        <f t="shared" si="9"/>
        <v>179.55</v>
      </c>
      <c r="CI6" s="35">
        <f t="shared" si="9"/>
        <v>208.29</v>
      </c>
      <c r="CJ6" s="35">
        <f t="shared" si="9"/>
        <v>218.42</v>
      </c>
      <c r="CK6" s="34" t="str">
        <f>IF(CK7="","",IF(CK7="-","【-】","【"&amp;SUBSTITUTE(TEXT(CK7,"#,##0.00"),"-","△")&amp;"】"))</f>
        <v>【165.71】</v>
      </c>
      <c r="CL6" s="35">
        <f>IF(CL7="",NA(),CL7)</f>
        <v>53.82</v>
      </c>
      <c r="CM6" s="35">
        <f t="shared" ref="CM6:CU6" si="10">IF(CM7="",NA(),CM7)</f>
        <v>53.4</v>
      </c>
      <c r="CN6" s="35">
        <f t="shared" si="10"/>
        <v>52.73</v>
      </c>
      <c r="CO6" s="35">
        <f t="shared" si="10"/>
        <v>51.05</v>
      </c>
      <c r="CP6" s="35">
        <f t="shared" si="10"/>
        <v>51.21</v>
      </c>
      <c r="CQ6" s="35">
        <f t="shared" si="10"/>
        <v>54.47</v>
      </c>
      <c r="CR6" s="35">
        <f t="shared" si="10"/>
        <v>53.61</v>
      </c>
      <c r="CS6" s="35">
        <f t="shared" si="10"/>
        <v>53.52</v>
      </c>
      <c r="CT6" s="35">
        <f t="shared" si="10"/>
        <v>49.32</v>
      </c>
      <c r="CU6" s="35">
        <f t="shared" si="10"/>
        <v>50.24</v>
      </c>
      <c r="CV6" s="34" t="str">
        <f>IF(CV7="","",IF(CV7="-","【-】","【"&amp;SUBSTITUTE(TEXT(CV7,"#,##0.00"),"-","△")&amp;"】"))</f>
        <v>【60.41】</v>
      </c>
      <c r="CW6" s="35">
        <f>IF(CW7="",NA(),CW7)</f>
        <v>83.12</v>
      </c>
      <c r="CX6" s="35">
        <f t="shared" ref="CX6:DF6" si="11">IF(CX7="",NA(),CX7)</f>
        <v>82.02</v>
      </c>
      <c r="CY6" s="35">
        <f t="shared" si="11"/>
        <v>82.24</v>
      </c>
      <c r="CZ6" s="35">
        <f t="shared" si="11"/>
        <v>81.59</v>
      </c>
      <c r="DA6" s="35">
        <f t="shared" si="11"/>
        <v>79.52</v>
      </c>
      <c r="DB6" s="35">
        <f t="shared" si="11"/>
        <v>81.459999999999994</v>
      </c>
      <c r="DC6" s="35">
        <f t="shared" si="11"/>
        <v>81.31</v>
      </c>
      <c r="DD6" s="35">
        <f t="shared" si="11"/>
        <v>81.459999999999994</v>
      </c>
      <c r="DE6" s="35">
        <f t="shared" si="11"/>
        <v>79.34</v>
      </c>
      <c r="DF6" s="35">
        <f t="shared" si="11"/>
        <v>78.650000000000006</v>
      </c>
      <c r="DG6" s="34" t="str">
        <f>IF(DG7="","",IF(DG7="-","【-】","【"&amp;SUBSTITUTE(TEXT(DG7,"#,##0.00"),"-","△")&amp;"】"))</f>
        <v>【89.93】</v>
      </c>
      <c r="DH6" s="35">
        <f>IF(DH7="",NA(),DH7)</f>
        <v>39.42</v>
      </c>
      <c r="DI6" s="35">
        <f t="shared" ref="DI6:DQ6" si="12">IF(DI7="",NA(),DI7)</f>
        <v>45.31</v>
      </c>
      <c r="DJ6" s="35">
        <f t="shared" si="12"/>
        <v>47.17</v>
      </c>
      <c r="DK6" s="35">
        <f t="shared" si="12"/>
        <v>47.7</v>
      </c>
      <c r="DL6" s="35">
        <f t="shared" si="12"/>
        <v>49.13</v>
      </c>
      <c r="DM6" s="35">
        <f t="shared" si="12"/>
        <v>38.520000000000003</v>
      </c>
      <c r="DN6" s="35">
        <f t="shared" si="12"/>
        <v>46.67</v>
      </c>
      <c r="DO6" s="35">
        <f t="shared" si="12"/>
        <v>47.7</v>
      </c>
      <c r="DP6" s="35">
        <f t="shared" si="12"/>
        <v>48.3</v>
      </c>
      <c r="DQ6" s="35">
        <f t="shared" si="12"/>
        <v>45.14</v>
      </c>
      <c r="DR6" s="34" t="str">
        <f>IF(DR7="","",IF(DR7="-","【-】","【"&amp;SUBSTITUTE(TEXT(DR7,"#,##0.00"),"-","△")&amp;"】"))</f>
        <v>【48.12】</v>
      </c>
      <c r="DS6" s="35">
        <f>IF(DS7="",NA(),DS7)</f>
        <v>6.33</v>
      </c>
      <c r="DT6" s="35">
        <f t="shared" ref="DT6:EB6" si="13">IF(DT7="",NA(),DT7)</f>
        <v>6.1</v>
      </c>
      <c r="DU6" s="35">
        <f t="shared" si="13"/>
        <v>9.1</v>
      </c>
      <c r="DV6" s="35">
        <f t="shared" si="13"/>
        <v>16.61</v>
      </c>
      <c r="DW6" s="35">
        <f t="shared" si="13"/>
        <v>17.93</v>
      </c>
      <c r="DX6" s="35">
        <f t="shared" si="13"/>
        <v>9.43</v>
      </c>
      <c r="DY6" s="35">
        <f t="shared" si="13"/>
        <v>10.029999999999999</v>
      </c>
      <c r="DZ6" s="35">
        <f t="shared" si="13"/>
        <v>7.26</v>
      </c>
      <c r="EA6" s="35">
        <f t="shared" si="13"/>
        <v>12.43</v>
      </c>
      <c r="EB6" s="35">
        <f t="shared" si="13"/>
        <v>13.58</v>
      </c>
      <c r="EC6" s="34" t="str">
        <f>IF(EC7="","",IF(EC7="-","【-】","【"&amp;SUBSTITUTE(TEXT(EC7,"#,##0.00"),"-","△")&amp;"】"))</f>
        <v>【15.89】</v>
      </c>
      <c r="ED6" s="35">
        <f>IF(ED7="",NA(),ED7)</f>
        <v>0.53</v>
      </c>
      <c r="EE6" s="35">
        <f t="shared" ref="EE6:EM6" si="14">IF(EE7="",NA(),EE7)</f>
        <v>0.37</v>
      </c>
      <c r="EF6" s="35">
        <f t="shared" si="14"/>
        <v>0.1</v>
      </c>
      <c r="EG6" s="35">
        <f t="shared" si="14"/>
        <v>0.18</v>
      </c>
      <c r="EH6" s="35">
        <f t="shared" si="14"/>
        <v>0.26</v>
      </c>
      <c r="EI6" s="35">
        <f t="shared" si="14"/>
        <v>0.71</v>
      </c>
      <c r="EJ6" s="35">
        <f t="shared" si="14"/>
        <v>0.68</v>
      </c>
      <c r="EK6" s="35">
        <f t="shared" si="14"/>
        <v>1.65</v>
      </c>
      <c r="EL6" s="35">
        <f t="shared" si="14"/>
        <v>0.46</v>
      </c>
      <c r="EM6" s="35">
        <f t="shared" si="14"/>
        <v>0.44</v>
      </c>
      <c r="EN6" s="34" t="str">
        <f>IF(EN7="","",IF(EN7="-","【-】","【"&amp;SUBSTITUTE(TEXT(EN7,"#,##0.00"),"-","△")&amp;"】"))</f>
        <v>【0.69】</v>
      </c>
    </row>
    <row r="7" spans="1:144" s="36" customFormat="1" x14ac:dyDescent="0.15">
      <c r="A7" s="28"/>
      <c r="B7" s="37">
        <v>2017</v>
      </c>
      <c r="C7" s="37">
        <v>104299</v>
      </c>
      <c r="D7" s="37">
        <v>46</v>
      </c>
      <c r="E7" s="37">
        <v>1</v>
      </c>
      <c r="F7" s="37">
        <v>0</v>
      </c>
      <c r="G7" s="37">
        <v>1</v>
      </c>
      <c r="H7" s="37" t="s">
        <v>105</v>
      </c>
      <c r="I7" s="37" t="s">
        <v>106</v>
      </c>
      <c r="J7" s="37" t="s">
        <v>107</v>
      </c>
      <c r="K7" s="37" t="s">
        <v>108</v>
      </c>
      <c r="L7" s="37" t="s">
        <v>109</v>
      </c>
      <c r="M7" s="37" t="s">
        <v>110</v>
      </c>
      <c r="N7" s="38" t="s">
        <v>111</v>
      </c>
      <c r="O7" s="38">
        <v>67.59</v>
      </c>
      <c r="P7" s="38">
        <v>69.09</v>
      </c>
      <c r="Q7" s="38">
        <v>2700</v>
      </c>
      <c r="R7" s="38">
        <v>14218</v>
      </c>
      <c r="S7" s="38">
        <v>253.91</v>
      </c>
      <c r="T7" s="38">
        <v>56</v>
      </c>
      <c r="U7" s="38">
        <v>9729</v>
      </c>
      <c r="V7" s="38">
        <v>9.2899999999999991</v>
      </c>
      <c r="W7" s="38">
        <v>1047.26</v>
      </c>
      <c r="X7" s="38">
        <v>108.34</v>
      </c>
      <c r="Y7" s="38">
        <v>111.59</v>
      </c>
      <c r="Z7" s="38">
        <v>109.54</v>
      </c>
      <c r="AA7" s="38">
        <v>109.54</v>
      </c>
      <c r="AB7" s="38">
        <v>106.85</v>
      </c>
      <c r="AC7" s="38">
        <v>107.95</v>
      </c>
      <c r="AD7" s="38">
        <v>109.49</v>
      </c>
      <c r="AE7" s="38">
        <v>111.06</v>
      </c>
      <c r="AF7" s="38">
        <v>107.95</v>
      </c>
      <c r="AG7" s="38">
        <v>104.47</v>
      </c>
      <c r="AH7" s="38">
        <v>113.39</v>
      </c>
      <c r="AI7" s="38">
        <v>0</v>
      </c>
      <c r="AJ7" s="38">
        <v>0</v>
      </c>
      <c r="AK7" s="38">
        <v>0</v>
      </c>
      <c r="AL7" s="38">
        <v>0</v>
      </c>
      <c r="AM7" s="38">
        <v>0</v>
      </c>
      <c r="AN7" s="38">
        <v>13.47</v>
      </c>
      <c r="AO7" s="38">
        <v>9.49</v>
      </c>
      <c r="AP7" s="38">
        <v>9.35</v>
      </c>
      <c r="AQ7" s="38">
        <v>12.44</v>
      </c>
      <c r="AR7" s="38">
        <v>16.399999999999999</v>
      </c>
      <c r="AS7" s="38">
        <v>0.85</v>
      </c>
      <c r="AT7" s="38">
        <v>639.21</v>
      </c>
      <c r="AU7" s="38">
        <v>108.41</v>
      </c>
      <c r="AV7" s="38">
        <v>102.31</v>
      </c>
      <c r="AW7" s="38">
        <v>111.65</v>
      </c>
      <c r="AX7" s="38">
        <v>99.73</v>
      </c>
      <c r="AY7" s="38">
        <v>1081.23</v>
      </c>
      <c r="AZ7" s="38">
        <v>406.37</v>
      </c>
      <c r="BA7" s="38">
        <v>398.29</v>
      </c>
      <c r="BB7" s="38">
        <v>371.89</v>
      </c>
      <c r="BC7" s="38">
        <v>293.23</v>
      </c>
      <c r="BD7" s="38">
        <v>264.33999999999997</v>
      </c>
      <c r="BE7" s="38">
        <v>619.88</v>
      </c>
      <c r="BF7" s="38">
        <v>587.91</v>
      </c>
      <c r="BG7" s="38">
        <v>545.66999999999996</v>
      </c>
      <c r="BH7" s="38">
        <v>559.03</v>
      </c>
      <c r="BI7" s="38">
        <v>517.39</v>
      </c>
      <c r="BJ7" s="38">
        <v>443.13</v>
      </c>
      <c r="BK7" s="38">
        <v>442.54</v>
      </c>
      <c r="BL7" s="38">
        <v>431</v>
      </c>
      <c r="BM7" s="38">
        <v>483.11</v>
      </c>
      <c r="BN7" s="38">
        <v>542.29999999999995</v>
      </c>
      <c r="BO7" s="38">
        <v>274.27</v>
      </c>
      <c r="BP7" s="38">
        <v>92.02</v>
      </c>
      <c r="BQ7" s="38">
        <v>95.62</v>
      </c>
      <c r="BR7" s="38">
        <v>93.86</v>
      </c>
      <c r="BS7" s="38">
        <v>93.23</v>
      </c>
      <c r="BT7" s="38">
        <v>90.68</v>
      </c>
      <c r="BU7" s="38">
        <v>95.4</v>
      </c>
      <c r="BV7" s="38">
        <v>98.6</v>
      </c>
      <c r="BW7" s="38">
        <v>100.82</v>
      </c>
      <c r="BX7" s="38">
        <v>93.28</v>
      </c>
      <c r="BY7" s="38">
        <v>87.51</v>
      </c>
      <c r="BZ7" s="38">
        <v>104.36</v>
      </c>
      <c r="CA7" s="38">
        <v>140.77000000000001</v>
      </c>
      <c r="CB7" s="38">
        <v>135.63999999999999</v>
      </c>
      <c r="CC7" s="38">
        <v>138.29</v>
      </c>
      <c r="CD7" s="38">
        <v>139.63999999999999</v>
      </c>
      <c r="CE7" s="38">
        <v>143.86000000000001</v>
      </c>
      <c r="CF7" s="38">
        <v>186.15</v>
      </c>
      <c r="CG7" s="38">
        <v>181.67</v>
      </c>
      <c r="CH7" s="38">
        <v>179.55</v>
      </c>
      <c r="CI7" s="38">
        <v>208.29</v>
      </c>
      <c r="CJ7" s="38">
        <v>218.42</v>
      </c>
      <c r="CK7" s="38">
        <v>165.71</v>
      </c>
      <c r="CL7" s="38">
        <v>53.82</v>
      </c>
      <c r="CM7" s="38">
        <v>53.4</v>
      </c>
      <c r="CN7" s="38">
        <v>52.73</v>
      </c>
      <c r="CO7" s="38">
        <v>51.05</v>
      </c>
      <c r="CP7" s="38">
        <v>51.21</v>
      </c>
      <c r="CQ7" s="38">
        <v>54.47</v>
      </c>
      <c r="CR7" s="38">
        <v>53.61</v>
      </c>
      <c r="CS7" s="38">
        <v>53.52</v>
      </c>
      <c r="CT7" s="38">
        <v>49.32</v>
      </c>
      <c r="CU7" s="38">
        <v>50.24</v>
      </c>
      <c r="CV7" s="38">
        <v>60.41</v>
      </c>
      <c r="CW7" s="38">
        <v>83.12</v>
      </c>
      <c r="CX7" s="38">
        <v>82.02</v>
      </c>
      <c r="CY7" s="38">
        <v>82.24</v>
      </c>
      <c r="CZ7" s="38">
        <v>81.59</v>
      </c>
      <c r="DA7" s="38">
        <v>79.52</v>
      </c>
      <c r="DB7" s="38">
        <v>81.459999999999994</v>
      </c>
      <c r="DC7" s="38">
        <v>81.31</v>
      </c>
      <c r="DD7" s="38">
        <v>81.459999999999994</v>
      </c>
      <c r="DE7" s="38">
        <v>79.34</v>
      </c>
      <c r="DF7" s="38">
        <v>78.650000000000006</v>
      </c>
      <c r="DG7" s="38">
        <v>89.93</v>
      </c>
      <c r="DH7" s="38">
        <v>39.42</v>
      </c>
      <c r="DI7" s="38">
        <v>45.31</v>
      </c>
      <c r="DJ7" s="38">
        <v>47.17</v>
      </c>
      <c r="DK7" s="38">
        <v>47.7</v>
      </c>
      <c r="DL7" s="38">
        <v>49.13</v>
      </c>
      <c r="DM7" s="38">
        <v>38.520000000000003</v>
      </c>
      <c r="DN7" s="38">
        <v>46.67</v>
      </c>
      <c r="DO7" s="38">
        <v>47.7</v>
      </c>
      <c r="DP7" s="38">
        <v>48.3</v>
      </c>
      <c r="DQ7" s="38">
        <v>45.14</v>
      </c>
      <c r="DR7" s="38">
        <v>48.12</v>
      </c>
      <c r="DS7" s="38">
        <v>6.33</v>
      </c>
      <c r="DT7" s="38">
        <v>6.1</v>
      </c>
      <c r="DU7" s="38">
        <v>9.1</v>
      </c>
      <c r="DV7" s="38">
        <v>16.61</v>
      </c>
      <c r="DW7" s="38">
        <v>17.93</v>
      </c>
      <c r="DX7" s="38">
        <v>9.43</v>
      </c>
      <c r="DY7" s="38">
        <v>10.029999999999999</v>
      </c>
      <c r="DZ7" s="38">
        <v>7.26</v>
      </c>
      <c r="EA7" s="38">
        <v>12.43</v>
      </c>
      <c r="EB7" s="38">
        <v>13.58</v>
      </c>
      <c r="EC7" s="38">
        <v>15.89</v>
      </c>
      <c r="ED7" s="38">
        <v>0.53</v>
      </c>
      <c r="EE7" s="38">
        <v>0.37</v>
      </c>
      <c r="EF7" s="38">
        <v>0.1</v>
      </c>
      <c r="EG7" s="38">
        <v>0.18</v>
      </c>
      <c r="EH7" s="38">
        <v>0.26</v>
      </c>
      <c r="EI7" s="38">
        <v>0.71</v>
      </c>
      <c r="EJ7" s="38">
        <v>0.68</v>
      </c>
      <c r="EK7" s="38">
        <v>1.65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2019-02-14T04:25:31Z</cp:lastPrinted>
  <dcterms:created xsi:type="dcterms:W3CDTF">2018-12-03T08:28:33Z</dcterms:created>
  <dcterms:modified xsi:type="dcterms:W3CDTF">2019-02-14T04:25:34Z</dcterms:modified>
</cp:coreProperties>
</file>