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9○みなかみ町\"/>
    </mc:Choice>
  </mc:AlternateContent>
  <workbookProtection workbookAlgorithmName="SHA-512" workbookHashValue="vLkvZWlGecJtjXasXehTQOH2OGlFHBm49zFDdnA85hsQX8n3hLAK+GG2xVbvu+Rixgfq9r77cZul7d90Rzvvow==" workbookSaltValue="D9DA8xS4E7M4+ISvFaYpG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<sst xmlns="http://schemas.openxmlformats.org/spreadsheetml/2006/main" count="232" uniqueCount="120">
  <si>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</si>
  <si>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</si>
  <si>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</si>
  <si>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</si>
  <si>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</si>
  <si>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</si>
  <si>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</si>
  <si>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</si>
  <si>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</si>
  <si>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</si>
  <si>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</si>
  <si>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</si>
  <si>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</si>
  <si>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</si>
  <si>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</si>
  <si>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</si>
  <si>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</si>
  <si>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</si>
  <si>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</si>
  <si>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</si>
  <si>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</si>
  <si>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</si>
  <si>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</si>
  <si>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</si>
  <si>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</si>
  <si>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</si>
  <si>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</si>
  <si>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</si>
  <si>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</si>
  <si>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</si>
  <si>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</si>
  <si>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</si>
  <si>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</si>
  <si>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</si>
  <si>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</si>
  <si>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</si>
  <si>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</si>
  <si>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</si>
  <si>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</si>
  <si>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</si>
  <si>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</si>
  <si>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</si>
  <si>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</si>
  <si>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</si>
  <si>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</si>
  <si>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</si>
  <si>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</si>
  <si>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</si>
  <si>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</si>
  <si>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</si>
  <si>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</si>
  <si>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</si>
  <si>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</si>
  <si>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</si>
  <si>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</si>
  <si>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</si>
  <si>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</si>
  <si>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</si>
  <si>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</si>
  <si>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</si>
  <si>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</si>
  <si>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</si>
  <si>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</si>
  <si>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</si>
  <si>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</si>
  <si>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</si>
  <si>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</si>
  <si>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</si>
  <si>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</si>
  <si>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</si>
  <si>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</si>
  <si>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</si>
  <si>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</si>
  <si>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</si>
  <si>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</si>
  <si>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</si>
  <si>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</si>
  <si>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</si>
  <si>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</si>
  <si>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</si>
  <si>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</si>
  <si>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</si>
  <si>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</si>
  <si>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</si>
  <si>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</si>
  <si>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</si>
  <si>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</si>
  <si>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</si>
  <si>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</si>
  <si>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</si>
  <si>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</si>
  <si>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</si>
  <si>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</si>
  <si>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</si>
  <si>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</si>
  <si>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</si>
  <si>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</si>
  <si>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</si>
  <si>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</si>
  <si>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</si>
  <si>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</si>
  <si>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</si>
  <si>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</si>
  <si>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</si>
  <si>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</si>
  <si>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</si>
  <si>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</si>
  <si>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</si>
  <si>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</si>
  <si>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</si>
  <si>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</si>
  <si>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</si>
  <si>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</si>
  <si>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</si>
  <si>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</si>
  <si>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</si>
  <si>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</si>
  <si>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①②③
　老朽管更新計画はあるものの資金面で計画的な実施には至っていない。
　耐用年数を経過した施設は複数あり、次期計画の財源確保は難しい状況である。当面は老朽化した施設に優先順位を付けて改修していきたい。</t>
    <rPh sb="5" eb="7">
      <t>ロウキュウ</t>
    </rPh>
    <rPh sb="7" eb="8">
      <t>カン</t>
    </rPh>
    <rPh sb="8" eb="10">
      <t>コウシン</t>
    </rPh>
    <rPh sb="10" eb="12">
      <t>ケイカク</t>
    </rPh>
    <rPh sb="18" eb="20">
      <t>シキン</t>
    </rPh>
    <rPh sb="20" eb="21">
      <t>メン</t>
    </rPh>
    <rPh sb="22" eb="25">
      <t>ケイカクテキ</t>
    </rPh>
    <rPh sb="26" eb="28">
      <t>ジッシ</t>
    </rPh>
    <rPh sb="30" eb="31">
      <t>イタ</t>
    </rPh>
    <rPh sb="39" eb="41">
      <t>タイヨウ</t>
    </rPh>
    <rPh sb="41" eb="43">
      <t>ネンスウ</t>
    </rPh>
    <rPh sb="44" eb="46">
      <t>ケイカ</t>
    </rPh>
    <rPh sb="48" eb="50">
      <t>シセツ</t>
    </rPh>
    <rPh sb="51" eb="53">
      <t>フクスウ</t>
    </rPh>
    <rPh sb="56" eb="58">
      <t>ジキ</t>
    </rPh>
    <rPh sb="58" eb="60">
      <t>ケイカク</t>
    </rPh>
    <rPh sb="61" eb="63">
      <t>ザイゲン</t>
    </rPh>
    <rPh sb="63" eb="65">
      <t>カクホ</t>
    </rPh>
    <rPh sb="66" eb="67">
      <t>ムズカ</t>
    </rPh>
    <rPh sb="69" eb="71">
      <t>ジョウキョウ</t>
    </rPh>
    <rPh sb="75" eb="77">
      <t>トウメン</t>
    </rPh>
    <rPh sb="78" eb="81">
      <t>ロウキュウカ</t>
    </rPh>
    <rPh sb="83" eb="85">
      <t>シセツ</t>
    </rPh>
    <rPh sb="86" eb="88">
      <t>ユウセン</t>
    </rPh>
    <rPh sb="88" eb="90">
      <t>ジュンイ</t>
    </rPh>
    <rPh sb="91" eb="92">
      <t>ツ</t>
    </rPh>
    <rPh sb="94" eb="96">
      <t>カイシュウ</t>
    </rPh>
    <phoneticPr fontId="4"/>
  </si>
  <si>
    <t>　類似団体と比較すると⑦施設利用率と⑧有収率が低いので、対応を検討し効率性を見直す必要がある。全体的に指標の変動は少なく安定している。今後も経営改善に努めたい。
　給水収益の減少、施設の老朽化が進む中で、効率的な事業展開が求められている。水需要の動向を踏まえ老朽化した施設の更新、財源確保の関東を進め、水の安定供給を目指す。</t>
    <rPh sb="1" eb="3">
      <t>ルイジ</t>
    </rPh>
    <rPh sb="3" eb="5">
      <t>ダンタイ</t>
    </rPh>
    <rPh sb="6" eb="8">
      <t>ヒカク</t>
    </rPh>
    <rPh sb="12" eb="14">
      <t>シセツ</t>
    </rPh>
    <rPh sb="14" eb="17">
      <t>リヨウリツ</t>
    </rPh>
    <phoneticPr fontId="4"/>
  </si>
  <si>
    <t>①経常収支比率は安定しているが、収益は減少・費用は増加傾向にある。引き続き費用削減に努める。
②累積欠損金比率は０％ではあるが、人口の減少に伴い給水収益は毎年減少している。また、施設の老朽化により今後の維持管理費は多額になることが見込まれるため、計画的な維持管理が求められている。
③流動比率は下がり、類似団体や全国平均と比較しても低い数値となった。主要事業費の支払いが遅れたことが要因であり、既に支払い済みのため、短期的な債務に対する支払能力に問題は無いと考える。
④今年度主要事業に対する企業債借入額が多かったため、企業債残高対給水収益比率が上昇した。今後も比率と投資規模を考慮した上で企業債の借入を検討する。
⑤料金回収率は安定している。類似団体や全国平均と比較しても高い水準を保っている。
⑥施設が広範囲に点在していて維持管理には不利な条件だが、給水原価は類似団体や全国平均より抑制されている。
⑦施設利用率は毎年下がっている。当町は給水面積が広く、多施設となっているため非効率である。
⑧有収率はほぼ横ばいであるが、類似団体や全国平均と比較すると低い数値である。漏水が原因と思われる。</t>
    <rPh sb="1" eb="3">
      <t>ケイジョウ</t>
    </rPh>
    <rPh sb="3" eb="5">
      <t>シュウシ</t>
    </rPh>
    <rPh sb="5" eb="7">
      <t>ヒリツ</t>
    </rPh>
    <rPh sb="8" eb="10">
      <t>アンテイ</t>
    </rPh>
    <rPh sb="16" eb="18">
      <t>シュウエキ</t>
    </rPh>
    <rPh sb="19" eb="21">
      <t>ゲンショウ</t>
    </rPh>
    <rPh sb="22" eb="24">
      <t>ヒヨウ</t>
    </rPh>
    <rPh sb="25" eb="27">
      <t>ゾウカ</t>
    </rPh>
    <rPh sb="27" eb="29">
      <t>ケイコウ</t>
    </rPh>
    <rPh sb="33" eb="34">
      <t>ヒ</t>
    </rPh>
    <rPh sb="35" eb="36">
      <t>ツヅ</t>
    </rPh>
    <rPh sb="37" eb="39">
      <t>ヒヨウ</t>
    </rPh>
    <rPh sb="39" eb="41">
      <t>サクゲン</t>
    </rPh>
    <rPh sb="42" eb="43">
      <t>ツト</t>
    </rPh>
    <rPh sb="48" eb="50">
      <t>ルイセキ</t>
    </rPh>
    <rPh sb="50" eb="53">
      <t>ケッソンキン</t>
    </rPh>
    <rPh sb="53" eb="55">
      <t>ヒリツ</t>
    </rPh>
    <rPh sb="64" eb="66">
      <t>ジンコウ</t>
    </rPh>
    <rPh sb="67" eb="69">
      <t>ゲンショウ</t>
    </rPh>
    <rPh sb="70" eb="71">
      <t>トモナ</t>
    </rPh>
    <rPh sb="72" eb="74">
      <t>キュウスイ</t>
    </rPh>
    <rPh sb="74" eb="76">
      <t>シュウエキ</t>
    </rPh>
    <rPh sb="77" eb="79">
      <t>マイトシ</t>
    </rPh>
    <rPh sb="79" eb="81">
      <t>ゲンショウ</t>
    </rPh>
    <rPh sb="89" eb="91">
      <t>シセツ</t>
    </rPh>
    <rPh sb="92" eb="95">
      <t>ロウキュウカ</t>
    </rPh>
    <rPh sb="98" eb="100">
      <t>コンゴ</t>
    </rPh>
    <rPh sb="101" eb="103">
      <t>イジ</t>
    </rPh>
    <rPh sb="103" eb="105">
      <t>カンリ</t>
    </rPh>
    <rPh sb="105" eb="106">
      <t>ヒ</t>
    </rPh>
    <rPh sb="107" eb="109">
      <t>タガク</t>
    </rPh>
    <rPh sb="115" eb="117">
      <t>ミコ</t>
    </rPh>
    <rPh sb="123" eb="126">
      <t>ケイカクテキ</t>
    </rPh>
    <rPh sb="127" eb="129">
      <t>イジ</t>
    </rPh>
    <rPh sb="129" eb="131">
      <t>カンリ</t>
    </rPh>
    <rPh sb="132" eb="133">
      <t>モト</t>
    </rPh>
    <rPh sb="142" eb="144">
      <t>リュウドウ</t>
    </rPh>
    <rPh sb="144" eb="146">
      <t>ヒリツ</t>
    </rPh>
    <rPh sb="147" eb="148">
      <t>サ</t>
    </rPh>
    <rPh sb="151" eb="153">
      <t>ルイジ</t>
    </rPh>
    <rPh sb="153" eb="155">
      <t>ダンタイ</t>
    </rPh>
    <rPh sb="156" eb="158">
      <t>ゼンコク</t>
    </rPh>
    <rPh sb="158" eb="160">
      <t>ヘイキン</t>
    </rPh>
    <rPh sb="161" eb="163">
      <t>ヒカク</t>
    </rPh>
    <rPh sb="166" eb="167">
      <t>ヒク</t>
    </rPh>
    <rPh sb="168" eb="170">
      <t>スウチ</t>
    </rPh>
    <rPh sb="175" eb="177">
      <t>シュヨウ</t>
    </rPh>
    <rPh sb="177" eb="179">
      <t>ジギョウ</t>
    </rPh>
    <rPh sb="179" eb="180">
      <t>ヒ</t>
    </rPh>
    <rPh sb="181" eb="183">
      <t>シハラ</t>
    </rPh>
    <rPh sb="185" eb="186">
      <t>オク</t>
    </rPh>
    <rPh sb="191" eb="193">
      <t>ヨウイン</t>
    </rPh>
    <rPh sb="197" eb="198">
      <t>スデ</t>
    </rPh>
    <rPh sb="199" eb="201">
      <t>シハラ</t>
    </rPh>
    <rPh sb="202" eb="203">
      <t>ズ</t>
    </rPh>
    <rPh sb="208" eb="210">
      <t>タンキ</t>
    </rPh>
    <rPh sb="210" eb="211">
      <t>テキ</t>
    </rPh>
    <rPh sb="212" eb="214">
      <t>サイム</t>
    </rPh>
    <rPh sb="215" eb="216">
      <t>タイ</t>
    </rPh>
    <rPh sb="218" eb="220">
      <t>シハラ</t>
    </rPh>
    <rPh sb="220" eb="222">
      <t>ノウリョク</t>
    </rPh>
    <rPh sb="223" eb="225">
      <t>モンダイ</t>
    </rPh>
    <rPh sb="226" eb="227">
      <t>ナ</t>
    </rPh>
    <rPh sb="229" eb="230">
      <t>カンガ</t>
    </rPh>
    <rPh sb="235" eb="237">
      <t>コンネン</t>
    </rPh>
    <rPh sb="237" eb="238">
      <t>ド</t>
    </rPh>
    <rPh sb="238" eb="240">
      <t>シュヨウ</t>
    </rPh>
    <rPh sb="240" eb="242">
      <t>ジギョウ</t>
    </rPh>
    <rPh sb="243" eb="244">
      <t>タイ</t>
    </rPh>
    <rPh sb="246" eb="249">
      <t>キギョウサイ</t>
    </rPh>
    <rPh sb="249" eb="252">
      <t>カリイレガク</t>
    </rPh>
    <rPh sb="253" eb="254">
      <t>オオ</t>
    </rPh>
    <rPh sb="260" eb="263">
      <t>キギョウサイ</t>
    </rPh>
    <rPh sb="263" eb="265">
      <t>ザンダカ</t>
    </rPh>
    <rPh sb="265" eb="266">
      <t>タイ</t>
    </rPh>
    <rPh sb="266" eb="268">
      <t>キュウスイ</t>
    </rPh>
    <rPh sb="268" eb="270">
      <t>シュウエキ</t>
    </rPh>
    <rPh sb="270" eb="272">
      <t>ヒリツ</t>
    </rPh>
    <rPh sb="273" eb="275">
      <t>ジョウショウ</t>
    </rPh>
    <rPh sb="278" eb="280">
      <t>コンゴ</t>
    </rPh>
    <rPh sb="281" eb="283">
      <t>ヒリツ</t>
    </rPh>
    <rPh sb="284" eb="286">
      <t>トウシ</t>
    </rPh>
    <rPh sb="286" eb="288">
      <t>キボ</t>
    </rPh>
    <rPh sb="289" eb="291">
      <t>コウリョ</t>
    </rPh>
    <rPh sb="293" eb="294">
      <t>ウエ</t>
    </rPh>
    <rPh sb="295" eb="298">
      <t>キギョウサイ</t>
    </rPh>
    <rPh sb="299" eb="300">
      <t>カ</t>
    </rPh>
    <rPh sb="300" eb="301">
      <t>イ</t>
    </rPh>
    <rPh sb="302" eb="304">
      <t>ケントウ</t>
    </rPh>
    <rPh sb="309" eb="311">
      <t>リョウキン</t>
    </rPh>
    <rPh sb="311" eb="314">
      <t>カイシュウリツ</t>
    </rPh>
    <rPh sb="315" eb="317">
      <t>アンテイ</t>
    </rPh>
    <rPh sb="322" eb="326">
      <t>ルイジダンタイ</t>
    </rPh>
    <rPh sb="327" eb="331">
      <t>ゼンコクヘイキン</t>
    </rPh>
    <rPh sb="332" eb="334">
      <t>ヒカク</t>
    </rPh>
    <rPh sb="337" eb="338">
      <t>タカ</t>
    </rPh>
    <rPh sb="339" eb="341">
      <t>スイジュン</t>
    </rPh>
    <rPh sb="342" eb="343">
      <t>タモ</t>
    </rPh>
    <rPh sb="350" eb="352">
      <t>シセツ</t>
    </rPh>
    <rPh sb="353" eb="356">
      <t>コウハンイ</t>
    </rPh>
    <rPh sb="357" eb="359">
      <t>テンザイ</t>
    </rPh>
    <rPh sb="363" eb="365">
      <t>イジ</t>
    </rPh>
    <rPh sb="365" eb="367">
      <t>カンリ</t>
    </rPh>
    <rPh sb="369" eb="371">
      <t>フリ</t>
    </rPh>
    <rPh sb="372" eb="374">
      <t>ジョウケン</t>
    </rPh>
    <rPh sb="393" eb="395">
      <t>ヨクセイ</t>
    </rPh>
    <rPh sb="403" eb="408">
      <t>シセツリヨウリツ</t>
    </rPh>
    <rPh sb="409" eb="411">
      <t>マイトシ</t>
    </rPh>
    <rPh sb="411" eb="412">
      <t>サ</t>
    </rPh>
    <rPh sb="418" eb="419">
      <t>トウ</t>
    </rPh>
    <rPh sb="419" eb="420">
      <t>マチ</t>
    </rPh>
    <rPh sb="421" eb="423">
      <t>キュウスイ</t>
    </rPh>
    <rPh sb="423" eb="425">
      <t>メンセキ</t>
    </rPh>
    <rPh sb="426" eb="427">
      <t>ヒロ</t>
    </rPh>
    <rPh sb="429" eb="432">
      <t>タシセツ</t>
    </rPh>
    <rPh sb="440" eb="443">
      <t>ヒコウリツ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</si>
</sst>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0.52</c:v>
                </c:pt>
                <c:pt idx="1">
                  <c:v>0.17</c:v>
                </c:pt>
                <c:pt idx="2">
                  <c:v>0.41</c:v>
                </c:pt>
                <c:pt idx="3">
                  <c:v>0.11</c:v>
                </c:pt>
                <c:pt idx="4">
                  <c:v>0.25</c:v>
                </c:pt>
              </c:numCache>
            </c:numRef>
          </c:val>
          <c:extLst xmlns:c16r2="http://schemas.microsoft.com/office/drawing/2015/06/chart">
            <c:ext xmlns:c16="http://schemas.microsoft.com/office/drawing/2014/chart" uri="{C3380CC4-5D6E-409C-BE32-E72D297353CC}">
              <c16:uniqueId val="{00000000-C822-47EF-993F-BC0E1426CE4B}"/>
            </c:ext>
          </c:extLst>
        </c:ser>
        <c:dLbls>
          <c:showLegendKey val="0"/>
          <c:showVal val="0"/>
          <c:showCatName val="0"/>
          <c:showSerName val="0"/>
          <c:showPercent val="0"/>
          <c:showBubbleSize val="0"/>
        </c:dLbls>
        <c:gapWidth val="150"/>
        <c:axId val="169101880"/>
        <c:axId val="1702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C822-47EF-993F-BC0E1426CE4B}"/>
            </c:ext>
          </c:extLst>
        </c:ser>
        <c:dLbls>
          <c:showLegendKey val="0"/>
          <c:showVal val="0"/>
          <c:showCatName val="0"/>
          <c:showSerName val="0"/>
          <c:showPercent val="0"/>
          <c:showBubbleSize val="0"/>
        </c:dLbls>
        <c:marker val="1"/>
        <c:smooth val="0"/>
        <c:axId val="169101880"/>
        <c:axId val="170206848"/>
      </c:lineChart>
      <c:dateAx>
        <c:axId val="169101880"/>
        <c:scaling>
          <c:orientation val="minMax"/>
        </c:scaling>
        <c:delete val="1"/>
        <c:axPos val="b"/>
        <c:numFmt formatCode="ge" sourceLinked="1"/>
        <c:majorTickMark val="none"/>
        <c:minorTickMark val="none"/>
        <c:tickLblPos val="none"/>
        <c:crossAx val="170206848"/>
        <c:crosses val="autoZero"/>
        <c:auto val="1"/>
        <c:lblOffset val="100"/>
        <c:baseTimeUnit val="years"/>
      </c:dateAx>
      <c:valAx>
        <c:axId val="1702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0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43.69</c:v>
                </c:pt>
                <c:pt idx="1">
                  <c:v>43.22</c:v>
                </c:pt>
                <c:pt idx="2">
                  <c:v>41.68</c:v>
                </c:pt>
                <c:pt idx="3">
                  <c:v>41.35</c:v>
                </c:pt>
                <c:pt idx="4">
                  <c:v>40.49</c:v>
                </c:pt>
              </c:numCache>
            </c:numRef>
          </c:val>
          <c:extLst xmlns:c16r2="http://schemas.microsoft.com/office/drawing/2015/06/chart">
            <c:ext xmlns:c16="http://schemas.microsoft.com/office/drawing/2014/chart" uri="{C3380CC4-5D6E-409C-BE32-E72D297353CC}">
              <c16:uniqueId val="{00000000-37F4-4261-A40F-F08913185E66}"/>
            </c:ext>
          </c:extLst>
        </c:ser>
        <c:dLbls>
          <c:showLegendKey val="0"/>
          <c:showVal val="0"/>
          <c:showCatName val="0"/>
          <c:showSerName val="0"/>
          <c:showPercent val="0"/>
          <c:showBubbleSize val="0"/>
        </c:dLbls>
        <c:gapWidth val="150"/>
        <c:axId val="247872520"/>
        <c:axId val="24787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37F4-4261-A40F-F08913185E66}"/>
            </c:ext>
          </c:extLst>
        </c:ser>
        <c:dLbls>
          <c:showLegendKey val="0"/>
          <c:showVal val="0"/>
          <c:showCatName val="0"/>
          <c:showSerName val="0"/>
          <c:showPercent val="0"/>
          <c:showBubbleSize val="0"/>
        </c:dLbls>
        <c:marker val="1"/>
        <c:smooth val="0"/>
        <c:axId val="247872520"/>
        <c:axId val="247872128"/>
      </c:lineChart>
      <c:dateAx>
        <c:axId val="247872520"/>
        <c:scaling>
          <c:orientation val="minMax"/>
        </c:scaling>
        <c:delete val="1"/>
        <c:axPos val="b"/>
        <c:numFmt formatCode="ge" sourceLinked="1"/>
        <c:majorTickMark val="none"/>
        <c:minorTickMark val="none"/>
        <c:tickLblPos val="none"/>
        <c:crossAx val="247872128"/>
        <c:crosses val="autoZero"/>
        <c:auto val="1"/>
        <c:lblOffset val="100"/>
        <c:baseTimeUnit val="years"/>
      </c:dateAx>
      <c:valAx>
        <c:axId val="2478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7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c:v>
                </c:pt>
                <c:pt idx="1">
                  <c:v>77.989999999999995</c:v>
                </c:pt>
                <c:pt idx="2">
                  <c:v>78</c:v>
                </c:pt>
                <c:pt idx="3">
                  <c:v>78.2</c:v>
                </c:pt>
                <c:pt idx="4">
                  <c:v>78.2</c:v>
                </c:pt>
              </c:numCache>
            </c:numRef>
          </c:val>
          <c:extLst xmlns:c16r2="http://schemas.microsoft.com/office/drawing/2015/06/chart">
            <c:ext xmlns:c16="http://schemas.microsoft.com/office/drawing/2014/chart" uri="{C3380CC4-5D6E-409C-BE32-E72D297353CC}">
              <c16:uniqueId val="{00000000-AE16-438D-B10B-91332130DD77}"/>
            </c:ext>
          </c:extLst>
        </c:ser>
        <c:dLbls>
          <c:showLegendKey val="0"/>
          <c:showVal val="0"/>
          <c:showCatName val="0"/>
          <c:showSerName val="0"/>
          <c:showPercent val="0"/>
          <c:showBubbleSize val="0"/>
        </c:dLbls>
        <c:gapWidth val="150"/>
        <c:axId val="247813800"/>
        <c:axId val="24781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E16-438D-B10B-91332130DD77}"/>
            </c:ext>
          </c:extLst>
        </c:ser>
        <c:dLbls>
          <c:showLegendKey val="0"/>
          <c:showVal val="0"/>
          <c:showCatName val="0"/>
          <c:showSerName val="0"/>
          <c:showPercent val="0"/>
          <c:showBubbleSize val="0"/>
        </c:dLbls>
        <c:marker val="1"/>
        <c:smooth val="0"/>
        <c:axId val="247813800"/>
        <c:axId val="247814192"/>
      </c:lineChart>
      <c:dateAx>
        <c:axId val="247813800"/>
        <c:scaling>
          <c:orientation val="minMax"/>
        </c:scaling>
        <c:delete val="1"/>
        <c:axPos val="b"/>
        <c:numFmt formatCode="ge" sourceLinked="1"/>
        <c:majorTickMark val="none"/>
        <c:minorTickMark val="none"/>
        <c:tickLblPos val="none"/>
        <c:crossAx val="247814192"/>
        <c:crosses val="autoZero"/>
        <c:auto val="1"/>
        <c:lblOffset val="100"/>
        <c:baseTimeUnit val="years"/>
      </c:dateAx>
      <c:valAx>
        <c:axId val="24781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105.22</c:v>
                </c:pt>
                <c:pt idx="1">
                  <c:v>113.18</c:v>
                </c:pt>
                <c:pt idx="2">
                  <c:v>114.82</c:v>
                </c:pt>
                <c:pt idx="3">
                  <c:v>116.43</c:v>
                </c:pt>
                <c:pt idx="4">
                  <c:v>114.98</c:v>
                </c:pt>
              </c:numCache>
            </c:numRef>
          </c:val>
          <c:extLst xmlns:c16r2="http://schemas.microsoft.com/office/drawing/2015/06/chart">
            <c:ext xmlns:c16="http://schemas.microsoft.com/office/drawing/2014/chart" uri="{C3380CC4-5D6E-409C-BE32-E72D297353CC}">
              <c16:uniqueId val="{00000000-B12C-447D-8572-AE92564BA56E}"/>
            </c:ext>
          </c:extLst>
        </c:ser>
        <c:dLbls>
          <c:showLegendKey val="0"/>
          <c:showVal val="0"/>
          <c:showCatName val="0"/>
          <c:showSerName val="0"/>
          <c:showPercent val="0"/>
          <c:showBubbleSize val="0"/>
        </c:dLbls>
        <c:gapWidth val="150"/>
        <c:axId val="168583528"/>
        <c:axId val="7566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B12C-447D-8572-AE92564BA56E}"/>
            </c:ext>
          </c:extLst>
        </c:ser>
        <c:dLbls>
          <c:showLegendKey val="0"/>
          <c:showVal val="0"/>
          <c:showCatName val="0"/>
          <c:showSerName val="0"/>
          <c:showPercent val="0"/>
          <c:showBubbleSize val="0"/>
        </c:dLbls>
        <c:marker val="1"/>
        <c:smooth val="0"/>
        <c:axId val="168583528"/>
        <c:axId val="75669144"/>
      </c:lineChart>
      <c:dateAx>
        <c:axId val="168583528"/>
        <c:scaling>
          <c:orientation val="minMax"/>
        </c:scaling>
        <c:delete val="1"/>
        <c:axPos val="b"/>
        <c:numFmt formatCode="ge" sourceLinked="1"/>
        <c:majorTickMark val="none"/>
        <c:minorTickMark val="none"/>
        <c:tickLblPos val="none"/>
        <c:crossAx val="75669144"/>
        <c:crosses val="autoZero"/>
        <c:auto val="1"/>
        <c:lblOffset val="100"/>
        <c:baseTimeUnit val="years"/>
      </c:dateAx>
      <c:valAx>
        <c:axId val="75669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58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58.83</c:v>
                </c:pt>
                <c:pt idx="1">
                  <c:v>64.16</c:v>
                </c:pt>
                <c:pt idx="2">
                  <c:v>65.319999999999993</c:v>
                </c:pt>
                <c:pt idx="3">
                  <c:v>66.849999999999994</c:v>
                </c:pt>
                <c:pt idx="4">
                  <c:v>68.52</c:v>
                </c:pt>
              </c:numCache>
            </c:numRef>
          </c:val>
          <c:extLst xmlns:c16r2="http://schemas.microsoft.com/office/drawing/2015/06/chart">
            <c:ext xmlns:c16="http://schemas.microsoft.com/office/drawing/2014/chart" uri="{C3380CC4-5D6E-409C-BE32-E72D297353CC}">
              <c16:uniqueId val="{00000000-8493-48FC-9994-BABEC66B1ACF}"/>
            </c:ext>
          </c:extLst>
        </c:ser>
        <c:dLbls>
          <c:showLegendKey val="0"/>
          <c:showVal val="0"/>
          <c:showCatName val="0"/>
          <c:showSerName val="0"/>
          <c:showPercent val="0"/>
          <c:showBubbleSize val="0"/>
        </c:dLbls>
        <c:gapWidth val="150"/>
        <c:axId val="169533848"/>
        <c:axId val="1703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493-48FC-9994-BABEC66B1ACF}"/>
            </c:ext>
          </c:extLst>
        </c:ser>
        <c:dLbls>
          <c:showLegendKey val="0"/>
          <c:showVal val="0"/>
          <c:showCatName val="0"/>
          <c:showSerName val="0"/>
          <c:showPercent val="0"/>
          <c:showBubbleSize val="0"/>
        </c:dLbls>
        <c:marker val="1"/>
        <c:smooth val="0"/>
        <c:axId val="169533848"/>
        <c:axId val="170335104"/>
      </c:lineChart>
      <c:dateAx>
        <c:axId val="169533848"/>
        <c:scaling>
          <c:orientation val="minMax"/>
        </c:scaling>
        <c:delete val="1"/>
        <c:axPos val="b"/>
        <c:numFmt formatCode="ge" sourceLinked="1"/>
        <c:majorTickMark val="none"/>
        <c:minorTickMark val="none"/>
        <c:tickLblPos val="none"/>
        <c:crossAx val="170335104"/>
        <c:crosses val="autoZero"/>
        <c:auto val="1"/>
        <c:lblOffset val="100"/>
        <c:baseTimeUnit val="years"/>
      </c:dateAx>
      <c:valAx>
        <c:axId val="1703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3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4.78</c:v>
                </c:pt>
                <c:pt idx="1">
                  <c:v>7.36</c:v>
                </c:pt>
                <c:pt idx="2">
                  <c:v>7.33</c:v>
                </c:pt>
                <c:pt idx="3">
                  <c:v>7.19</c:v>
                </c:pt>
                <c:pt idx="4">
                  <c:v>7.12</c:v>
                </c:pt>
              </c:numCache>
            </c:numRef>
          </c:val>
          <c:extLst xmlns:c16r2="http://schemas.microsoft.com/office/drawing/2015/06/chart">
            <c:ext xmlns:c16="http://schemas.microsoft.com/office/drawing/2014/chart" uri="{C3380CC4-5D6E-409C-BE32-E72D297353CC}">
              <c16:uniqueId val="{00000000-0187-4A54-8751-37C0229EE829}"/>
            </c:ext>
          </c:extLst>
        </c:ser>
        <c:dLbls>
          <c:showLegendKey val="0"/>
          <c:showVal val="0"/>
          <c:showCatName val="0"/>
          <c:showSerName val="0"/>
          <c:showPercent val="0"/>
          <c:showBubbleSize val="0"/>
        </c:dLbls>
        <c:gapWidth val="150"/>
        <c:axId val="247870168"/>
        <c:axId val="2478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0187-4A54-8751-37C0229EE829}"/>
            </c:ext>
          </c:extLst>
        </c:ser>
        <c:dLbls>
          <c:showLegendKey val="0"/>
          <c:showVal val="0"/>
          <c:showCatName val="0"/>
          <c:showSerName val="0"/>
          <c:showPercent val="0"/>
          <c:showBubbleSize val="0"/>
        </c:dLbls>
        <c:marker val="1"/>
        <c:smooth val="0"/>
        <c:axId val="247870168"/>
        <c:axId val="247870560"/>
      </c:lineChart>
      <c:dateAx>
        <c:axId val="247870168"/>
        <c:scaling>
          <c:orientation val="minMax"/>
        </c:scaling>
        <c:delete val="1"/>
        <c:axPos val="b"/>
        <c:numFmt formatCode="ge" sourceLinked="1"/>
        <c:majorTickMark val="none"/>
        <c:minorTickMark val="none"/>
        <c:tickLblPos val="none"/>
        <c:crossAx val="247870560"/>
        <c:crosses val="autoZero"/>
        <c:auto val="1"/>
        <c:lblOffset val="100"/>
        <c:baseTimeUnit val="years"/>
      </c:dateAx>
      <c:valAx>
        <c:axId val="2478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7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82.64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A6-4A77-A58A-D8AC12FACD3D}"/>
            </c:ext>
          </c:extLst>
        </c:ser>
        <c:dLbls>
          <c:showLegendKey val="0"/>
          <c:showVal val="0"/>
          <c:showCatName val="0"/>
          <c:showSerName val="0"/>
          <c:showPercent val="0"/>
          <c:showBubbleSize val="0"/>
        </c:dLbls>
        <c:gapWidth val="150"/>
        <c:axId val="247800128"/>
        <c:axId val="24780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B4A6-4A77-A58A-D8AC12FACD3D}"/>
            </c:ext>
          </c:extLst>
        </c:ser>
        <c:dLbls>
          <c:showLegendKey val="0"/>
          <c:showVal val="0"/>
          <c:showCatName val="0"/>
          <c:showSerName val="0"/>
          <c:showPercent val="0"/>
          <c:showBubbleSize val="0"/>
        </c:dLbls>
        <c:marker val="1"/>
        <c:smooth val="0"/>
        <c:axId val="247800128"/>
        <c:axId val="247800520"/>
      </c:lineChart>
      <c:dateAx>
        <c:axId val="247800128"/>
        <c:scaling>
          <c:orientation val="minMax"/>
        </c:scaling>
        <c:delete val="1"/>
        <c:axPos val="b"/>
        <c:numFmt formatCode="ge" sourceLinked="1"/>
        <c:majorTickMark val="none"/>
        <c:minorTickMark val="none"/>
        <c:tickLblPos val="none"/>
        <c:crossAx val="247800520"/>
        <c:crosses val="autoZero"/>
        <c:auto val="1"/>
        <c:lblOffset val="100"/>
        <c:baseTimeUnit val="years"/>
      </c:dateAx>
      <c:valAx>
        <c:axId val="247800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8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1188.57</c:v>
                </c:pt>
                <c:pt idx="1">
                  <c:v>220.58</c:v>
                </c:pt>
                <c:pt idx="2">
                  <c:v>235.3</c:v>
                </c:pt>
                <c:pt idx="3">
                  <c:v>316.87</c:v>
                </c:pt>
                <c:pt idx="4">
                  <c:v>179.29</c:v>
                </c:pt>
              </c:numCache>
            </c:numRef>
          </c:val>
          <c:extLst xmlns:c16r2="http://schemas.microsoft.com/office/drawing/2015/06/chart">
            <c:ext xmlns:c16="http://schemas.microsoft.com/office/drawing/2014/chart" uri="{C3380CC4-5D6E-409C-BE32-E72D297353CC}">
              <c16:uniqueId val="{00000000-E14C-4F2B-9FAB-CBC769782477}"/>
            </c:ext>
          </c:extLst>
        </c:ser>
        <c:dLbls>
          <c:showLegendKey val="0"/>
          <c:showVal val="0"/>
          <c:showCatName val="0"/>
          <c:showSerName val="0"/>
          <c:showPercent val="0"/>
          <c:showBubbleSize val="0"/>
        </c:dLbls>
        <c:gapWidth val="150"/>
        <c:axId val="247802088"/>
        <c:axId val="24780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E14C-4F2B-9FAB-CBC769782477}"/>
            </c:ext>
          </c:extLst>
        </c:ser>
        <c:dLbls>
          <c:showLegendKey val="0"/>
          <c:showVal val="0"/>
          <c:showCatName val="0"/>
          <c:showSerName val="0"/>
          <c:showPercent val="0"/>
          <c:showBubbleSize val="0"/>
        </c:dLbls>
        <c:marker val="1"/>
        <c:smooth val="0"/>
        <c:axId val="247802088"/>
        <c:axId val="247802480"/>
      </c:lineChart>
      <c:dateAx>
        <c:axId val="247802088"/>
        <c:scaling>
          <c:orientation val="minMax"/>
        </c:scaling>
        <c:delete val="1"/>
        <c:axPos val="b"/>
        <c:numFmt formatCode="ge" sourceLinked="1"/>
        <c:majorTickMark val="none"/>
        <c:minorTickMark val="none"/>
        <c:tickLblPos val="none"/>
        <c:crossAx val="247802480"/>
        <c:crosses val="autoZero"/>
        <c:auto val="1"/>
        <c:lblOffset val="100"/>
        <c:baseTimeUnit val="years"/>
      </c:dateAx>
      <c:valAx>
        <c:axId val="24780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80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418.57</c:v>
                </c:pt>
                <c:pt idx="1">
                  <c:v>381.49</c:v>
                </c:pt>
                <c:pt idx="2">
                  <c:v>358.97</c:v>
                </c:pt>
                <c:pt idx="3">
                  <c:v>320.83999999999997</c:v>
                </c:pt>
                <c:pt idx="4">
                  <c:v>335.6</c:v>
                </c:pt>
              </c:numCache>
            </c:numRef>
          </c:val>
          <c:extLst xmlns:c16r2="http://schemas.microsoft.com/office/drawing/2015/06/chart">
            <c:ext xmlns:c16="http://schemas.microsoft.com/office/drawing/2014/chart" uri="{C3380CC4-5D6E-409C-BE32-E72D297353CC}">
              <c16:uniqueId val="{00000000-CDF5-48F4-BDB0-14CD62FDCEDA}"/>
            </c:ext>
          </c:extLst>
        </c:ser>
        <c:dLbls>
          <c:showLegendKey val="0"/>
          <c:showVal val="0"/>
          <c:showCatName val="0"/>
          <c:showSerName val="0"/>
          <c:showPercent val="0"/>
          <c:showBubbleSize val="0"/>
        </c:dLbls>
        <c:gapWidth val="150"/>
        <c:axId val="247803656"/>
        <c:axId val="24788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CDF5-48F4-BDB0-14CD62FDCEDA}"/>
            </c:ext>
          </c:extLst>
        </c:ser>
        <c:dLbls>
          <c:showLegendKey val="0"/>
          <c:showVal val="0"/>
          <c:showCatName val="0"/>
          <c:showSerName val="0"/>
          <c:showPercent val="0"/>
          <c:showBubbleSize val="0"/>
        </c:dLbls>
        <c:marker val="1"/>
        <c:smooth val="0"/>
        <c:axId val="247803656"/>
        <c:axId val="247885768"/>
      </c:lineChart>
      <c:dateAx>
        <c:axId val="247803656"/>
        <c:scaling>
          <c:orientation val="minMax"/>
        </c:scaling>
        <c:delete val="1"/>
        <c:axPos val="b"/>
        <c:numFmt formatCode="ge" sourceLinked="1"/>
        <c:majorTickMark val="none"/>
        <c:minorTickMark val="none"/>
        <c:tickLblPos val="none"/>
        <c:crossAx val="247885768"/>
        <c:crosses val="autoZero"/>
        <c:auto val="1"/>
        <c:lblOffset val="100"/>
        <c:baseTimeUnit val="years"/>
      </c:dateAx>
      <c:valAx>
        <c:axId val="247885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80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92.78</c:v>
                </c:pt>
                <c:pt idx="1">
                  <c:v>109.34</c:v>
                </c:pt>
                <c:pt idx="2">
                  <c:v>111.97</c:v>
                </c:pt>
                <c:pt idx="3">
                  <c:v>114.36</c:v>
                </c:pt>
                <c:pt idx="4">
                  <c:v>111.1</c:v>
                </c:pt>
              </c:numCache>
            </c:numRef>
          </c:val>
          <c:extLst xmlns:c16r2="http://schemas.microsoft.com/office/drawing/2015/06/chart">
            <c:ext xmlns:c16="http://schemas.microsoft.com/office/drawing/2014/chart" uri="{C3380CC4-5D6E-409C-BE32-E72D297353CC}">
              <c16:uniqueId val="{00000000-DF98-4587-AF1B-A5A49AA7D82C}"/>
            </c:ext>
          </c:extLst>
        </c:ser>
        <c:dLbls>
          <c:showLegendKey val="0"/>
          <c:showVal val="0"/>
          <c:showCatName val="0"/>
          <c:showSerName val="0"/>
          <c:showPercent val="0"/>
          <c:showBubbleSize val="0"/>
        </c:dLbls>
        <c:gapWidth val="150"/>
        <c:axId val="247886944"/>
        <c:axId val="24788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DF98-4587-AF1B-A5A49AA7D82C}"/>
            </c:ext>
          </c:extLst>
        </c:ser>
        <c:dLbls>
          <c:showLegendKey val="0"/>
          <c:showVal val="0"/>
          <c:showCatName val="0"/>
          <c:showSerName val="0"/>
          <c:showPercent val="0"/>
          <c:showBubbleSize val="0"/>
        </c:dLbls>
        <c:marker val="1"/>
        <c:smooth val="0"/>
        <c:axId val="247886944"/>
        <c:axId val="247887336"/>
      </c:lineChart>
      <c:dateAx>
        <c:axId val="247886944"/>
        <c:scaling>
          <c:orientation val="minMax"/>
        </c:scaling>
        <c:delete val="1"/>
        <c:axPos val="b"/>
        <c:numFmt formatCode="ge" sourceLinked="1"/>
        <c:majorTickMark val="none"/>
        <c:minorTickMark val="none"/>
        <c:tickLblPos val="none"/>
        <c:crossAx val="247887336"/>
        <c:crosses val="autoZero"/>
        <c:auto val="1"/>
        <c:lblOffset val="100"/>
        <c:baseTimeUnit val="years"/>
      </c:dateAx>
      <c:valAx>
        <c:axId val="24788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130.13999999999999</c:v>
                </c:pt>
                <c:pt idx="1">
                  <c:v>110.66</c:v>
                </c:pt>
                <c:pt idx="2">
                  <c:v>108.44</c:v>
                </c:pt>
                <c:pt idx="3">
                  <c:v>106.25</c:v>
                </c:pt>
                <c:pt idx="4">
                  <c:v>109.61</c:v>
                </c:pt>
              </c:numCache>
            </c:numRef>
          </c:val>
          <c:extLst xmlns:c16r2="http://schemas.microsoft.com/office/drawing/2015/06/chart">
            <c:ext xmlns:c16="http://schemas.microsoft.com/office/drawing/2014/chart" uri="{C3380CC4-5D6E-409C-BE32-E72D297353CC}">
              <c16:uniqueId val="{00000000-FA43-4C9D-9947-063798992C54}"/>
            </c:ext>
          </c:extLst>
        </c:ser>
        <c:dLbls>
          <c:showLegendKey val="0"/>
          <c:showVal val="0"/>
          <c:showCatName val="0"/>
          <c:showSerName val="0"/>
          <c:showPercent val="0"/>
          <c:showBubbleSize val="0"/>
        </c:dLbls>
        <c:gapWidth val="150"/>
        <c:axId val="247801696"/>
        <c:axId val="24788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FA43-4C9D-9947-063798992C54}"/>
            </c:ext>
          </c:extLst>
        </c:ser>
        <c:dLbls>
          <c:showLegendKey val="0"/>
          <c:showVal val="0"/>
          <c:showCatName val="0"/>
          <c:showSerName val="0"/>
          <c:showPercent val="0"/>
          <c:showBubbleSize val="0"/>
        </c:dLbls>
        <c:marker val="1"/>
        <c:smooth val="0"/>
        <c:axId val="247801696"/>
        <c:axId val="247888904"/>
      </c:lineChart>
      <c:dateAx>
        <c:axId val="247801696"/>
        <c:scaling>
          <c:orientation val="minMax"/>
        </c:scaling>
        <c:delete val="1"/>
        <c:axPos val="b"/>
        <c:numFmt formatCode="ge" sourceLinked="1"/>
        <c:majorTickMark val="none"/>
        <c:minorTickMark val="none"/>
        <c:tickLblPos val="none"/>
        <c:crossAx val="247888904"/>
        <c:crosses val="autoZero"/>
        <c:auto val="1"/>
        <c:lblOffset val="100"/>
        <c:baseTimeUnit val="years"/>
      </c:dateAx>
      <c:valAx>
        <c:axId val="24788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みなかみ町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19447</v>
      </c>
      <c r="AM8" s="70"/>
      <c r="AN8" s="70"/>
      <c r="AO8" s="70"/>
      <c r="AP8" s="70"/>
      <c r="AQ8" s="70"/>
      <c r="AR8" s="70"/>
      <c r="AS8" s="70"/>
      <c r="AT8" s="66">
        <f>データ!$S$6</f>
        <v>781.08</v>
      </c>
      <c r="AU8" s="67"/>
      <c r="AV8" s="67"/>
      <c r="AW8" s="67"/>
      <c r="AX8" s="67"/>
      <c r="AY8" s="67"/>
      <c r="AZ8" s="67"/>
      <c r="BA8" s="67"/>
      <c r="BB8" s="69">
        <f>データ!$T$6</f>
        <v>24.9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61.28</v>
      </c>
      <c r="J10" s="67"/>
      <c r="K10" s="67"/>
      <c r="L10" s="67"/>
      <c r="M10" s="67"/>
      <c r="N10" s="67"/>
      <c r="O10" s="68"/>
      <c r="P10" s="69">
        <f>データ!$P$6</f>
        <v>99.7</v>
      </c>
      <c r="Q10" s="69"/>
      <c r="R10" s="69"/>
      <c r="S10" s="69"/>
      <c r="T10" s="69"/>
      <c r="U10" s="69"/>
      <c r="V10" s="69"/>
      <c r="W10" s="70">
        <f>データ!$Q$6</f>
        <v>2480</v>
      </c>
      <c r="X10" s="70"/>
      <c r="Y10" s="70"/>
      <c r="Z10" s="70"/>
      <c r="AA10" s="70"/>
      <c r="AB10" s="70"/>
      <c r="AC10" s="70"/>
      <c r="AD10" s="2"/>
      <c r="AE10" s="2"/>
      <c r="AF10" s="2"/>
      <c r="AG10" s="2"/>
      <c r="AH10" s="4"/>
      <c r="AI10" s="4"/>
      <c r="AJ10" s="4"/>
      <c r="AK10" s="4"/>
      <c r="AL10" s="70">
        <f>データ!$U$6</f>
        <v>18635</v>
      </c>
      <c r="AM10" s="70"/>
      <c r="AN10" s="70"/>
      <c r="AO10" s="70"/>
      <c r="AP10" s="70"/>
      <c r="AQ10" s="70"/>
      <c r="AR10" s="70"/>
      <c r="AS10" s="70"/>
      <c r="AT10" s="66">
        <f>データ!$V$6</f>
        <v>205.51</v>
      </c>
      <c r="AU10" s="67"/>
      <c r="AV10" s="67"/>
      <c r="AW10" s="67"/>
      <c r="AX10" s="67"/>
      <c r="AY10" s="67"/>
      <c r="AZ10" s="67"/>
      <c r="BA10" s="67"/>
      <c r="BB10" s="69">
        <f>データ!$W$6</f>
        <v>90.68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vWO4QZcrpUYAlihtrKGKIm1+1rrRtZUz3ejOuL9LtL2k8X4CWCJ2pFTE2WONp1eg1Hk4Z2awDqQXhg0/F07Bw==" saltValue="32t2dKdtqzGpKntht1ZDr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104493</v>
      </c>
      <c r="D6" s="33">
        <f t="shared" si="3"/>
        <v>46</v>
      </c>
      <c r="E6" s="33">
        <f t="shared" si="3"/>
        <v>1</v>
      </c>
      <c r="F6" s="33">
        <f t="shared" si="3"/>
        <v>0</v>
      </c>
      <c r="G6" s="33">
        <f t="shared" si="3"/>
        <v>1</v>
      </c>
      <c r="H6" s="33" t="str">
        <f t="shared" si="3"/>
        <v>群馬県　みなかみ町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61.28</v>
      </c>
      <c r="P6" s="34">
        <f t="shared" si="3"/>
        <v>99.7</v>
      </c>
      <c r="Q6" s="34">
        <f t="shared" si="3"/>
        <v>2480</v>
      </c>
      <c r="R6" s="34">
        <f t="shared" si="3"/>
        <v>19447</v>
      </c>
      <c r="S6" s="34">
        <f t="shared" si="3"/>
        <v>781.08</v>
      </c>
      <c r="T6" s="34">
        <f t="shared" si="3"/>
        <v>24.9</v>
      </c>
      <c r="U6" s="34">
        <f t="shared" si="3"/>
        <v>18635</v>
      </c>
      <c r="V6" s="34">
        <f t="shared" si="3"/>
        <v>205.51</v>
      </c>
      <c r="W6" s="34">
        <f t="shared" si="3"/>
        <v>90.68</v>
      </c>
      <c r="X6" s="35">
        <f>IF(X7="",NA(),X7)</f>
        <v>105.22</v>
      </c>
      <c r="Y6" s="35">
        <f t="shared" ref="Y6:AG6" si="4">IF(Y7="",NA(),Y7)</f>
        <v>113.18</v>
      </c>
      <c r="Z6" s="35">
        <f t="shared" si="4"/>
        <v>114.82</v>
      </c>
      <c r="AA6" s="35">
        <f t="shared" si="4"/>
        <v>116.43</v>
      </c>
      <c r="AB6" s="35">
        <f t="shared" si="4"/>
        <v>114.98</v>
      </c>
      <c r="AC6" s="35">
        <f t="shared" si="4"/>
        <v>106.55</v>
      </c>
      <c r="AD6" s="35">
        <f t="shared" si="4"/>
        <v>110.01</v>
      </c>
      <c r="AE6" s="35">
        <f t="shared" si="4"/>
        <v>111.21</v>
      </c>
      <c r="AF6" s="35">
        <f t="shared" si="4"/>
        <v>111.71</v>
      </c>
      <c r="AG6" s="35">
        <f t="shared" si="4"/>
        <v>110.05</v>
      </c>
      <c r="AH6" s="34" t="str">
        <f>IF(AH7="","",IF(AH7="-","【-】","【"&amp;SUBSTITUTE(TEXT(AH7,"#,##0.00"),"-","△")&amp;"】"))</f>
        <v>【113.39】</v>
      </c>
      <c r="AI6" s="35">
        <f>IF(AI7="",NA(),AI7)</f>
        <v>82.64</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1188.57</v>
      </c>
      <c r="AU6" s="35">
        <f t="shared" ref="AU6:BC6" si="6">IF(AU7="",NA(),AU7)</f>
        <v>220.58</v>
      </c>
      <c r="AV6" s="35">
        <f t="shared" si="6"/>
        <v>235.3</v>
      </c>
      <c r="AW6" s="35">
        <f t="shared" si="6"/>
        <v>316.87</v>
      </c>
      <c r="AX6" s="35">
        <f t="shared" si="6"/>
        <v>179.29</v>
      </c>
      <c r="AY6" s="35">
        <f t="shared" si="6"/>
        <v>963.24</v>
      </c>
      <c r="AZ6" s="35">
        <f t="shared" si="6"/>
        <v>381.53</v>
      </c>
      <c r="BA6" s="35">
        <f t="shared" si="6"/>
        <v>391.54</v>
      </c>
      <c r="BB6" s="35">
        <f t="shared" si="6"/>
        <v>384.34</v>
      </c>
      <c r="BC6" s="35">
        <f t="shared" si="6"/>
        <v>359.47</v>
      </c>
      <c r="BD6" s="34" t="str">
        <f>IF(BD7="","",IF(BD7="-","【-】","【"&amp;SUBSTITUTE(TEXT(BD7,"#,##0.00"),"-","△")&amp;"】"))</f>
        <v>【264.34】</v>
      </c>
      <c r="BE6" s="35">
        <f>IF(BE7="",NA(),BE7)</f>
        <v>418.57</v>
      </c>
      <c r="BF6" s="35">
        <f t="shared" ref="BF6:BN6" si="7">IF(BF7="",NA(),BF7)</f>
        <v>381.49</v>
      </c>
      <c r="BG6" s="35">
        <f t="shared" si="7"/>
        <v>358.97</v>
      </c>
      <c r="BH6" s="35">
        <f t="shared" si="7"/>
        <v>320.83999999999997</v>
      </c>
      <c r="BI6" s="35">
        <f t="shared" si="7"/>
        <v>335.6</v>
      </c>
      <c r="BJ6" s="35">
        <f t="shared" si="7"/>
        <v>400.38</v>
      </c>
      <c r="BK6" s="35">
        <f t="shared" si="7"/>
        <v>393.27</v>
      </c>
      <c r="BL6" s="35">
        <f t="shared" si="7"/>
        <v>386.97</v>
      </c>
      <c r="BM6" s="35">
        <f t="shared" si="7"/>
        <v>380.58</v>
      </c>
      <c r="BN6" s="35">
        <f t="shared" si="7"/>
        <v>401.79</v>
      </c>
      <c r="BO6" s="34" t="str">
        <f>IF(BO7="","",IF(BO7="-","【-】","【"&amp;SUBSTITUTE(TEXT(BO7,"#,##0.00"),"-","△")&amp;"】"))</f>
        <v>【274.27】</v>
      </c>
      <c r="BP6" s="35">
        <f>IF(BP7="",NA(),BP7)</f>
        <v>92.78</v>
      </c>
      <c r="BQ6" s="35">
        <f t="shared" ref="BQ6:BY6" si="8">IF(BQ7="",NA(),BQ7)</f>
        <v>109.34</v>
      </c>
      <c r="BR6" s="35">
        <f t="shared" si="8"/>
        <v>111.97</v>
      </c>
      <c r="BS6" s="35">
        <f t="shared" si="8"/>
        <v>114.36</v>
      </c>
      <c r="BT6" s="35">
        <f t="shared" si="8"/>
        <v>111.1</v>
      </c>
      <c r="BU6" s="35">
        <f t="shared" si="8"/>
        <v>96.56</v>
      </c>
      <c r="BV6" s="35">
        <f t="shared" si="8"/>
        <v>100.47</v>
      </c>
      <c r="BW6" s="35">
        <f t="shared" si="8"/>
        <v>101.72</v>
      </c>
      <c r="BX6" s="35">
        <f t="shared" si="8"/>
        <v>102.38</v>
      </c>
      <c r="BY6" s="35">
        <f t="shared" si="8"/>
        <v>100.12</v>
      </c>
      <c r="BZ6" s="34" t="str">
        <f>IF(BZ7="","",IF(BZ7="-","【-】","【"&amp;SUBSTITUTE(TEXT(BZ7,"#,##0.00"),"-","△")&amp;"】"))</f>
        <v>【104.36】</v>
      </c>
      <c r="CA6" s="35">
        <f>IF(CA7="",NA(),CA7)</f>
        <v>130.13999999999999</v>
      </c>
      <c r="CB6" s="35">
        <f t="shared" ref="CB6:CJ6" si="9">IF(CB7="",NA(),CB7)</f>
        <v>110.66</v>
      </c>
      <c r="CC6" s="35">
        <f t="shared" si="9"/>
        <v>108.44</v>
      </c>
      <c r="CD6" s="35">
        <f t="shared" si="9"/>
        <v>106.25</v>
      </c>
      <c r="CE6" s="35">
        <f t="shared" si="9"/>
        <v>109.61</v>
      </c>
      <c r="CF6" s="35">
        <f t="shared" si="9"/>
        <v>177.14</v>
      </c>
      <c r="CG6" s="35">
        <f t="shared" si="9"/>
        <v>169.82</v>
      </c>
      <c r="CH6" s="35">
        <f t="shared" si="9"/>
        <v>168.2</v>
      </c>
      <c r="CI6" s="35">
        <f t="shared" si="9"/>
        <v>168.67</v>
      </c>
      <c r="CJ6" s="35">
        <f t="shared" si="9"/>
        <v>174.97</v>
      </c>
      <c r="CK6" s="34" t="str">
        <f>IF(CK7="","",IF(CK7="-","【-】","【"&amp;SUBSTITUTE(TEXT(CK7,"#,##0.00"),"-","△")&amp;"】"))</f>
        <v>【165.71】</v>
      </c>
      <c r="CL6" s="35">
        <f>IF(CL7="",NA(),CL7)</f>
        <v>43.69</v>
      </c>
      <c r="CM6" s="35">
        <f t="shared" ref="CM6:CU6" si="10">IF(CM7="",NA(),CM7)</f>
        <v>43.22</v>
      </c>
      <c r="CN6" s="35">
        <f t="shared" si="10"/>
        <v>41.68</v>
      </c>
      <c r="CO6" s="35">
        <f t="shared" si="10"/>
        <v>41.35</v>
      </c>
      <c r="CP6" s="35">
        <f t="shared" si="10"/>
        <v>40.49</v>
      </c>
      <c r="CQ6" s="35">
        <f t="shared" si="10"/>
        <v>55.64</v>
      </c>
      <c r="CR6" s="35">
        <f t="shared" si="10"/>
        <v>55.13</v>
      </c>
      <c r="CS6" s="35">
        <f t="shared" si="10"/>
        <v>54.77</v>
      </c>
      <c r="CT6" s="35">
        <f t="shared" si="10"/>
        <v>54.92</v>
      </c>
      <c r="CU6" s="35">
        <f t="shared" si="10"/>
        <v>55.63</v>
      </c>
      <c r="CV6" s="34" t="str">
        <f>IF(CV7="","",IF(CV7="-","【-】","【"&amp;SUBSTITUTE(TEXT(CV7,"#,##0.00"),"-","△")&amp;"】"))</f>
        <v>【60.41】</v>
      </c>
      <c r="CW6" s="35">
        <f>IF(CW7="",NA(),CW7)</f>
        <v>78</v>
      </c>
      <c r="CX6" s="35">
        <f t="shared" ref="CX6:DF6" si="11">IF(CX7="",NA(),CX7)</f>
        <v>77.989999999999995</v>
      </c>
      <c r="CY6" s="35">
        <f t="shared" si="11"/>
        <v>78</v>
      </c>
      <c r="CZ6" s="35">
        <f t="shared" si="11"/>
        <v>78.2</v>
      </c>
      <c r="DA6" s="35">
        <f t="shared" si="11"/>
        <v>78.2</v>
      </c>
      <c r="DB6" s="35">
        <f t="shared" si="11"/>
        <v>83.09</v>
      </c>
      <c r="DC6" s="35">
        <f t="shared" si="11"/>
        <v>83</v>
      </c>
      <c r="DD6" s="35">
        <f t="shared" si="11"/>
        <v>82.89</v>
      </c>
      <c r="DE6" s="35">
        <f t="shared" si="11"/>
        <v>82.66</v>
      </c>
      <c r="DF6" s="35">
        <f t="shared" si="11"/>
        <v>82.04</v>
      </c>
      <c r="DG6" s="34" t="str">
        <f>IF(DG7="","",IF(DG7="-","【-】","【"&amp;SUBSTITUTE(TEXT(DG7,"#,##0.00"),"-","△")&amp;"】"))</f>
        <v>【89.93】</v>
      </c>
      <c r="DH6" s="35">
        <f>IF(DH7="",NA(),DH7)</f>
        <v>58.83</v>
      </c>
      <c r="DI6" s="35">
        <f t="shared" ref="DI6:DQ6" si="12">IF(DI7="",NA(),DI7)</f>
        <v>64.16</v>
      </c>
      <c r="DJ6" s="35">
        <f t="shared" si="12"/>
        <v>65.319999999999993</v>
      </c>
      <c r="DK6" s="35">
        <f t="shared" si="12"/>
        <v>66.849999999999994</v>
      </c>
      <c r="DL6" s="35">
        <f t="shared" si="12"/>
        <v>68.52</v>
      </c>
      <c r="DM6" s="35">
        <f t="shared" si="12"/>
        <v>39.06</v>
      </c>
      <c r="DN6" s="35">
        <f t="shared" si="12"/>
        <v>46.66</v>
      </c>
      <c r="DO6" s="35">
        <f t="shared" si="12"/>
        <v>47.46</v>
      </c>
      <c r="DP6" s="35">
        <f t="shared" si="12"/>
        <v>48.49</v>
      </c>
      <c r="DQ6" s="35">
        <f t="shared" si="12"/>
        <v>48.05</v>
      </c>
      <c r="DR6" s="34" t="str">
        <f>IF(DR7="","",IF(DR7="-","【-】","【"&amp;SUBSTITUTE(TEXT(DR7,"#,##0.00"),"-","△")&amp;"】"))</f>
        <v>【48.12】</v>
      </c>
      <c r="DS6" s="35">
        <f>IF(DS7="",NA(),DS7)</f>
        <v>4.78</v>
      </c>
      <c r="DT6" s="35">
        <f t="shared" ref="DT6:EB6" si="13">IF(DT7="",NA(),DT7)</f>
        <v>7.36</v>
      </c>
      <c r="DU6" s="35">
        <f t="shared" si="13"/>
        <v>7.33</v>
      </c>
      <c r="DV6" s="35">
        <f t="shared" si="13"/>
        <v>7.19</v>
      </c>
      <c r="DW6" s="35">
        <f t="shared" si="13"/>
        <v>7.12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0.52</v>
      </c>
      <c r="EE6" s="35">
        <f t="shared" ref="EE6:EM6" si="14">IF(EE7="",NA(),EE7)</f>
        <v>0.17</v>
      </c>
      <c r="EF6" s="35">
        <f t="shared" si="14"/>
        <v>0.41</v>
      </c>
      <c r="EG6" s="35">
        <f t="shared" si="14"/>
        <v>0.11</v>
      </c>
      <c r="EH6" s="35">
        <f t="shared" si="14"/>
        <v>0.25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104493</v>
      </c>
      <c r="D7" s="37">
        <v>46</v>
      </c>
      <c r="E7" s="37">
        <v>1</v>
      </c>
      <c r="F7" s="37">
        <v>0</v>
      </c>
      <c r="G7" s="37">
        <v>1</v>
      </c>
      <c r="H7" s="37" t="s">
        <v>105</v>
      </c>
      <c r="I7" s="37" t="s">
        <v>106</v>
      </c>
      <c r="J7" s="37" t="s">
        <v>107</v>
      </c>
      <c r="K7" s="37" t="s">
        <v>108</v>
      </c>
      <c r="L7" s="37" t="s">
        <v>109</v>
      </c>
      <c r="M7" s="37" t="s">
        <v>110</v>
      </c>
      <c r="N7" s="38" t="s">
        <v>111</v>
      </c>
      <c r="O7" s="38">
        <v>61.28</v>
      </c>
      <c r="P7" s="38">
        <v>99.7</v>
      </c>
      <c r="Q7" s="38">
        <v>2480</v>
      </c>
      <c r="R7" s="38">
        <v>19447</v>
      </c>
      <c r="S7" s="38">
        <v>781.08</v>
      </c>
      <c r="T7" s="38">
        <v>24.9</v>
      </c>
      <c r="U7" s="38">
        <v>18635</v>
      </c>
      <c r="V7" s="38">
        <v>205.51</v>
      </c>
      <c r="W7" s="38">
        <v>90.68</v>
      </c>
      <c r="X7" s="38">
        <v>105.22</v>
      </c>
      <c r="Y7" s="38">
        <v>113.18</v>
      </c>
      <c r="Z7" s="38">
        <v>114.82</v>
      </c>
      <c r="AA7" s="38">
        <v>116.43</v>
      </c>
      <c r="AB7" s="38">
        <v>114.98</v>
      </c>
      <c r="AC7" s="38">
        <v>106.55</v>
      </c>
      <c r="AD7" s="38">
        <v>110.01</v>
      </c>
      <c r="AE7" s="38">
        <v>111.21</v>
      </c>
      <c r="AF7" s="38">
        <v>111.71</v>
      </c>
      <c r="AG7" s="38">
        <v>110.05</v>
      </c>
      <c r="AH7" s="38">
        <v>113.39</v>
      </c>
      <c r="AI7" s="38">
        <v>82.64</v>
      </c>
      <c r="AJ7" s="38">
        <v>0</v>
      </c>
      <c r="AK7" s="38">
        <v>0</v>
      </c>
      <c r="AL7" s="38">
        <v>0</v>
      </c>
      <c r="AM7" s="38">
        <v>0</v>
      </c>
      <c r="AN7" s="38">
        <v>9.56</v>
      </c>
      <c r="AO7" s="38">
        <v>2.8</v>
      </c>
      <c r="AP7" s="38">
        <v>1.93</v>
      </c>
      <c r="AQ7" s="38">
        <v>1.72</v>
      </c>
      <c r="AR7" s="38">
        <v>2.64</v>
      </c>
      <c r="AS7" s="38">
        <v>0.85</v>
      </c>
      <c r="AT7" s="38">
        <v>1188.57</v>
      </c>
      <c r="AU7" s="38">
        <v>220.58</v>
      </c>
      <c r="AV7" s="38">
        <v>235.3</v>
      </c>
      <c r="AW7" s="38">
        <v>316.87</v>
      </c>
      <c r="AX7" s="38">
        <v>179.29</v>
      </c>
      <c r="AY7" s="38">
        <v>963.24</v>
      </c>
      <c r="AZ7" s="38">
        <v>381.53</v>
      </c>
      <c r="BA7" s="38">
        <v>391.54</v>
      </c>
      <c r="BB7" s="38">
        <v>384.34</v>
      </c>
      <c r="BC7" s="38">
        <v>359.47</v>
      </c>
      <c r="BD7" s="38">
        <v>264.33999999999997</v>
      </c>
      <c r="BE7" s="38">
        <v>418.57</v>
      </c>
      <c r="BF7" s="38">
        <v>381.49</v>
      </c>
      <c r="BG7" s="38">
        <v>358.97</v>
      </c>
      <c r="BH7" s="38">
        <v>320.83999999999997</v>
      </c>
      <c r="BI7" s="38">
        <v>335.6</v>
      </c>
      <c r="BJ7" s="38">
        <v>400.38</v>
      </c>
      <c r="BK7" s="38">
        <v>393.27</v>
      </c>
      <c r="BL7" s="38">
        <v>386.97</v>
      </c>
      <c r="BM7" s="38">
        <v>380.58</v>
      </c>
      <c r="BN7" s="38">
        <v>401.79</v>
      </c>
      <c r="BO7" s="38">
        <v>274.27</v>
      </c>
      <c r="BP7" s="38">
        <v>92.78</v>
      </c>
      <c r="BQ7" s="38">
        <v>109.34</v>
      </c>
      <c r="BR7" s="38">
        <v>111.97</v>
      </c>
      <c r="BS7" s="38">
        <v>114.36</v>
      </c>
      <c r="BT7" s="38">
        <v>111.1</v>
      </c>
      <c r="BU7" s="38">
        <v>96.56</v>
      </c>
      <c r="BV7" s="38">
        <v>100.47</v>
      </c>
      <c r="BW7" s="38">
        <v>101.72</v>
      </c>
      <c r="BX7" s="38">
        <v>102.38</v>
      </c>
      <c r="BY7" s="38">
        <v>100.12</v>
      </c>
      <c r="BZ7" s="38">
        <v>104.36</v>
      </c>
      <c r="CA7" s="38">
        <v>130.13999999999999</v>
      </c>
      <c r="CB7" s="38">
        <v>110.66</v>
      </c>
      <c r="CC7" s="38">
        <v>108.44</v>
      </c>
      <c r="CD7" s="38">
        <v>106.25</v>
      </c>
      <c r="CE7" s="38">
        <v>109.61</v>
      </c>
      <c r="CF7" s="38">
        <v>177.14</v>
      </c>
      <c r="CG7" s="38">
        <v>169.82</v>
      </c>
      <c r="CH7" s="38">
        <v>168.2</v>
      </c>
      <c r="CI7" s="38">
        <v>168.67</v>
      </c>
      <c r="CJ7" s="38">
        <v>174.97</v>
      </c>
      <c r="CK7" s="38">
        <v>165.71</v>
      </c>
      <c r="CL7" s="38">
        <v>43.69</v>
      </c>
      <c r="CM7" s="38">
        <v>43.22</v>
      </c>
      <c r="CN7" s="38">
        <v>41.68</v>
      </c>
      <c r="CO7" s="38">
        <v>41.35</v>
      </c>
      <c r="CP7" s="38">
        <v>40.49</v>
      </c>
      <c r="CQ7" s="38">
        <v>55.64</v>
      </c>
      <c r="CR7" s="38">
        <v>55.13</v>
      </c>
      <c r="CS7" s="38">
        <v>54.77</v>
      </c>
      <c r="CT7" s="38">
        <v>54.92</v>
      </c>
      <c r="CU7" s="38">
        <v>55.63</v>
      </c>
      <c r="CV7" s="38">
        <v>60.41</v>
      </c>
      <c r="CW7" s="38">
        <v>78</v>
      </c>
      <c r="CX7" s="38">
        <v>77.989999999999995</v>
      </c>
      <c r="CY7" s="38">
        <v>78</v>
      </c>
      <c r="CZ7" s="38">
        <v>78.2</v>
      </c>
      <c r="DA7" s="38">
        <v>78.2</v>
      </c>
      <c r="DB7" s="38">
        <v>83.09</v>
      </c>
      <c r="DC7" s="38">
        <v>83</v>
      </c>
      <c r="DD7" s="38">
        <v>82.89</v>
      </c>
      <c r="DE7" s="38">
        <v>82.66</v>
      </c>
      <c r="DF7" s="38">
        <v>82.04</v>
      </c>
      <c r="DG7" s="38">
        <v>89.93</v>
      </c>
      <c r="DH7" s="38">
        <v>58.83</v>
      </c>
      <c r="DI7" s="38">
        <v>64.16</v>
      </c>
      <c r="DJ7" s="38">
        <v>65.319999999999993</v>
      </c>
      <c r="DK7" s="38">
        <v>66.849999999999994</v>
      </c>
      <c r="DL7" s="38">
        <v>68.52</v>
      </c>
      <c r="DM7" s="38">
        <v>39.06</v>
      </c>
      <c r="DN7" s="38">
        <v>46.66</v>
      </c>
      <c r="DO7" s="38">
        <v>47.46</v>
      </c>
      <c r="DP7" s="38">
        <v>48.49</v>
      </c>
      <c r="DQ7" s="38">
        <v>48.05</v>
      </c>
      <c r="DR7" s="38">
        <v>48.12</v>
      </c>
      <c r="DS7" s="38">
        <v>4.78</v>
      </c>
      <c r="DT7" s="38">
        <v>7.36</v>
      </c>
      <c r="DU7" s="38">
        <v>7.33</v>
      </c>
      <c r="DV7" s="38">
        <v>7.19</v>
      </c>
      <c r="DW7" s="38">
        <v>7.12</v>
      </c>
      <c r="DX7" s="38">
        <v>8.8699999999999992</v>
      </c>
      <c r="DY7" s="38">
        <v>9.85</v>
      </c>
      <c r="DZ7" s="38">
        <v>9.7100000000000009</v>
      </c>
      <c r="EA7" s="38">
        <v>12.79</v>
      </c>
      <c r="EB7" s="38">
        <v>13.39</v>
      </c>
      <c r="EC7" s="38">
        <v>15.89</v>
      </c>
      <c r="ED7" s="38">
        <v>0.52</v>
      </c>
      <c r="EE7" s="38">
        <v>0.17</v>
      </c>
      <c r="EF7" s="38">
        <v>0.41</v>
      </c>
      <c r="EG7" s="38">
        <v>0.11</v>
      </c>
      <c r="EH7" s="38">
        <v>0.25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2019-02-14T02:53:51Z</cp:lastPrinted>
  <dcterms:created xsi:type="dcterms:W3CDTF">2018-12-03T08:28:34Z</dcterms:created>
  <dcterms:modified xsi:type="dcterms:W3CDTF">2019-02-14T02:53:52Z</dcterms:modified>
  <cp:category/>
</cp:coreProperties>
</file>