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2○みどり市\"/>
    </mc:Choice>
  </mc:AlternateContent>
  <workbookProtection workbookAlgorithmName="SHA-512" workbookHashValue="b7OTjKBiLwwHeAa6g3srgHPbg8Quh6cBTO8nKSRI8NOIJv0EKMioq3ZcV2Tr0ySPwsSK2bgZtouzCAooTFaycw==" workbookSaltValue="L3jHzIfwjpI904+UrxlfpA==" workbookSpinCount="100000" lockStructure="1"/>
  <bookViews>
    <workbookView xWindow="0" yWindow="0" windowWidth="20490" windowHeight="711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<sst xmlns="http://schemas.openxmlformats.org/spreadsheetml/2006/main" count="237" uniqueCount="124">
  <si>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</si>
  <si>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</si>
  <si>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</si>
  <si>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</si>
  <si>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</si>
  <si>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</si>
  <si>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</si>
  <si>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</si>
  <si>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</si>
  <si>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</si>
  <si>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</si>
  <si>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</si>
  <si>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</si>
  <si>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</si>
  <si>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</si>
  <si>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</si>
  <si>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</si>
  <si>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</si>
  <si>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</si>
  <si>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</si>
  <si>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</si>
  <si>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</si>
  <si>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</si>
  <si>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</si>
  <si>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</si>
  <si>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</si>
  <si>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</si>
  <si>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</si>
  <si>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</si>
  <si>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</si>
  <si>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</si>
  <si>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</si>
  <si>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</si>
  <si>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</si>
  <si>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</si>
  <si>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</si>
  <si>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</si>
  <si>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</si>
  <si>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</si>
  <si>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</si>
  <si>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</si>
  <si>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</si>
  <si>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</si>
  <si>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</si>
  <si>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</si>
  <si>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</si>
  <si>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</si>
  <si>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</si>
  <si>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</si>
  <si>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</si>
  <si>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</si>
  <si>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</si>
  <si>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</si>
  <si>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</si>
  <si>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</si>
  <si>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</si>
  <si>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</si>
  <si>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</si>
  <si>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</si>
  <si>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</si>
  <si>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</si>
  <si>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</si>
  <si>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</si>
  <si>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</si>
  <si>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</si>
  <si>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</si>
  <si>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</si>
  <si>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</si>
  <si>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</si>
  <si>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</si>
  <si>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</si>
  <si>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</si>
  <si>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</si>
  <si>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</si>
  <si>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</si>
  <si>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</si>
  <si>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</si>
  <si>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</si>
  <si>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</si>
  <si>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</si>
  <si>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</si>
  <si>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</si>
  <si>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</si>
  <si>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</si>
  <si>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</si>
  <si>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</si>
  <si>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</si>
  <si>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</si>
  <si>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</si>
  <si>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</si>
  <si>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</si>
  <si>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</si>
  <si>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</si>
  <si>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</si>
  <si>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</si>
  <si>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</si>
  <si>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</si>
  <si>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</si>
  <si>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</si>
  <si>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</si>
  <si>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</si>
  <si>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</si>
  <si>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</si>
  <si>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</si>
  <si>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</si>
  <si>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</si>
  <si>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</si>
  <si>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</si>
  <si>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</si>
  <si>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</si>
  <si>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</si>
  <si>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</si>
  <si>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</si>
  <si>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</si>
  <si>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</si>
  <si>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</si>
  <si>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</si>
  <si>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</si>
  <si>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</si>
  <si>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</si>
  <si>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</si>
  <si>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0％となっています。管路や施設については、昭和40年代から50年代に整備されたものが多く老朽化が進んでいますが、更新には多額の費用が必要なため部分的な修繕を実施している状況です。給水人口の減少を踏まえ、施設規模の縮小や施設の長寿命化を図るなど、経営改善や投資計画を見直しながら、計画的に改修を進めていく必要があります。
　</t>
    <rPh sb="1" eb="3">
      <t>カンロ</t>
    </rPh>
    <rPh sb="3" eb="5">
      <t>コウシン</t>
    </rPh>
    <rPh sb="5" eb="6">
      <t>リツ</t>
    </rPh>
    <rPh sb="18" eb="20">
      <t>カンロ</t>
    </rPh>
    <rPh sb="21" eb="23">
      <t>シセツ</t>
    </rPh>
    <rPh sb="29" eb="31">
      <t>ショウワ</t>
    </rPh>
    <rPh sb="33" eb="35">
      <t>ネンダイ</t>
    </rPh>
    <rPh sb="39" eb="40">
      <t>ネン</t>
    </rPh>
    <rPh sb="40" eb="41">
      <t>ダイ</t>
    </rPh>
    <rPh sb="42" eb="44">
      <t>セイビ</t>
    </rPh>
    <rPh sb="50" eb="51">
      <t>オオ</t>
    </rPh>
    <rPh sb="52" eb="55">
      <t>ロウキュウカ</t>
    </rPh>
    <rPh sb="56" eb="57">
      <t>スス</t>
    </rPh>
    <rPh sb="64" eb="66">
      <t>コウシン</t>
    </rPh>
    <rPh sb="68" eb="70">
      <t>タガク</t>
    </rPh>
    <rPh sb="71" eb="73">
      <t>ヒヨウ</t>
    </rPh>
    <rPh sb="74" eb="76">
      <t>ヒツヨウ</t>
    </rPh>
    <rPh sb="79" eb="81">
      <t>ブブン</t>
    </rPh>
    <rPh sb="81" eb="82">
      <t>テキ</t>
    </rPh>
    <rPh sb="83" eb="85">
      <t>シュウゼン</t>
    </rPh>
    <rPh sb="86" eb="88">
      <t>ジッシ</t>
    </rPh>
    <rPh sb="92" eb="94">
      <t>ジョウキョウ</t>
    </rPh>
    <rPh sb="97" eb="99">
      <t>キュウスイ</t>
    </rPh>
    <rPh sb="99" eb="101">
      <t>ジンコウ</t>
    </rPh>
    <rPh sb="102" eb="104">
      <t>ゲンショウ</t>
    </rPh>
    <rPh sb="105" eb="106">
      <t>フ</t>
    </rPh>
    <rPh sb="109" eb="111">
      <t>シセツ</t>
    </rPh>
    <rPh sb="111" eb="113">
      <t>キボ</t>
    </rPh>
    <rPh sb="114" eb="116">
      <t>シュクショウ</t>
    </rPh>
    <rPh sb="117" eb="119">
      <t>シセツ</t>
    </rPh>
    <rPh sb="120" eb="122">
      <t>チョウジュ</t>
    </rPh>
    <rPh sb="122" eb="123">
      <t>イノチ</t>
    </rPh>
    <rPh sb="123" eb="124">
      <t>カ</t>
    </rPh>
    <rPh sb="125" eb="126">
      <t>ハカ</t>
    </rPh>
    <rPh sb="130" eb="132">
      <t>ケイエイ</t>
    </rPh>
    <rPh sb="132" eb="134">
      <t>カイゼン</t>
    </rPh>
    <rPh sb="135" eb="137">
      <t>トウシ</t>
    </rPh>
    <rPh sb="137" eb="139">
      <t>ケイカク</t>
    </rPh>
    <rPh sb="140" eb="142">
      <t>ミナオ</t>
    </rPh>
    <rPh sb="147" eb="150">
      <t>ケイカクテキ</t>
    </rPh>
    <rPh sb="151" eb="153">
      <t>カイシュウ</t>
    </rPh>
    <rPh sb="154" eb="155">
      <t>スス</t>
    </rPh>
    <rPh sb="159" eb="161">
      <t>ヒツヨウ</t>
    </rPh>
    <phoneticPr fontId="4"/>
  </si>
  <si>
    <t>①収益的収支比率は、100%未満であり昨年度に比べ減少しています。給水人口の減少により料金収入が減少する中、給水収益以外の収入に依存している状態であるため、経営改善に向けた取り組みが必要です。
④企業債残高対給水収益比率は、類似団体と比較して低い数値となっていますが、老朽化する施設に対する投資規模を的確に把握する必要があります。
⑤料金回収率は、類似団体と比較して低い水準です。給水に係る費用の多くが一般会計繰入金によって収入不足が補填されているため、適切な料金収入の確保が求められます。
⑥給水原価は、類似団体に比べて低い数値となっていますが、将来予測をもとに更なる投資の効率化や維持管理費の削減など経営の改善を行う必要があります。
⑦施設利用率は、類似団体を上回っていますが55.3％と依然低い数値となっています。施設規模の見直しなど、効率的な利用に向けた取り組みが必要です。
⑧有収率は、昨年度に比べ低い数値となっています。漏水調査による改善を行っていますが、効率的かつ効果的な改修を計画的に進める必要があります。
　</t>
    <rPh sb="1" eb="3">
      <t>シュウエキ</t>
    </rPh>
    <rPh sb="3" eb="4">
      <t>テキ</t>
    </rPh>
    <rPh sb="4" eb="6">
      <t>シュウシ</t>
    </rPh>
    <rPh sb="6" eb="8">
      <t>ヒリツ</t>
    </rPh>
    <rPh sb="14" eb="16">
      <t>ミマン</t>
    </rPh>
    <rPh sb="19" eb="22">
      <t>サクネンド</t>
    </rPh>
    <rPh sb="23" eb="24">
      <t>クラ</t>
    </rPh>
    <rPh sb="25" eb="27">
      <t>ゲンショウ</t>
    </rPh>
    <rPh sb="33" eb="35">
      <t>キュウスイ</t>
    </rPh>
    <rPh sb="35" eb="37">
      <t>ジンコウ</t>
    </rPh>
    <rPh sb="38" eb="40">
      <t>ゲンショウ</t>
    </rPh>
    <rPh sb="43" eb="45">
      <t>リョウキン</t>
    </rPh>
    <rPh sb="45" eb="47">
      <t>シュウニュウ</t>
    </rPh>
    <rPh sb="48" eb="50">
      <t>ゲンショウ</t>
    </rPh>
    <rPh sb="52" eb="53">
      <t>ナカ</t>
    </rPh>
    <rPh sb="54" eb="56">
      <t>キュウスイ</t>
    </rPh>
    <rPh sb="56" eb="58">
      <t>シュウエキ</t>
    </rPh>
    <rPh sb="58" eb="60">
      <t>イガイ</t>
    </rPh>
    <rPh sb="61" eb="63">
      <t>シュウニュウ</t>
    </rPh>
    <rPh sb="64" eb="66">
      <t>イゾン</t>
    </rPh>
    <rPh sb="70" eb="72">
      <t>ジョウタイ</t>
    </rPh>
    <rPh sb="78" eb="80">
      <t>ケイエイ</t>
    </rPh>
    <rPh sb="80" eb="82">
      <t>カイゼン</t>
    </rPh>
    <rPh sb="83" eb="84">
      <t>ム</t>
    </rPh>
    <rPh sb="86" eb="87">
      <t>ト</t>
    </rPh>
    <rPh sb="88" eb="89">
      <t>ク</t>
    </rPh>
    <rPh sb="91" eb="93">
      <t>ヒツヨウ</t>
    </rPh>
    <rPh sb="98" eb="100">
      <t>キギョウ</t>
    </rPh>
    <rPh sb="100" eb="101">
      <t>サイ</t>
    </rPh>
    <rPh sb="101" eb="103">
      <t>ザンダカ</t>
    </rPh>
    <rPh sb="103" eb="104">
      <t>タイ</t>
    </rPh>
    <rPh sb="104" eb="106">
      <t>キュウスイ</t>
    </rPh>
    <rPh sb="106" eb="108">
      <t>シュウエキ</t>
    </rPh>
    <rPh sb="108" eb="110">
      <t>ヒリツ</t>
    </rPh>
    <rPh sb="112" eb="114">
      <t>ルイジ</t>
    </rPh>
    <rPh sb="114" eb="116">
      <t>ダンタイ</t>
    </rPh>
    <rPh sb="117" eb="119">
      <t>ヒカク</t>
    </rPh>
    <rPh sb="121" eb="122">
      <t>ヒク</t>
    </rPh>
    <rPh sb="123" eb="125">
      <t>スウチ</t>
    </rPh>
    <rPh sb="134" eb="137">
      <t>ロウキュウカ</t>
    </rPh>
    <rPh sb="139" eb="141">
      <t>シセツ</t>
    </rPh>
    <rPh sb="142" eb="143">
      <t>タイ</t>
    </rPh>
    <rPh sb="145" eb="147">
      <t>トウシ</t>
    </rPh>
    <rPh sb="147" eb="149">
      <t>キボ</t>
    </rPh>
    <rPh sb="150" eb="152">
      <t>テキカク</t>
    </rPh>
    <rPh sb="153" eb="155">
      <t>ハアク</t>
    </rPh>
    <rPh sb="157" eb="159">
      <t>ヒツヨウ</t>
    </rPh>
    <rPh sb="167" eb="169">
      <t>リョウキン</t>
    </rPh>
    <rPh sb="169" eb="171">
      <t>カイシュウ</t>
    </rPh>
    <rPh sb="171" eb="172">
      <t>リツ</t>
    </rPh>
    <rPh sb="174" eb="176">
      <t>ルイジ</t>
    </rPh>
    <rPh sb="176" eb="178">
      <t>ダンタイ</t>
    </rPh>
    <rPh sb="179" eb="181">
      <t>ヒカク</t>
    </rPh>
    <rPh sb="183" eb="184">
      <t>ヒク</t>
    </rPh>
    <rPh sb="185" eb="187">
      <t>スイジュン</t>
    </rPh>
    <rPh sb="190" eb="192">
      <t>キュウスイ</t>
    </rPh>
    <rPh sb="193" eb="194">
      <t>カカ</t>
    </rPh>
    <rPh sb="195" eb="197">
      <t>ヒヨウ</t>
    </rPh>
    <rPh sb="198" eb="199">
      <t>オオ</t>
    </rPh>
    <rPh sb="201" eb="203">
      <t>イッパン</t>
    </rPh>
    <rPh sb="203" eb="205">
      <t>カイケイ</t>
    </rPh>
    <rPh sb="205" eb="207">
      <t>クリイレ</t>
    </rPh>
    <rPh sb="207" eb="208">
      <t>キン</t>
    </rPh>
    <rPh sb="212" eb="214">
      <t>シュウニュウ</t>
    </rPh>
    <rPh sb="214" eb="216">
      <t>フソク</t>
    </rPh>
    <rPh sb="217" eb="219">
      <t>ホテン</t>
    </rPh>
    <rPh sb="227" eb="229">
      <t>テキセツ</t>
    </rPh>
    <rPh sb="230" eb="232">
      <t>リョウキン</t>
    </rPh>
    <rPh sb="232" eb="234">
      <t>シュウニュウ</t>
    </rPh>
    <rPh sb="235" eb="237">
      <t>カクホ</t>
    </rPh>
    <rPh sb="238" eb="239">
      <t>モト</t>
    </rPh>
    <rPh sb="247" eb="249">
      <t>キュウスイ</t>
    </rPh>
    <rPh sb="249" eb="251">
      <t>ゲンカ</t>
    </rPh>
    <rPh sb="253" eb="255">
      <t>ルイジ</t>
    </rPh>
    <rPh sb="255" eb="257">
      <t>ダンタイ</t>
    </rPh>
    <rPh sb="258" eb="259">
      <t>クラ</t>
    </rPh>
    <rPh sb="261" eb="262">
      <t>ヒク</t>
    </rPh>
    <rPh sb="263" eb="265">
      <t>スウチ</t>
    </rPh>
    <rPh sb="274" eb="276">
      <t>ショウライ</t>
    </rPh>
    <rPh sb="276" eb="278">
      <t>ヨソク</t>
    </rPh>
    <rPh sb="282" eb="283">
      <t>サラ</t>
    </rPh>
    <rPh sb="285" eb="287">
      <t>トウシ</t>
    </rPh>
    <rPh sb="288" eb="291">
      <t>コウリツカ</t>
    </rPh>
    <rPh sb="292" eb="294">
      <t>イジ</t>
    </rPh>
    <rPh sb="294" eb="297">
      <t>カンリヒ</t>
    </rPh>
    <rPh sb="298" eb="300">
      <t>サクゲン</t>
    </rPh>
    <rPh sb="302" eb="304">
      <t>ケイエイ</t>
    </rPh>
    <rPh sb="305" eb="307">
      <t>カイゼン</t>
    </rPh>
    <rPh sb="308" eb="309">
      <t>オコナ</t>
    </rPh>
    <rPh sb="310" eb="312">
      <t>ヒツヨウ</t>
    </rPh>
    <rPh sb="320" eb="322">
      <t>シセツ</t>
    </rPh>
    <rPh sb="322" eb="325">
      <t>リヨウリツ</t>
    </rPh>
    <rPh sb="332" eb="334">
      <t>ウワマワ</t>
    </rPh>
    <rPh sb="346" eb="348">
      <t>イゼン</t>
    </rPh>
    <rPh sb="348" eb="349">
      <t>ヒク</t>
    </rPh>
    <rPh sb="350" eb="352">
      <t>スウチ</t>
    </rPh>
    <rPh sb="360" eb="362">
      <t>シセツ</t>
    </rPh>
    <rPh sb="362" eb="364">
      <t>キボ</t>
    </rPh>
    <rPh sb="365" eb="367">
      <t>ミナオ</t>
    </rPh>
    <rPh sb="371" eb="374">
      <t>コウリツテキ</t>
    </rPh>
    <rPh sb="375" eb="377">
      <t>リヨウ</t>
    </rPh>
    <rPh sb="378" eb="379">
      <t>ム</t>
    </rPh>
    <rPh sb="381" eb="382">
      <t>ト</t>
    </rPh>
    <rPh sb="383" eb="384">
      <t>ク</t>
    </rPh>
    <rPh sb="386" eb="388">
      <t>ヒツヨウ</t>
    </rPh>
    <rPh sb="393" eb="396">
      <t>ユウシュウリツ</t>
    </rPh>
    <rPh sb="398" eb="401">
      <t>サクネンド</t>
    </rPh>
    <rPh sb="402" eb="403">
      <t>クラ</t>
    </rPh>
    <rPh sb="404" eb="405">
      <t>ヒク</t>
    </rPh>
    <rPh sb="406" eb="408">
      <t>スウチ</t>
    </rPh>
    <rPh sb="416" eb="418">
      <t>ロウスイ</t>
    </rPh>
    <rPh sb="418" eb="420">
      <t>チョウサ</t>
    </rPh>
    <rPh sb="423" eb="425">
      <t>カイゼン</t>
    </rPh>
    <rPh sb="426" eb="427">
      <t>オコナ</t>
    </rPh>
    <rPh sb="434" eb="437">
      <t>コウリツテキ</t>
    </rPh>
    <rPh sb="439" eb="442">
      <t>コウカテキ</t>
    </rPh>
    <rPh sb="443" eb="445">
      <t>カイシュウ</t>
    </rPh>
    <rPh sb="446" eb="449">
      <t>ケイカクテキ</t>
    </rPh>
    <rPh sb="450" eb="451">
      <t>スス</t>
    </rPh>
    <rPh sb="453" eb="455">
      <t>ヒツヨウ</t>
    </rPh>
    <phoneticPr fontId="4"/>
  </si>
  <si>
    <t>　給水収益が低く、施設更新費用を賄えない状況となっています。さらなる料金収入の減少や施設更新需要の増大を踏まえ、経営の健全化や施設・設備の合理的な投資、広域化に向け、経営戦略やアセットマネジメントの策定を進めます。
　</t>
    <rPh sb="1" eb="3">
      <t>キュウスイ</t>
    </rPh>
    <rPh sb="3" eb="5">
      <t>シュウエキ</t>
    </rPh>
    <rPh sb="6" eb="7">
      <t>ヒク</t>
    </rPh>
    <rPh sb="9" eb="11">
      <t>シセツ</t>
    </rPh>
    <rPh sb="11" eb="13">
      <t>コウシン</t>
    </rPh>
    <rPh sb="13" eb="15">
      <t>ヒヨウ</t>
    </rPh>
    <rPh sb="16" eb="17">
      <t>マカナ</t>
    </rPh>
    <rPh sb="20" eb="22">
      <t>ジョウキョウ</t>
    </rPh>
    <rPh sb="34" eb="36">
      <t>リョウキン</t>
    </rPh>
    <rPh sb="36" eb="38">
      <t>シュウニュウ</t>
    </rPh>
    <rPh sb="39" eb="41">
      <t>ゲンショウ</t>
    </rPh>
    <rPh sb="42" eb="44">
      <t>シセツ</t>
    </rPh>
    <rPh sb="44" eb="46">
      <t>コウシン</t>
    </rPh>
    <rPh sb="46" eb="48">
      <t>ジュヨウ</t>
    </rPh>
    <rPh sb="49" eb="51">
      <t>ゾウダイ</t>
    </rPh>
    <rPh sb="52" eb="53">
      <t>フ</t>
    </rPh>
    <rPh sb="56" eb="58">
      <t>ケイエイ</t>
    </rPh>
    <rPh sb="59" eb="62">
      <t>ケンゼンカ</t>
    </rPh>
    <rPh sb="63" eb="65">
      <t>シセツ</t>
    </rPh>
    <rPh sb="66" eb="68">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</si>
</sst>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0.01</c:v>
                </c:pt>
                <c:pt idx="2">
                  <c:v>0.47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035-45C5-80A4-1B96834E1227}"/>
            </c:ext>
          </c:extLst>
        </c:ser>
        <c:dLbls>
          <c:showLegendKey val="0"/>
          <c:showVal val="0"/>
          <c:showCatName val="0"/>
          <c:showSerName val="0"/>
          <c:showPercent val="0"/>
          <c:showBubbleSize val="0"/>
        </c:dLbls>
        <c:gapWidth val="150"/>
        <c:axId val="51679880"/>
        <c:axId val="1692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B035-45C5-80A4-1B96834E1227}"/>
            </c:ext>
          </c:extLst>
        </c:ser>
        <c:dLbls>
          <c:showLegendKey val="0"/>
          <c:showVal val="0"/>
          <c:showCatName val="0"/>
          <c:showSerName val="0"/>
          <c:showPercent val="0"/>
          <c:showBubbleSize val="0"/>
        </c:dLbls>
        <c:marker val="1"/>
        <c:smooth val="0"/>
        <c:axId val="51679880"/>
        <c:axId val="169223360"/>
      </c:lineChart>
      <c:dateAx>
        <c:axId val="51679880"/>
        <c:scaling>
          <c:orientation val="minMax"/>
        </c:scaling>
        <c:delete val="1"/>
        <c:axPos val="b"/>
        <c:numFmt formatCode="ge" sourceLinked="1"/>
        <c:majorTickMark val="none"/>
        <c:minorTickMark val="none"/>
        <c:tickLblPos val="none"/>
        <c:crossAx val="169223360"/>
        <c:crosses val="autoZero"/>
        <c:auto val="1"/>
        <c:lblOffset val="100"/>
        <c:baseTimeUnit val="years"/>
      </c:dateAx>
      <c:valAx>
        <c:axId val="1692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7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72.38</c:v>
                </c:pt>
                <c:pt idx="1">
                  <c:v>73.400000000000006</c:v>
                </c:pt>
                <c:pt idx="2">
                  <c:v>54.32</c:v>
                </c:pt>
                <c:pt idx="3">
                  <c:v>51.34</c:v>
                </c:pt>
                <c:pt idx="4">
                  <c:v>55.3</c:v>
                </c:pt>
              </c:numCache>
            </c:numRef>
          </c:val>
          <c:extLst xmlns:c16r2="http://schemas.microsoft.com/office/drawing/2015/06/chart">
            <c:ext xmlns:c16="http://schemas.microsoft.com/office/drawing/2014/chart" uri="{C3380CC4-5D6E-409C-BE32-E72D297353CC}">
              <c16:uniqueId val="{00000000-439A-4A97-91A2-C00C8D930FEB}"/>
            </c:ext>
          </c:extLst>
        </c:ser>
        <c:dLbls>
          <c:showLegendKey val="0"/>
          <c:showVal val="0"/>
          <c:showCatName val="0"/>
          <c:showSerName val="0"/>
          <c:showPercent val="0"/>
          <c:showBubbleSize val="0"/>
        </c:dLbls>
        <c:gapWidth val="150"/>
        <c:axId val="243424960"/>
        <c:axId val="24342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439A-4A97-91A2-C00C8D930FEB}"/>
            </c:ext>
          </c:extLst>
        </c:ser>
        <c:dLbls>
          <c:showLegendKey val="0"/>
          <c:showVal val="0"/>
          <c:showCatName val="0"/>
          <c:showSerName val="0"/>
          <c:showPercent val="0"/>
          <c:showBubbleSize val="0"/>
        </c:dLbls>
        <c:marker val="1"/>
        <c:smooth val="0"/>
        <c:axId val="243424960"/>
        <c:axId val="243425352"/>
      </c:lineChart>
      <c:dateAx>
        <c:axId val="243424960"/>
        <c:scaling>
          <c:orientation val="minMax"/>
        </c:scaling>
        <c:delete val="1"/>
        <c:axPos val="b"/>
        <c:numFmt formatCode="ge" sourceLinked="1"/>
        <c:majorTickMark val="none"/>
        <c:minorTickMark val="none"/>
        <c:tickLblPos val="none"/>
        <c:crossAx val="243425352"/>
        <c:crosses val="autoZero"/>
        <c:auto val="1"/>
        <c:lblOffset val="100"/>
        <c:baseTimeUnit val="years"/>
      </c:dateAx>
      <c:valAx>
        <c:axId val="24342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48.24</c:v>
                </c:pt>
                <c:pt idx="1">
                  <c:v>52.18</c:v>
                </c:pt>
                <c:pt idx="2">
                  <c:v>66.819999999999993</c:v>
                </c:pt>
                <c:pt idx="3">
                  <c:v>67.22</c:v>
                </c:pt>
                <c:pt idx="4">
                  <c:v>63.34</c:v>
                </c:pt>
              </c:numCache>
            </c:numRef>
          </c:val>
          <c:extLst xmlns:c16r2="http://schemas.microsoft.com/office/drawing/2015/06/chart">
            <c:ext xmlns:c16="http://schemas.microsoft.com/office/drawing/2014/chart" uri="{C3380CC4-5D6E-409C-BE32-E72D297353CC}">
              <c16:uniqueId val="{00000000-B649-43DD-9195-B4AD9CCFDA59}"/>
            </c:ext>
          </c:extLst>
        </c:ser>
        <c:dLbls>
          <c:showLegendKey val="0"/>
          <c:showVal val="0"/>
          <c:showCatName val="0"/>
          <c:showSerName val="0"/>
          <c:showPercent val="0"/>
          <c:showBubbleSize val="0"/>
        </c:dLbls>
        <c:gapWidth val="150"/>
        <c:axId val="243487000"/>
        <c:axId val="2434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B649-43DD-9195-B4AD9CCFDA59}"/>
            </c:ext>
          </c:extLst>
        </c:ser>
        <c:dLbls>
          <c:showLegendKey val="0"/>
          <c:showVal val="0"/>
          <c:showCatName val="0"/>
          <c:showSerName val="0"/>
          <c:showPercent val="0"/>
          <c:showBubbleSize val="0"/>
        </c:dLbls>
        <c:marker val="1"/>
        <c:smooth val="0"/>
        <c:axId val="243487000"/>
        <c:axId val="243487392"/>
      </c:lineChart>
      <c:dateAx>
        <c:axId val="243487000"/>
        <c:scaling>
          <c:orientation val="minMax"/>
        </c:scaling>
        <c:delete val="1"/>
        <c:axPos val="b"/>
        <c:numFmt formatCode="ge" sourceLinked="1"/>
        <c:majorTickMark val="none"/>
        <c:minorTickMark val="none"/>
        <c:tickLblPos val="none"/>
        <c:crossAx val="243487392"/>
        <c:crosses val="autoZero"/>
        <c:auto val="1"/>
        <c:lblOffset val="100"/>
        <c:baseTimeUnit val="years"/>
      </c:dateAx>
      <c:valAx>
        <c:axId val="2434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8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68.23</c:v>
                </c:pt>
                <c:pt idx="1">
                  <c:v>78.400000000000006</c:v>
                </c:pt>
                <c:pt idx="2">
                  <c:v>70.84</c:v>
                </c:pt>
                <c:pt idx="3">
                  <c:v>82.73</c:v>
                </c:pt>
                <c:pt idx="4">
                  <c:v>76.09</c:v>
                </c:pt>
              </c:numCache>
            </c:numRef>
          </c:val>
          <c:extLst xmlns:c16r2="http://schemas.microsoft.com/office/drawing/2015/06/chart">
            <c:ext xmlns:c16="http://schemas.microsoft.com/office/drawing/2014/chart" uri="{C3380CC4-5D6E-409C-BE32-E72D297353CC}">
              <c16:uniqueId val="{00000000-E530-478E-B49F-C0BE127FA3F7}"/>
            </c:ext>
          </c:extLst>
        </c:ser>
        <c:dLbls>
          <c:showLegendKey val="0"/>
          <c:showVal val="0"/>
          <c:showCatName val="0"/>
          <c:showSerName val="0"/>
          <c:showPercent val="0"/>
          <c:showBubbleSize val="0"/>
        </c:dLbls>
        <c:gapWidth val="150"/>
        <c:axId val="169143248"/>
        <c:axId val="24320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E530-478E-B49F-C0BE127FA3F7}"/>
            </c:ext>
          </c:extLst>
        </c:ser>
        <c:dLbls>
          <c:showLegendKey val="0"/>
          <c:showVal val="0"/>
          <c:showCatName val="0"/>
          <c:showSerName val="0"/>
          <c:showPercent val="0"/>
          <c:showBubbleSize val="0"/>
        </c:dLbls>
        <c:marker val="1"/>
        <c:smooth val="0"/>
        <c:axId val="169143248"/>
        <c:axId val="243206704"/>
      </c:lineChart>
      <c:dateAx>
        <c:axId val="169143248"/>
        <c:scaling>
          <c:orientation val="minMax"/>
        </c:scaling>
        <c:delete val="1"/>
        <c:axPos val="b"/>
        <c:numFmt formatCode="ge" sourceLinked="1"/>
        <c:majorTickMark val="none"/>
        <c:minorTickMark val="none"/>
        <c:tickLblPos val="none"/>
        <c:crossAx val="243206704"/>
        <c:crosses val="autoZero"/>
        <c:auto val="1"/>
        <c:lblOffset val="100"/>
        <c:baseTimeUnit val="years"/>
      </c:dateAx>
      <c:valAx>
        <c:axId val="2432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4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27-44D5-B58C-359587918C15}"/>
            </c:ext>
          </c:extLst>
        </c:ser>
        <c:dLbls>
          <c:showLegendKey val="0"/>
          <c:showVal val="0"/>
          <c:showCatName val="0"/>
          <c:showSerName val="0"/>
          <c:showPercent val="0"/>
          <c:showBubbleSize val="0"/>
        </c:dLbls>
        <c:gapWidth val="150"/>
        <c:axId val="171177056"/>
        <c:axId val="16932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27-44D5-B58C-359587918C15}"/>
            </c:ext>
          </c:extLst>
        </c:ser>
        <c:dLbls>
          <c:showLegendKey val="0"/>
          <c:showVal val="0"/>
          <c:showCatName val="0"/>
          <c:showSerName val="0"/>
          <c:showPercent val="0"/>
          <c:showBubbleSize val="0"/>
        </c:dLbls>
        <c:marker val="1"/>
        <c:smooth val="0"/>
        <c:axId val="171177056"/>
        <c:axId val="169326640"/>
      </c:lineChart>
      <c:dateAx>
        <c:axId val="171177056"/>
        <c:scaling>
          <c:orientation val="minMax"/>
        </c:scaling>
        <c:delete val="1"/>
        <c:axPos val="b"/>
        <c:numFmt formatCode="ge" sourceLinked="1"/>
        <c:majorTickMark val="none"/>
        <c:minorTickMark val="none"/>
        <c:tickLblPos val="none"/>
        <c:crossAx val="169326640"/>
        <c:crosses val="autoZero"/>
        <c:auto val="1"/>
        <c:lblOffset val="100"/>
        <c:baseTimeUnit val="years"/>
      </c:dateAx>
      <c:valAx>
        <c:axId val="16932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5B-42F2-9CC0-5B09B855C399}"/>
            </c:ext>
          </c:extLst>
        </c:ser>
        <c:dLbls>
          <c:showLegendKey val="0"/>
          <c:showVal val="0"/>
          <c:showCatName val="0"/>
          <c:showSerName val="0"/>
          <c:showPercent val="0"/>
          <c:showBubbleSize val="0"/>
        </c:dLbls>
        <c:gapWidth val="150"/>
        <c:axId val="168662296"/>
        <c:axId val="17049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5B-42F2-9CC0-5B09B855C399}"/>
            </c:ext>
          </c:extLst>
        </c:ser>
        <c:dLbls>
          <c:showLegendKey val="0"/>
          <c:showVal val="0"/>
          <c:showCatName val="0"/>
          <c:showSerName val="0"/>
          <c:showPercent val="0"/>
          <c:showBubbleSize val="0"/>
        </c:dLbls>
        <c:marker val="1"/>
        <c:smooth val="0"/>
        <c:axId val="168662296"/>
        <c:axId val="170498008"/>
      </c:lineChart>
      <c:dateAx>
        <c:axId val="168662296"/>
        <c:scaling>
          <c:orientation val="minMax"/>
        </c:scaling>
        <c:delete val="1"/>
        <c:axPos val="b"/>
        <c:numFmt formatCode="ge" sourceLinked="1"/>
        <c:majorTickMark val="none"/>
        <c:minorTickMark val="none"/>
        <c:tickLblPos val="none"/>
        <c:crossAx val="170498008"/>
        <c:crosses val="autoZero"/>
        <c:auto val="1"/>
        <c:lblOffset val="100"/>
        <c:baseTimeUnit val="years"/>
      </c:dateAx>
      <c:valAx>
        <c:axId val="17049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6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DE-4068-BC91-DDE8460D3D36}"/>
            </c:ext>
          </c:extLst>
        </c:ser>
        <c:dLbls>
          <c:showLegendKey val="0"/>
          <c:showVal val="0"/>
          <c:showCatName val="0"/>
          <c:showSerName val="0"/>
          <c:showPercent val="0"/>
          <c:showBubbleSize val="0"/>
        </c:dLbls>
        <c:gapWidth val="150"/>
        <c:axId val="169231624"/>
        <c:axId val="16923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DE-4068-BC91-DDE8460D3D36}"/>
            </c:ext>
          </c:extLst>
        </c:ser>
        <c:dLbls>
          <c:showLegendKey val="0"/>
          <c:showVal val="0"/>
          <c:showCatName val="0"/>
          <c:showSerName val="0"/>
          <c:showPercent val="0"/>
          <c:showBubbleSize val="0"/>
        </c:dLbls>
        <c:marker val="1"/>
        <c:smooth val="0"/>
        <c:axId val="169231624"/>
        <c:axId val="169232016"/>
      </c:lineChart>
      <c:dateAx>
        <c:axId val="169231624"/>
        <c:scaling>
          <c:orientation val="minMax"/>
        </c:scaling>
        <c:delete val="1"/>
        <c:axPos val="b"/>
        <c:numFmt formatCode="ge" sourceLinked="1"/>
        <c:majorTickMark val="none"/>
        <c:minorTickMark val="none"/>
        <c:tickLblPos val="none"/>
        <c:crossAx val="169232016"/>
        <c:crosses val="autoZero"/>
        <c:auto val="1"/>
        <c:lblOffset val="100"/>
        <c:baseTimeUnit val="years"/>
      </c:dateAx>
      <c:valAx>
        <c:axId val="16923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3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A2-4565-8D8F-5C4FEFF1767B}"/>
            </c:ext>
          </c:extLst>
        </c:ser>
        <c:dLbls>
          <c:showLegendKey val="0"/>
          <c:showVal val="0"/>
          <c:showCatName val="0"/>
          <c:showSerName val="0"/>
          <c:showPercent val="0"/>
          <c:showBubbleSize val="0"/>
        </c:dLbls>
        <c:gapWidth val="150"/>
        <c:axId val="171476968"/>
        <c:axId val="17147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A2-4565-8D8F-5C4FEFF1767B}"/>
            </c:ext>
          </c:extLst>
        </c:ser>
        <c:dLbls>
          <c:showLegendKey val="0"/>
          <c:showVal val="0"/>
          <c:showCatName val="0"/>
          <c:showSerName val="0"/>
          <c:showPercent val="0"/>
          <c:showBubbleSize val="0"/>
        </c:dLbls>
        <c:marker val="1"/>
        <c:smooth val="0"/>
        <c:axId val="171476968"/>
        <c:axId val="171477360"/>
      </c:lineChart>
      <c:dateAx>
        <c:axId val="171476968"/>
        <c:scaling>
          <c:orientation val="minMax"/>
        </c:scaling>
        <c:delete val="1"/>
        <c:axPos val="b"/>
        <c:numFmt formatCode="ge" sourceLinked="1"/>
        <c:majorTickMark val="none"/>
        <c:minorTickMark val="none"/>
        <c:tickLblPos val="none"/>
        <c:crossAx val="171477360"/>
        <c:crosses val="autoZero"/>
        <c:auto val="1"/>
        <c:lblOffset val="100"/>
        <c:baseTimeUnit val="years"/>
      </c:dateAx>
      <c:valAx>
        <c:axId val="17147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1204.31</c:v>
                </c:pt>
                <c:pt idx="1">
                  <c:v>1167.46</c:v>
                </c:pt>
                <c:pt idx="2">
                  <c:v>1140.53</c:v>
                </c:pt>
                <c:pt idx="3">
                  <c:v>1159.2</c:v>
                </c:pt>
                <c:pt idx="4">
                  <c:v>1148.79</c:v>
                </c:pt>
              </c:numCache>
            </c:numRef>
          </c:val>
          <c:extLst xmlns:c16r2="http://schemas.microsoft.com/office/drawing/2015/06/chart">
            <c:ext xmlns:c16="http://schemas.microsoft.com/office/drawing/2014/chart" uri="{C3380CC4-5D6E-409C-BE32-E72D297353CC}">
              <c16:uniqueId val="{00000000-D1C2-4DCE-B34F-02287AF0D26F}"/>
            </c:ext>
          </c:extLst>
        </c:ser>
        <c:dLbls>
          <c:showLegendKey val="0"/>
          <c:showVal val="0"/>
          <c:showCatName val="0"/>
          <c:showSerName val="0"/>
          <c:showPercent val="0"/>
          <c:showBubbleSize val="0"/>
        </c:dLbls>
        <c:gapWidth val="150"/>
        <c:axId val="172160360"/>
        <c:axId val="17216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D1C2-4DCE-B34F-02287AF0D26F}"/>
            </c:ext>
          </c:extLst>
        </c:ser>
        <c:dLbls>
          <c:showLegendKey val="0"/>
          <c:showVal val="0"/>
          <c:showCatName val="0"/>
          <c:showSerName val="0"/>
          <c:showPercent val="0"/>
          <c:showBubbleSize val="0"/>
        </c:dLbls>
        <c:marker val="1"/>
        <c:smooth val="0"/>
        <c:axId val="172160360"/>
        <c:axId val="172160752"/>
      </c:lineChart>
      <c:dateAx>
        <c:axId val="172160360"/>
        <c:scaling>
          <c:orientation val="minMax"/>
        </c:scaling>
        <c:delete val="1"/>
        <c:axPos val="b"/>
        <c:numFmt formatCode="ge" sourceLinked="1"/>
        <c:majorTickMark val="none"/>
        <c:minorTickMark val="none"/>
        <c:tickLblPos val="none"/>
        <c:crossAx val="172160752"/>
        <c:crosses val="autoZero"/>
        <c:auto val="1"/>
        <c:lblOffset val="100"/>
        <c:baseTimeUnit val="years"/>
      </c:dateAx>
      <c:valAx>
        <c:axId val="17216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6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44.54</c:v>
                </c:pt>
                <c:pt idx="1">
                  <c:v>38.11</c:v>
                </c:pt>
                <c:pt idx="2">
                  <c:v>32.33</c:v>
                </c:pt>
                <c:pt idx="3">
                  <c:v>26.66</c:v>
                </c:pt>
                <c:pt idx="4">
                  <c:v>28.83</c:v>
                </c:pt>
              </c:numCache>
            </c:numRef>
          </c:val>
          <c:extLst xmlns:c16r2="http://schemas.microsoft.com/office/drawing/2015/06/chart">
            <c:ext xmlns:c16="http://schemas.microsoft.com/office/drawing/2014/chart" uri="{C3380CC4-5D6E-409C-BE32-E72D297353CC}">
              <c16:uniqueId val="{00000000-C601-4148-BA49-9B9FEBA2DA3B}"/>
            </c:ext>
          </c:extLst>
        </c:ser>
        <c:dLbls>
          <c:showLegendKey val="0"/>
          <c:showVal val="0"/>
          <c:showCatName val="0"/>
          <c:showSerName val="0"/>
          <c:showPercent val="0"/>
          <c:showBubbleSize val="0"/>
        </c:dLbls>
        <c:gapWidth val="150"/>
        <c:axId val="171476576"/>
        <c:axId val="24381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C601-4148-BA49-9B9FEBA2DA3B}"/>
            </c:ext>
          </c:extLst>
        </c:ser>
        <c:dLbls>
          <c:showLegendKey val="0"/>
          <c:showVal val="0"/>
          <c:showCatName val="0"/>
          <c:showSerName val="0"/>
          <c:showPercent val="0"/>
          <c:showBubbleSize val="0"/>
        </c:dLbls>
        <c:marker val="1"/>
        <c:smooth val="0"/>
        <c:axId val="171476576"/>
        <c:axId val="243818248"/>
      </c:lineChart>
      <c:dateAx>
        <c:axId val="171476576"/>
        <c:scaling>
          <c:orientation val="minMax"/>
        </c:scaling>
        <c:delete val="1"/>
        <c:axPos val="b"/>
        <c:numFmt formatCode="ge" sourceLinked="1"/>
        <c:majorTickMark val="none"/>
        <c:minorTickMark val="none"/>
        <c:tickLblPos val="none"/>
        <c:crossAx val="243818248"/>
        <c:crosses val="autoZero"/>
        <c:auto val="1"/>
        <c:lblOffset val="100"/>
        <c:baseTimeUnit val="years"/>
      </c:dateAx>
      <c:valAx>
        <c:axId val="24381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177.64</c:v>
                </c:pt>
                <c:pt idx="1">
                  <c:v>210.42</c:v>
                </c:pt>
                <c:pt idx="2">
                  <c:v>255.03</c:v>
                </c:pt>
                <c:pt idx="3">
                  <c:v>312.62</c:v>
                </c:pt>
                <c:pt idx="4">
                  <c:v>284.29000000000002</c:v>
                </c:pt>
              </c:numCache>
            </c:numRef>
          </c:val>
          <c:extLst xmlns:c16r2="http://schemas.microsoft.com/office/drawing/2015/06/chart">
            <c:ext xmlns:c16="http://schemas.microsoft.com/office/drawing/2014/chart" uri="{C3380CC4-5D6E-409C-BE32-E72D297353CC}">
              <c16:uniqueId val="{00000000-8193-46FC-AC99-160AC1A45281}"/>
            </c:ext>
          </c:extLst>
        </c:ser>
        <c:dLbls>
          <c:showLegendKey val="0"/>
          <c:showVal val="0"/>
          <c:showCatName val="0"/>
          <c:showSerName val="0"/>
          <c:showPercent val="0"/>
          <c:showBubbleSize val="0"/>
        </c:dLbls>
        <c:gapWidth val="150"/>
        <c:axId val="243819424"/>
        <c:axId val="24381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8193-46FC-AC99-160AC1A45281}"/>
            </c:ext>
          </c:extLst>
        </c:ser>
        <c:dLbls>
          <c:showLegendKey val="0"/>
          <c:showVal val="0"/>
          <c:showCatName val="0"/>
          <c:showSerName val="0"/>
          <c:showPercent val="0"/>
          <c:showBubbleSize val="0"/>
        </c:dLbls>
        <c:marker val="1"/>
        <c:smooth val="0"/>
        <c:axId val="243819424"/>
        <c:axId val="243819816"/>
      </c:lineChart>
      <c:dateAx>
        <c:axId val="243819424"/>
        <c:scaling>
          <c:orientation val="minMax"/>
        </c:scaling>
        <c:delete val="1"/>
        <c:axPos val="b"/>
        <c:numFmt formatCode="ge" sourceLinked="1"/>
        <c:majorTickMark val="none"/>
        <c:minorTickMark val="none"/>
        <c:tickLblPos val="none"/>
        <c:crossAx val="243819816"/>
        <c:crosses val="autoZero"/>
        <c:auto val="1"/>
        <c:lblOffset val="100"/>
        <c:baseTimeUnit val="years"/>
      </c:dateAx>
      <c:valAx>
        <c:axId val="24381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みどり市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51249</v>
      </c>
      <c r="AM8" s="66"/>
      <c r="AN8" s="66"/>
      <c r="AO8" s="66"/>
      <c r="AP8" s="66"/>
      <c r="AQ8" s="66"/>
      <c r="AR8" s="66"/>
      <c r="AS8" s="66"/>
      <c r="AT8" s="65">
        <f>データ!$S$6</f>
        <v>208.42</v>
      </c>
      <c r="AU8" s="65"/>
      <c r="AV8" s="65"/>
      <c r="AW8" s="65"/>
      <c r="AX8" s="65"/>
      <c r="AY8" s="65"/>
      <c r="AZ8" s="65"/>
      <c r="BA8" s="65"/>
      <c r="BB8" s="65">
        <f>データ!$T$6</f>
        <v>245.89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3.89</v>
      </c>
      <c r="Q10" s="65"/>
      <c r="R10" s="65"/>
      <c r="S10" s="65"/>
      <c r="T10" s="65"/>
      <c r="U10" s="65"/>
      <c r="V10" s="65"/>
      <c r="W10" s="66">
        <f>データ!$Q$6</f>
        <v>1432</v>
      </c>
      <c r="X10" s="66"/>
      <c r="Y10" s="66"/>
      <c r="Z10" s="66"/>
      <c r="AA10" s="66"/>
      <c r="AB10" s="66"/>
      <c r="AC10" s="66"/>
      <c r="AD10" s="2"/>
      <c r="AE10" s="2"/>
      <c r="AF10" s="2"/>
      <c r="AG10" s="2"/>
      <c r="AH10" s="2"/>
      <c r="AI10" s="2"/>
      <c r="AJ10" s="2"/>
      <c r="AK10" s="2"/>
      <c r="AL10" s="66">
        <f>データ!$U$6</f>
        <v>1983</v>
      </c>
      <c r="AM10" s="66"/>
      <c r="AN10" s="66"/>
      <c r="AO10" s="66"/>
      <c r="AP10" s="66"/>
      <c r="AQ10" s="66"/>
      <c r="AR10" s="66"/>
      <c r="AS10" s="66"/>
      <c r="AT10" s="65">
        <f>データ!$V$6</f>
        <v>7.54</v>
      </c>
      <c r="AU10" s="65"/>
      <c r="AV10" s="65"/>
      <c r="AW10" s="65"/>
      <c r="AX10" s="65"/>
      <c r="AY10" s="65"/>
      <c r="AZ10" s="65"/>
      <c r="BA10" s="65"/>
      <c r="BB10" s="65">
        <f>データ!$W$6</f>
        <v>263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VgjYCRULufyNT3LAwia+qtufwuceg/rcPO37OX0sLWue2qA4aRYTysvl6vUy3JpzX09TsfSlad+VO/KFd5YokQ==" saltValue="1FfkiUprfdpK4ZbRDKXCg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102121</v>
      </c>
      <c r="D6" s="33">
        <f t="shared" si="3"/>
        <v>47</v>
      </c>
      <c r="E6" s="33">
        <f t="shared" si="3"/>
        <v>1</v>
      </c>
      <c r="F6" s="33">
        <f t="shared" si="3"/>
        <v>0</v>
      </c>
      <c r="G6" s="33">
        <f t="shared" si="3"/>
        <v>0</v>
      </c>
      <c r="H6" s="33" t="str">
        <f t="shared" si="3"/>
        <v>群馬県　みどり市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3.89</v>
      </c>
      <c r="Q6" s="34">
        <f t="shared" si="3"/>
        <v>1432</v>
      </c>
      <c r="R6" s="34">
        <f t="shared" si="3"/>
        <v>51249</v>
      </c>
      <c r="S6" s="34">
        <f t="shared" si="3"/>
        <v>208.42</v>
      </c>
      <c r="T6" s="34">
        <f t="shared" si="3"/>
        <v>245.89</v>
      </c>
      <c r="U6" s="34">
        <f t="shared" si="3"/>
        <v>1983</v>
      </c>
      <c r="V6" s="34">
        <f t="shared" si="3"/>
        <v>7.54</v>
      </c>
      <c r="W6" s="34">
        <f t="shared" si="3"/>
        <v>263</v>
      </c>
      <c r="X6" s="35">
        <f>IF(X7="",NA(),X7)</f>
        <v>68.23</v>
      </c>
      <c r="Y6" s="35">
        <f t="shared" ref="Y6:AG6" si="4">IF(Y7="",NA(),Y7)</f>
        <v>78.400000000000006</v>
      </c>
      <c r="Z6" s="35">
        <f t="shared" si="4"/>
        <v>70.84</v>
      </c>
      <c r="AA6" s="35">
        <f t="shared" si="4"/>
        <v>82.73</v>
      </c>
      <c r="AB6" s="35">
        <f t="shared" si="4"/>
        <v>76.09</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1204.31</v>
      </c>
      <c r="BF6" s="35">
        <f t="shared" ref="BF6:BN6" si="7">IF(BF7="",NA(),BF7)</f>
        <v>1167.46</v>
      </c>
      <c r="BG6" s="35">
        <f t="shared" si="7"/>
        <v>1140.53</v>
      </c>
      <c r="BH6" s="35">
        <f t="shared" si="7"/>
        <v>1159.2</v>
      </c>
      <c r="BI6" s="35">
        <f t="shared" si="7"/>
        <v>1148.79</v>
      </c>
      <c r="BJ6" s="35">
        <f t="shared" si="7"/>
        <v>1113.76</v>
      </c>
      <c r="BK6" s="35">
        <f t="shared" si="7"/>
        <v>1125.69</v>
      </c>
      <c r="BL6" s="35">
        <f t="shared" si="7"/>
        <v>1134.67</v>
      </c>
      <c r="BM6" s="35">
        <f t="shared" si="7"/>
        <v>1144.79</v>
      </c>
      <c r="BN6" s="35">
        <f t="shared" si="7"/>
        <v>1302.33</v>
      </c>
      <c r="BO6" s="34" t="str">
        <f>IF(BO7="","",IF(BO7="-","【-】","【"&amp;SUBSTITUTE(TEXT(BO7,"#,##0.00"),"-","△")&amp;"】"))</f>
        <v>【1,141.75】</v>
      </c>
      <c r="BP6" s="35">
        <f>IF(BP7="",NA(),BP7)</f>
        <v>44.54</v>
      </c>
      <c r="BQ6" s="35">
        <f t="shared" ref="BQ6:BY6" si="8">IF(BQ7="",NA(),BQ7)</f>
        <v>38.11</v>
      </c>
      <c r="BR6" s="35">
        <f t="shared" si="8"/>
        <v>32.33</v>
      </c>
      <c r="BS6" s="35">
        <f t="shared" si="8"/>
        <v>26.66</v>
      </c>
      <c r="BT6" s="35">
        <f t="shared" si="8"/>
        <v>28.83</v>
      </c>
      <c r="BU6" s="35">
        <f t="shared" si="8"/>
        <v>34.25</v>
      </c>
      <c r="BV6" s="35">
        <f t="shared" si="8"/>
        <v>46.48</v>
      </c>
      <c r="BW6" s="35">
        <f t="shared" si="8"/>
        <v>40.6</v>
      </c>
      <c r="BX6" s="35">
        <f t="shared" si="8"/>
        <v>56.04</v>
      </c>
      <c r="BY6" s="35">
        <f t="shared" si="8"/>
        <v>40.89</v>
      </c>
      <c r="BZ6" s="34" t="str">
        <f>IF(BZ7="","",IF(BZ7="-","【-】","【"&amp;SUBSTITUTE(TEXT(BZ7,"#,##0.00"),"-","△")&amp;"】"))</f>
        <v>【54.93】</v>
      </c>
      <c r="CA6" s="35">
        <f>IF(CA7="",NA(),CA7)</f>
        <v>177.64</v>
      </c>
      <c r="CB6" s="35">
        <f t="shared" ref="CB6:CJ6" si="9">IF(CB7="",NA(),CB7)</f>
        <v>210.42</v>
      </c>
      <c r="CC6" s="35">
        <f t="shared" si="9"/>
        <v>255.03</v>
      </c>
      <c r="CD6" s="35">
        <f t="shared" si="9"/>
        <v>312.62</v>
      </c>
      <c r="CE6" s="35">
        <f t="shared" si="9"/>
        <v>284.29000000000002</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72.38</v>
      </c>
      <c r="CM6" s="35">
        <f t="shared" ref="CM6:CU6" si="10">IF(CM7="",NA(),CM7)</f>
        <v>73.400000000000006</v>
      </c>
      <c r="CN6" s="35">
        <f t="shared" si="10"/>
        <v>54.32</v>
      </c>
      <c r="CO6" s="35">
        <f t="shared" si="10"/>
        <v>51.34</v>
      </c>
      <c r="CP6" s="35">
        <f t="shared" si="10"/>
        <v>55.3</v>
      </c>
      <c r="CQ6" s="35">
        <f t="shared" si="10"/>
        <v>57.55</v>
      </c>
      <c r="CR6" s="35">
        <f t="shared" si="10"/>
        <v>57.43</v>
      </c>
      <c r="CS6" s="35">
        <f t="shared" si="10"/>
        <v>57.29</v>
      </c>
      <c r="CT6" s="35">
        <f t="shared" si="10"/>
        <v>55.9</v>
      </c>
      <c r="CU6" s="35">
        <f t="shared" si="10"/>
        <v>47.95</v>
      </c>
      <c r="CV6" s="34" t="str">
        <f>IF(CV7="","",IF(CV7="-","【-】","【"&amp;SUBSTITUTE(TEXT(CV7,"#,##0.00"),"-","△")&amp;"】"))</f>
        <v>【56.91】</v>
      </c>
      <c r="CW6" s="35">
        <f>IF(CW7="",NA(),CW7)</f>
        <v>48.24</v>
      </c>
      <c r="CX6" s="35">
        <f t="shared" ref="CX6:DF6" si="11">IF(CX7="",NA(),CX7)</f>
        <v>52.18</v>
      </c>
      <c r="CY6" s="35">
        <f t="shared" si="11"/>
        <v>66.819999999999993</v>
      </c>
      <c r="CZ6" s="35">
        <f t="shared" si="11"/>
        <v>67.22</v>
      </c>
      <c r="DA6" s="35">
        <f t="shared" si="11"/>
        <v>63.34</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0.01</v>
      </c>
      <c r="EF6" s="35">
        <f t="shared" si="14"/>
        <v>0.47</v>
      </c>
      <c r="EG6" s="34">
        <f t="shared" si="14"/>
        <v>0</v>
      </c>
      <c r="EH6" s="34">
        <f t="shared" si="14"/>
        <v>0</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102121</v>
      </c>
      <c r="D7" s="37">
        <v>47</v>
      </c>
      <c r="E7" s="37">
        <v>1</v>
      </c>
      <c r="F7" s="37">
        <v>0</v>
      </c>
      <c r="G7" s="37">
        <v>0</v>
      </c>
      <c r="H7" s="37" t="s">
        <v>108</v>
      </c>
      <c r="I7" s="37" t="s">
        <v>109</v>
      </c>
      <c r="J7" s="37" t="s">
        <v>110</v>
      </c>
      <c r="K7" s="37" t="s">
        <v>111</v>
      </c>
      <c r="L7" s="37" t="s">
        <v>112</v>
      </c>
      <c r="M7" s="37" t="s">
        <v>113</v>
      </c>
      <c r="N7" s="38" t="s">
        <v>114</v>
      </c>
      <c r="O7" s="38" t="s">
        <v>115</v>
      </c>
      <c r="P7" s="38">
        <v>3.89</v>
      </c>
      <c r="Q7" s="38">
        <v>1432</v>
      </c>
      <c r="R7" s="38">
        <v>51249</v>
      </c>
      <c r="S7" s="38">
        <v>208.42</v>
      </c>
      <c r="T7" s="38">
        <v>245.89</v>
      </c>
      <c r="U7" s="38">
        <v>1983</v>
      </c>
      <c r="V7" s="38">
        <v>7.54</v>
      </c>
      <c r="W7" s="38">
        <v>263</v>
      </c>
      <c r="X7" s="38">
        <v>68.23</v>
      </c>
      <c r="Y7" s="38">
        <v>78.400000000000006</v>
      </c>
      <c r="Z7" s="38">
        <v>70.84</v>
      </c>
      <c r="AA7" s="38">
        <v>82.73</v>
      </c>
      <c r="AB7" s="38">
        <v>76.09</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1204.31</v>
      </c>
      <c r="BF7" s="38">
        <v>1167.46</v>
      </c>
      <c r="BG7" s="38">
        <v>1140.53</v>
      </c>
      <c r="BH7" s="38">
        <v>1159.2</v>
      </c>
      <c r="BI7" s="38">
        <v>1148.79</v>
      </c>
      <c r="BJ7" s="38">
        <v>1113.76</v>
      </c>
      <c r="BK7" s="38">
        <v>1125.69</v>
      </c>
      <c r="BL7" s="38">
        <v>1134.67</v>
      </c>
      <c r="BM7" s="38">
        <v>1144.79</v>
      </c>
      <c r="BN7" s="38">
        <v>1302.33</v>
      </c>
      <c r="BO7" s="38">
        <v>1141.75</v>
      </c>
      <c r="BP7" s="38">
        <v>44.54</v>
      </c>
      <c r="BQ7" s="38">
        <v>38.11</v>
      </c>
      <c r="BR7" s="38">
        <v>32.33</v>
      </c>
      <c r="BS7" s="38">
        <v>26.66</v>
      </c>
      <c r="BT7" s="38">
        <v>28.83</v>
      </c>
      <c r="BU7" s="38">
        <v>34.25</v>
      </c>
      <c r="BV7" s="38">
        <v>46.48</v>
      </c>
      <c r="BW7" s="38">
        <v>40.6</v>
      </c>
      <c r="BX7" s="38">
        <v>56.04</v>
      </c>
      <c r="BY7" s="38">
        <v>40.89</v>
      </c>
      <c r="BZ7" s="38">
        <v>54.93</v>
      </c>
      <c r="CA7" s="38">
        <v>177.64</v>
      </c>
      <c r="CB7" s="38">
        <v>210.42</v>
      </c>
      <c r="CC7" s="38">
        <v>255.03</v>
      </c>
      <c r="CD7" s="38">
        <v>312.62</v>
      </c>
      <c r="CE7" s="38">
        <v>284.29000000000002</v>
      </c>
      <c r="CF7" s="38">
        <v>501.18</v>
      </c>
      <c r="CG7" s="38">
        <v>376.61</v>
      </c>
      <c r="CH7" s="38">
        <v>440.03</v>
      </c>
      <c r="CI7" s="38">
        <v>304.35000000000002</v>
      </c>
      <c r="CJ7" s="38">
        <v>383.2</v>
      </c>
      <c r="CK7" s="38">
        <v>292.18</v>
      </c>
      <c r="CL7" s="38">
        <v>72.38</v>
      </c>
      <c r="CM7" s="38">
        <v>73.400000000000006</v>
      </c>
      <c r="CN7" s="38">
        <v>54.32</v>
      </c>
      <c r="CO7" s="38">
        <v>51.34</v>
      </c>
      <c r="CP7" s="38">
        <v>55.3</v>
      </c>
      <c r="CQ7" s="38">
        <v>57.55</v>
      </c>
      <c r="CR7" s="38">
        <v>57.43</v>
      </c>
      <c r="CS7" s="38">
        <v>57.29</v>
      </c>
      <c r="CT7" s="38">
        <v>55.9</v>
      </c>
      <c r="CU7" s="38">
        <v>47.95</v>
      </c>
      <c r="CV7" s="38">
        <v>56.91</v>
      </c>
      <c r="CW7" s="38">
        <v>48.24</v>
      </c>
      <c r="CX7" s="38">
        <v>52.18</v>
      </c>
      <c r="CY7" s="38">
        <v>66.819999999999993</v>
      </c>
      <c r="CZ7" s="38">
        <v>67.22</v>
      </c>
      <c r="DA7" s="38">
        <v>63.34</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0.01</v>
      </c>
      <c r="EF7" s="38">
        <v>0.47</v>
      </c>
      <c r="EG7" s="38">
        <v>0</v>
      </c>
      <c r="EH7" s="38">
        <v>0</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2019-01-25T04:59:25Z</cp:lastPrinted>
  <dcterms:created xsi:type="dcterms:W3CDTF">2018-12-03T08:42:21Z</dcterms:created>
  <dcterms:modified xsi:type="dcterms:W3CDTF">2019-02-13T07:46:10Z</dcterms:modified>
  <cp:category/>
</cp:coreProperties>
</file>