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24 高山村\"/>
    </mc:Choice>
  </mc:AlternateContent>
  <workbookProtection workbookAlgorithmName="SHA-512" workbookHashValue="/iHm3kET58K8Z4UjFs/J1tiEcBvPL8/TPsQ8/opNTKpl3chQhqUvvRBG6HurzTBavToNuNZOaDTJefTxoO4oag==" workbookSaltValue="QhlPL17EY67Qml3HZCfbV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<sst xmlns="http://schemas.openxmlformats.org/spreadsheetml/2006/main" count="237" uniqueCount="125">
  <si>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</si>
  <si>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</si>
  <si>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</si>
  <si>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</si>
  <si>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</si>
  <si>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</si>
  <si>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</si>
  <si>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</si>
  <si>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</si>
  <si>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</si>
  <si>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</si>
  <si>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</si>
  <si>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</si>
  <si>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</si>
  <si>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</si>
  <si>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</si>
  <si>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</si>
  <si>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</si>
  <si>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</si>
  <si>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</si>
  <si>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</si>
  <si>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</si>
  <si>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</si>
  <si>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</si>
  <si>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</si>
  <si>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</si>
  <si>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</si>
  <si>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</si>
  <si>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</si>
  <si>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</si>
  <si>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</si>
  <si>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</si>
  <si>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</si>
  <si>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</si>
  <si>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</si>
  <si>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</si>
  <si>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</si>
  <si>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</si>
  <si>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</si>
  <si>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</si>
  <si>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</si>
  <si>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</si>
  <si>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</si>
  <si>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</si>
  <si>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</si>
  <si>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</si>
  <si>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</si>
  <si>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</si>
  <si>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</si>
  <si>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</si>
  <si>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</si>
  <si>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</si>
  <si>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</si>
  <si>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</si>
  <si>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</si>
  <si>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</si>
  <si>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</si>
  <si>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</si>
  <si>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</si>
  <si>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</si>
  <si>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</si>
  <si>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</si>
  <si>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</si>
  <si>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</si>
  <si>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</si>
  <si>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</si>
  <si>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</si>
  <si>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</si>
  <si>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</si>
  <si>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</si>
  <si>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</si>
  <si>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</si>
  <si>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</si>
  <si>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</si>
  <si>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</si>
  <si>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</si>
  <si>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</si>
  <si>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</si>
  <si>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</si>
  <si>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</si>
  <si>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</si>
  <si>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</si>
  <si>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</si>
  <si>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</si>
  <si>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</si>
  <si>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</si>
  <si>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</si>
  <si>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</si>
  <si>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</si>
  <si>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</si>
  <si>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</si>
  <si>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</si>
  <si>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</si>
  <si>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</si>
  <si>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</si>
  <si>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</si>
  <si>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</si>
  <si>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</si>
  <si>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</si>
  <si>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</si>
  <si>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</si>
  <si>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</si>
  <si>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</si>
  <si>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</si>
  <si>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</si>
  <si>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</si>
  <si>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</si>
  <si>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</si>
  <si>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</si>
  <si>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</si>
  <si>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</si>
  <si>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</si>
  <si>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</si>
  <si>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</si>
  <si>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</si>
  <si>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</si>
  <si>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</si>
  <si>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</si>
  <si>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</si>
  <si>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</si>
  <si>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</si>
  <si>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</si>
  <si>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（１）
①有形固定資産減価償却率・・・該当数値無し
②管路経年化率・・・該当数値無し
③管路更新率・・・計画的な更新を行い経費の均等化を計れるようにする。
</t>
    <rPh sb="68" eb="69">
      <t>ハカ</t>
    </rPh>
    <phoneticPr fontId="4"/>
  </si>
  <si>
    <t xml:space="preserve">（１）
①経常収支比率・・・・数値が１００％を超えているが、料金回収率は低調な水準にあり操出金によって収入が賄われているので検討が必要である。
②累積欠損金比率・・・該当数値なし
③流動比率・・・・・・該当数値なし
④企業債残高対給水収益比率・・・類似団体平均値の３割程度と低い水準であり、村単独での修繕で対応しているが、本格的に施設や管路更新を視野に入れなければならないと考えている。
⑤料金回収率・・・類似団体平均値との差が僅かとなり１００％を下回り繰出金への依存しているので料金改定等の検討が必要がある。
⑥給水原価・・・類似団体平均値を下回っているが昨年と比較すると増加しているので費用の抑制などで効率的な経営に努め、さらに改善する様に努める必要がある。
⑦施設利用率・・・５０％台で推移をしており、類似団体平均値と比較すると利用率が悪く、施設の規模の見直しを検討する必要がある。
⑧有収率・・・１００％に近い数値なので、効率性は良いと考えられる。
</t>
    <rPh sb="30" eb="32">
      <t>リョウキン</t>
    </rPh>
    <rPh sb="32" eb="35">
      <t>カイシュウリツ</t>
    </rPh>
    <rPh sb="36" eb="38">
      <t>テイチョウ</t>
    </rPh>
    <rPh sb="39" eb="41">
      <t>スイジュン</t>
    </rPh>
    <rPh sb="44" eb="46">
      <t>クリダシ</t>
    </rPh>
    <rPh sb="46" eb="47">
      <t>キン</t>
    </rPh>
    <rPh sb="51" eb="53">
      <t>シュウニュウ</t>
    </rPh>
    <rPh sb="54" eb="55">
      <t>マカナ</t>
    </rPh>
    <rPh sb="62" eb="64">
      <t>ケントウ</t>
    </rPh>
    <rPh sb="65" eb="67">
      <t>ヒツヨウ</t>
    </rPh>
    <rPh sb="134" eb="136">
      <t>テイド</t>
    </rPh>
    <rPh sb="161" eb="164">
      <t>ホンカクテキ</t>
    </rPh>
    <rPh sb="165" eb="167">
      <t>シセツ</t>
    </rPh>
    <rPh sb="168" eb="170">
      <t>カンロ</t>
    </rPh>
    <rPh sb="170" eb="172">
      <t>コウシン</t>
    </rPh>
    <rPh sb="173" eb="175">
      <t>シヤ</t>
    </rPh>
    <rPh sb="176" eb="177">
      <t>イ</t>
    </rPh>
    <rPh sb="187" eb="188">
      <t>カンガ</t>
    </rPh>
    <rPh sb="214" eb="215">
      <t>ワズ</t>
    </rPh>
    <rPh sb="227" eb="228">
      <t>ク</t>
    </rPh>
    <rPh sb="228" eb="229">
      <t>ダ</t>
    </rPh>
    <rPh sb="229" eb="230">
      <t>キン</t>
    </rPh>
    <rPh sb="232" eb="234">
      <t>イゾン</t>
    </rPh>
    <rPh sb="240" eb="242">
      <t>リョウキン</t>
    </rPh>
    <rPh sb="242" eb="244">
      <t>カイテイ</t>
    </rPh>
    <rPh sb="244" eb="245">
      <t>トウ</t>
    </rPh>
    <rPh sb="287" eb="289">
      <t>ゾウカ</t>
    </rPh>
    <rPh sb="316" eb="318">
      <t>カイゼン</t>
    </rPh>
    <phoneticPr fontId="4"/>
  </si>
  <si>
    <t>（１）
「１．経営の健全性・効率性」は繰入金に頼った経営と成っているが、給水人口の減少及び老朽化に対する費用の増加により今後も繰入金に頼る形になることが予想される。経費削減や料金回収率の向上を計りながら、料金の改定等の対策を講じる必要がある。
「２．老朽化の状況」は、昨年に引き続き更新投資がされていない現状で、費用の抑制の為の小規模な修繕で対応していた。今後は計画的に施設更新・管路更新を画策し、投資の平準化を計りつつ更新を行っていきたい。</t>
    <rPh sb="96" eb="97">
      <t>ハカ</t>
    </rPh>
    <rPh sb="107" eb="108">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</si>
</sst>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8-4F43-B75C-0BDEEC9013B2}"/>
            </c:ext>
          </c:extLst>
        </c:ser>
        <c:dLbls>
          <c:showLegendKey val="0"/>
          <c:showVal val="0"/>
          <c:showCatName val="0"/>
          <c:showSerName val="0"/>
          <c:showPercent val="0"/>
          <c:showBubbleSize val="0"/>
        </c:dLbls>
        <c:gapWidth val="150"/>
        <c:axId val="448236128"/>
        <c:axId val="44823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1E8-4F43-B75C-0BDEEC9013B2}"/>
            </c:ext>
          </c:extLst>
        </c:ser>
        <c:dLbls>
          <c:showLegendKey val="0"/>
          <c:showVal val="0"/>
          <c:showCatName val="0"/>
          <c:showSerName val="0"/>
          <c:showPercent val="0"/>
          <c:showBubbleSize val="0"/>
        </c:dLbls>
        <c:marker val="1"/>
        <c:smooth val="0"/>
        <c:axId val="448236128"/>
        <c:axId val="448237304"/>
      </c:lineChart>
      <c:dateAx>
        <c:axId val="448236128"/>
        <c:scaling>
          <c:orientation val="minMax"/>
        </c:scaling>
        <c:delete val="1"/>
        <c:axPos val="b"/>
        <c:numFmt formatCode="ge" sourceLinked="1"/>
        <c:majorTickMark val="none"/>
        <c:minorTickMark val="none"/>
        <c:tickLblPos val="none"/>
        <c:crossAx val="448237304"/>
        <c:crosses val="autoZero"/>
        <c:auto val="1"/>
        <c:lblOffset val="100"/>
        <c:baseTimeUnit val="years"/>
      </c:dateAx>
      <c:valAx>
        <c:axId val="44823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54.36</c:v>
                </c:pt>
                <c:pt idx="1">
                  <c:v>51.37</c:v>
                </c:pt>
                <c:pt idx="2">
                  <c:v>50.97</c:v>
                </c:pt>
                <c:pt idx="3">
                  <c:v>50.99</c:v>
                </c:pt>
                <c:pt idx="4">
                  <c:v>49.55</c:v>
                </c:pt>
              </c:numCache>
            </c:numRef>
          </c:val>
          <c:extLst xmlns:c16r2="http://schemas.microsoft.com/office/drawing/2015/06/chart">
            <c:ext xmlns:c16="http://schemas.microsoft.com/office/drawing/2014/chart" uri="{C3380CC4-5D6E-409C-BE32-E72D297353CC}">
              <c16:uniqueId val="{00000000-8BAF-4DE4-958A-D0F1704A7414}"/>
            </c:ext>
          </c:extLst>
        </c:ser>
        <c:dLbls>
          <c:showLegendKey val="0"/>
          <c:showVal val="0"/>
          <c:showCatName val="0"/>
          <c:showSerName val="0"/>
          <c:showPercent val="0"/>
          <c:showBubbleSize val="0"/>
        </c:dLbls>
        <c:gapWidth val="150"/>
        <c:axId val="248671112"/>
        <c:axId val="24867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8BAF-4DE4-958A-D0F1704A7414}"/>
            </c:ext>
          </c:extLst>
        </c:ser>
        <c:dLbls>
          <c:showLegendKey val="0"/>
          <c:showVal val="0"/>
          <c:showCatName val="0"/>
          <c:showSerName val="0"/>
          <c:showPercent val="0"/>
          <c:showBubbleSize val="0"/>
        </c:dLbls>
        <c:marker val="1"/>
        <c:smooth val="0"/>
        <c:axId val="248671112"/>
        <c:axId val="248670328"/>
      </c:lineChart>
      <c:dateAx>
        <c:axId val="248671112"/>
        <c:scaling>
          <c:orientation val="minMax"/>
        </c:scaling>
        <c:delete val="1"/>
        <c:axPos val="b"/>
        <c:numFmt formatCode="ge" sourceLinked="1"/>
        <c:majorTickMark val="none"/>
        <c:minorTickMark val="none"/>
        <c:tickLblPos val="none"/>
        <c:crossAx val="248670328"/>
        <c:crosses val="autoZero"/>
        <c:auto val="1"/>
        <c:lblOffset val="100"/>
        <c:baseTimeUnit val="years"/>
      </c:dateAx>
      <c:valAx>
        <c:axId val="2486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7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97.56</c:v>
                </c:pt>
                <c:pt idx="1">
                  <c:v>97.56</c:v>
                </c:pt>
                <c:pt idx="2">
                  <c:v>97.56</c:v>
                </c:pt>
                <c:pt idx="3">
                  <c:v>97.56</c:v>
                </c:pt>
                <c:pt idx="4">
                  <c:v>97.56</c:v>
                </c:pt>
              </c:numCache>
            </c:numRef>
          </c:val>
          <c:extLst xmlns:c16r2="http://schemas.microsoft.com/office/drawing/2015/06/chart">
            <c:ext xmlns:c16="http://schemas.microsoft.com/office/drawing/2014/chart" uri="{C3380CC4-5D6E-409C-BE32-E72D297353CC}">
              <c16:uniqueId val="{00000000-40C6-47F6-96F6-C7C7075A7473}"/>
            </c:ext>
          </c:extLst>
        </c:ser>
        <c:dLbls>
          <c:showLegendKey val="0"/>
          <c:showVal val="0"/>
          <c:showCatName val="0"/>
          <c:showSerName val="0"/>
          <c:showPercent val="0"/>
          <c:showBubbleSize val="0"/>
        </c:dLbls>
        <c:gapWidth val="150"/>
        <c:axId val="449826544"/>
        <c:axId val="44982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0C6-47F6-96F6-C7C7075A7473}"/>
            </c:ext>
          </c:extLst>
        </c:ser>
        <c:dLbls>
          <c:showLegendKey val="0"/>
          <c:showVal val="0"/>
          <c:showCatName val="0"/>
          <c:showSerName val="0"/>
          <c:showPercent val="0"/>
          <c:showBubbleSize val="0"/>
        </c:dLbls>
        <c:marker val="1"/>
        <c:smooth val="0"/>
        <c:axId val="449826544"/>
        <c:axId val="449828112"/>
      </c:lineChart>
      <c:dateAx>
        <c:axId val="449826544"/>
        <c:scaling>
          <c:orientation val="minMax"/>
        </c:scaling>
        <c:delete val="1"/>
        <c:axPos val="b"/>
        <c:numFmt formatCode="ge" sourceLinked="1"/>
        <c:majorTickMark val="none"/>
        <c:minorTickMark val="none"/>
        <c:tickLblPos val="none"/>
        <c:crossAx val="449828112"/>
        <c:crosses val="autoZero"/>
        <c:auto val="1"/>
        <c:lblOffset val="100"/>
        <c:baseTimeUnit val="years"/>
      </c:dateAx>
      <c:valAx>
        <c:axId val="4498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2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139.13999999999999</c:v>
                </c:pt>
                <c:pt idx="1">
                  <c:v>133.88999999999999</c:v>
                </c:pt>
                <c:pt idx="2">
                  <c:v>113.07</c:v>
                </c:pt>
                <c:pt idx="3">
                  <c:v>115.88</c:v>
                </c:pt>
                <c:pt idx="4">
                  <c:v>134.69999999999999</c:v>
                </c:pt>
              </c:numCache>
            </c:numRef>
          </c:val>
          <c:extLst xmlns:c16r2="http://schemas.microsoft.com/office/drawing/2015/06/chart">
            <c:ext xmlns:c16="http://schemas.microsoft.com/office/drawing/2014/chart" uri="{C3380CC4-5D6E-409C-BE32-E72D297353CC}">
              <c16:uniqueId val="{00000000-2385-4FAB-B2F2-E8E2B1EEE5EC}"/>
            </c:ext>
          </c:extLst>
        </c:ser>
        <c:dLbls>
          <c:showLegendKey val="0"/>
          <c:showVal val="0"/>
          <c:showCatName val="0"/>
          <c:showSerName val="0"/>
          <c:showPercent val="0"/>
          <c:showBubbleSize val="0"/>
        </c:dLbls>
        <c:gapWidth val="150"/>
        <c:axId val="448238480"/>
        <c:axId val="44823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385-4FAB-B2F2-E8E2B1EEE5EC}"/>
            </c:ext>
          </c:extLst>
        </c:ser>
        <c:dLbls>
          <c:showLegendKey val="0"/>
          <c:showVal val="0"/>
          <c:showCatName val="0"/>
          <c:showSerName val="0"/>
          <c:showPercent val="0"/>
          <c:showBubbleSize val="0"/>
        </c:dLbls>
        <c:marker val="1"/>
        <c:smooth val="0"/>
        <c:axId val="448238480"/>
        <c:axId val="448236912"/>
      </c:lineChart>
      <c:dateAx>
        <c:axId val="448238480"/>
        <c:scaling>
          <c:orientation val="minMax"/>
        </c:scaling>
        <c:delete val="1"/>
        <c:axPos val="b"/>
        <c:numFmt formatCode="ge" sourceLinked="1"/>
        <c:majorTickMark val="none"/>
        <c:minorTickMark val="none"/>
        <c:tickLblPos val="none"/>
        <c:crossAx val="448236912"/>
        <c:crosses val="autoZero"/>
        <c:auto val="1"/>
        <c:lblOffset val="100"/>
        <c:baseTimeUnit val="years"/>
      </c:dateAx>
      <c:valAx>
        <c:axId val="44823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41-407D-A662-BD5F35F7D95A}"/>
            </c:ext>
          </c:extLst>
        </c:ser>
        <c:dLbls>
          <c:showLegendKey val="0"/>
          <c:showVal val="0"/>
          <c:showCatName val="0"/>
          <c:showSerName val="0"/>
          <c:showPercent val="0"/>
          <c:showBubbleSize val="0"/>
        </c:dLbls>
        <c:gapWidth val="150"/>
        <c:axId val="454632184"/>
        <c:axId val="4546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41-407D-A662-BD5F35F7D95A}"/>
            </c:ext>
          </c:extLst>
        </c:ser>
        <c:dLbls>
          <c:showLegendKey val="0"/>
          <c:showVal val="0"/>
          <c:showCatName val="0"/>
          <c:showSerName val="0"/>
          <c:showPercent val="0"/>
          <c:showBubbleSize val="0"/>
        </c:dLbls>
        <c:marker val="1"/>
        <c:smooth val="0"/>
        <c:axId val="454632184"/>
        <c:axId val="454631792"/>
      </c:lineChart>
      <c:dateAx>
        <c:axId val="454632184"/>
        <c:scaling>
          <c:orientation val="minMax"/>
        </c:scaling>
        <c:delete val="1"/>
        <c:axPos val="b"/>
        <c:numFmt formatCode="ge" sourceLinked="1"/>
        <c:majorTickMark val="none"/>
        <c:minorTickMark val="none"/>
        <c:tickLblPos val="none"/>
        <c:crossAx val="454631792"/>
        <c:crosses val="autoZero"/>
        <c:auto val="1"/>
        <c:lblOffset val="100"/>
        <c:baseTimeUnit val="years"/>
      </c:dateAx>
      <c:valAx>
        <c:axId val="4546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6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E0-4793-BC55-CF3D3B9B7B61}"/>
            </c:ext>
          </c:extLst>
        </c:ser>
        <c:dLbls>
          <c:showLegendKey val="0"/>
          <c:showVal val="0"/>
          <c:showCatName val="0"/>
          <c:showSerName val="0"/>
          <c:showPercent val="0"/>
          <c:showBubbleSize val="0"/>
        </c:dLbls>
        <c:gapWidth val="150"/>
        <c:axId val="454629048"/>
        <c:axId val="45463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E0-4793-BC55-CF3D3B9B7B61}"/>
            </c:ext>
          </c:extLst>
        </c:ser>
        <c:dLbls>
          <c:showLegendKey val="0"/>
          <c:showVal val="0"/>
          <c:showCatName val="0"/>
          <c:showSerName val="0"/>
          <c:showPercent val="0"/>
          <c:showBubbleSize val="0"/>
        </c:dLbls>
        <c:marker val="1"/>
        <c:smooth val="0"/>
        <c:axId val="454629048"/>
        <c:axId val="454630224"/>
      </c:lineChart>
      <c:dateAx>
        <c:axId val="454629048"/>
        <c:scaling>
          <c:orientation val="minMax"/>
        </c:scaling>
        <c:delete val="1"/>
        <c:axPos val="b"/>
        <c:numFmt formatCode="ge" sourceLinked="1"/>
        <c:majorTickMark val="none"/>
        <c:minorTickMark val="none"/>
        <c:tickLblPos val="none"/>
        <c:crossAx val="454630224"/>
        <c:crosses val="autoZero"/>
        <c:auto val="1"/>
        <c:lblOffset val="100"/>
        <c:baseTimeUnit val="years"/>
      </c:dateAx>
      <c:valAx>
        <c:axId val="4546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6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E2-45EC-B0B1-067A66A3902B}"/>
            </c:ext>
          </c:extLst>
        </c:ser>
        <c:dLbls>
          <c:showLegendKey val="0"/>
          <c:showVal val="0"/>
          <c:showCatName val="0"/>
          <c:showSerName val="0"/>
          <c:showPercent val="0"/>
          <c:showBubbleSize val="0"/>
        </c:dLbls>
        <c:gapWidth val="150"/>
        <c:axId val="454626304"/>
        <c:axId val="45463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E2-45EC-B0B1-067A66A3902B}"/>
            </c:ext>
          </c:extLst>
        </c:ser>
        <c:dLbls>
          <c:showLegendKey val="0"/>
          <c:showVal val="0"/>
          <c:showCatName val="0"/>
          <c:showSerName val="0"/>
          <c:showPercent val="0"/>
          <c:showBubbleSize val="0"/>
        </c:dLbls>
        <c:marker val="1"/>
        <c:smooth val="0"/>
        <c:axId val="454626304"/>
        <c:axId val="454631400"/>
      </c:lineChart>
      <c:dateAx>
        <c:axId val="454626304"/>
        <c:scaling>
          <c:orientation val="minMax"/>
        </c:scaling>
        <c:delete val="1"/>
        <c:axPos val="b"/>
        <c:numFmt formatCode="ge" sourceLinked="1"/>
        <c:majorTickMark val="none"/>
        <c:minorTickMark val="none"/>
        <c:tickLblPos val="none"/>
        <c:crossAx val="454631400"/>
        <c:crosses val="autoZero"/>
        <c:auto val="1"/>
        <c:lblOffset val="100"/>
        <c:baseTimeUnit val="years"/>
      </c:dateAx>
      <c:valAx>
        <c:axId val="45463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6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61-4205-B5FA-CBC72A8CB6E1}"/>
            </c:ext>
          </c:extLst>
        </c:ser>
        <c:dLbls>
          <c:showLegendKey val="0"/>
          <c:showVal val="0"/>
          <c:showCatName val="0"/>
          <c:showSerName val="0"/>
          <c:showPercent val="0"/>
          <c:showBubbleSize val="0"/>
        </c:dLbls>
        <c:gapWidth val="150"/>
        <c:axId val="454629832"/>
        <c:axId val="45462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61-4205-B5FA-CBC72A8CB6E1}"/>
            </c:ext>
          </c:extLst>
        </c:ser>
        <c:dLbls>
          <c:showLegendKey val="0"/>
          <c:showVal val="0"/>
          <c:showCatName val="0"/>
          <c:showSerName val="0"/>
          <c:showPercent val="0"/>
          <c:showBubbleSize val="0"/>
        </c:dLbls>
        <c:marker val="1"/>
        <c:smooth val="0"/>
        <c:axId val="454629832"/>
        <c:axId val="454625520"/>
      </c:lineChart>
      <c:dateAx>
        <c:axId val="454629832"/>
        <c:scaling>
          <c:orientation val="minMax"/>
        </c:scaling>
        <c:delete val="1"/>
        <c:axPos val="b"/>
        <c:numFmt formatCode="ge" sourceLinked="1"/>
        <c:majorTickMark val="none"/>
        <c:minorTickMark val="none"/>
        <c:tickLblPos val="none"/>
        <c:crossAx val="454625520"/>
        <c:crosses val="autoZero"/>
        <c:auto val="1"/>
        <c:lblOffset val="100"/>
        <c:baseTimeUnit val="years"/>
      </c:dateAx>
      <c:valAx>
        <c:axId val="45462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62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443.21</c:v>
                </c:pt>
                <c:pt idx="1">
                  <c:v>438.1</c:v>
                </c:pt>
                <c:pt idx="2">
                  <c:v>403.76</c:v>
                </c:pt>
                <c:pt idx="3">
                  <c:v>361.1</c:v>
                </c:pt>
                <c:pt idx="4">
                  <c:v>332.04</c:v>
                </c:pt>
              </c:numCache>
            </c:numRef>
          </c:val>
          <c:extLst xmlns:c16r2="http://schemas.microsoft.com/office/drawing/2015/06/chart">
            <c:ext xmlns:c16="http://schemas.microsoft.com/office/drawing/2014/chart" uri="{C3380CC4-5D6E-409C-BE32-E72D297353CC}">
              <c16:uniqueId val="{00000000-7F22-4179-9823-DE1D26BDB326}"/>
            </c:ext>
          </c:extLst>
        </c:ser>
        <c:dLbls>
          <c:showLegendKey val="0"/>
          <c:showVal val="0"/>
          <c:showCatName val="0"/>
          <c:showSerName val="0"/>
          <c:showPercent val="0"/>
          <c:showBubbleSize val="0"/>
        </c:dLbls>
        <c:gapWidth val="150"/>
        <c:axId val="451835480"/>
        <c:axId val="4518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7F22-4179-9823-DE1D26BDB326}"/>
            </c:ext>
          </c:extLst>
        </c:ser>
        <c:dLbls>
          <c:showLegendKey val="0"/>
          <c:showVal val="0"/>
          <c:showCatName val="0"/>
          <c:showSerName val="0"/>
          <c:showPercent val="0"/>
          <c:showBubbleSize val="0"/>
        </c:dLbls>
        <c:marker val="1"/>
        <c:smooth val="0"/>
        <c:axId val="451835480"/>
        <c:axId val="451834304"/>
      </c:lineChart>
      <c:dateAx>
        <c:axId val="451835480"/>
        <c:scaling>
          <c:orientation val="minMax"/>
        </c:scaling>
        <c:delete val="1"/>
        <c:axPos val="b"/>
        <c:numFmt formatCode="ge" sourceLinked="1"/>
        <c:majorTickMark val="none"/>
        <c:minorTickMark val="none"/>
        <c:tickLblPos val="none"/>
        <c:crossAx val="451834304"/>
        <c:crosses val="autoZero"/>
        <c:auto val="1"/>
        <c:lblOffset val="100"/>
        <c:baseTimeUnit val="years"/>
      </c:dateAx>
      <c:valAx>
        <c:axId val="4518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87.14</c:v>
                </c:pt>
                <c:pt idx="1">
                  <c:v>85.74</c:v>
                </c:pt>
                <c:pt idx="2">
                  <c:v>82.98</c:v>
                </c:pt>
                <c:pt idx="3">
                  <c:v>80.62</c:v>
                </c:pt>
                <c:pt idx="4">
                  <c:v>61.2</c:v>
                </c:pt>
              </c:numCache>
            </c:numRef>
          </c:val>
          <c:extLst xmlns:c16r2="http://schemas.microsoft.com/office/drawing/2015/06/chart">
            <c:ext xmlns:c16="http://schemas.microsoft.com/office/drawing/2014/chart" uri="{C3380CC4-5D6E-409C-BE32-E72D297353CC}">
              <c16:uniqueId val="{00000000-1CDE-4E34-9671-3F67CA1F99CC}"/>
            </c:ext>
          </c:extLst>
        </c:ser>
        <c:dLbls>
          <c:showLegendKey val="0"/>
          <c:showVal val="0"/>
          <c:showCatName val="0"/>
          <c:showSerName val="0"/>
          <c:showPercent val="0"/>
          <c:showBubbleSize val="0"/>
        </c:dLbls>
        <c:gapWidth val="150"/>
        <c:axId val="451833520"/>
        <c:axId val="45183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CDE-4E34-9671-3F67CA1F99CC}"/>
            </c:ext>
          </c:extLst>
        </c:ser>
        <c:dLbls>
          <c:showLegendKey val="0"/>
          <c:showVal val="0"/>
          <c:showCatName val="0"/>
          <c:showSerName val="0"/>
          <c:showPercent val="0"/>
          <c:showBubbleSize val="0"/>
        </c:dLbls>
        <c:marker val="1"/>
        <c:smooth val="0"/>
        <c:axId val="451833520"/>
        <c:axId val="451833128"/>
      </c:lineChart>
      <c:dateAx>
        <c:axId val="451833520"/>
        <c:scaling>
          <c:orientation val="minMax"/>
        </c:scaling>
        <c:delete val="1"/>
        <c:axPos val="b"/>
        <c:numFmt formatCode="ge" sourceLinked="1"/>
        <c:majorTickMark val="none"/>
        <c:minorTickMark val="none"/>
        <c:tickLblPos val="none"/>
        <c:crossAx val="451833128"/>
        <c:crosses val="autoZero"/>
        <c:auto val="1"/>
        <c:lblOffset val="100"/>
        <c:baseTimeUnit val="years"/>
      </c:dateAx>
      <c:valAx>
        <c:axId val="45183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3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126.54</c:v>
                </c:pt>
                <c:pt idx="1">
                  <c:v>128.09</c:v>
                </c:pt>
                <c:pt idx="2">
                  <c:v>133.08000000000001</c:v>
                </c:pt>
                <c:pt idx="3">
                  <c:v>139.99</c:v>
                </c:pt>
                <c:pt idx="4">
                  <c:v>185.68</c:v>
                </c:pt>
              </c:numCache>
            </c:numRef>
          </c:val>
          <c:extLst xmlns:c16r2="http://schemas.microsoft.com/office/drawing/2015/06/chart">
            <c:ext xmlns:c16="http://schemas.microsoft.com/office/drawing/2014/chart" uri="{C3380CC4-5D6E-409C-BE32-E72D297353CC}">
              <c16:uniqueId val="{00000000-3E3C-426D-9DE5-5F1EEA97F48A}"/>
            </c:ext>
          </c:extLst>
        </c:ser>
        <c:dLbls>
          <c:showLegendKey val="0"/>
          <c:showVal val="0"/>
          <c:showCatName val="0"/>
          <c:showSerName val="0"/>
          <c:showPercent val="0"/>
          <c:showBubbleSize val="0"/>
        </c:dLbls>
        <c:gapWidth val="150"/>
        <c:axId val="248668368"/>
        <c:axId val="24866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E3C-426D-9DE5-5F1EEA97F48A}"/>
            </c:ext>
          </c:extLst>
        </c:ser>
        <c:dLbls>
          <c:showLegendKey val="0"/>
          <c:showVal val="0"/>
          <c:showCatName val="0"/>
          <c:showSerName val="0"/>
          <c:showPercent val="0"/>
          <c:showBubbleSize val="0"/>
        </c:dLbls>
        <c:marker val="1"/>
        <c:smooth val="0"/>
        <c:axId val="248668368"/>
        <c:axId val="248669936"/>
      </c:lineChart>
      <c:dateAx>
        <c:axId val="248668368"/>
        <c:scaling>
          <c:orientation val="minMax"/>
        </c:scaling>
        <c:delete val="1"/>
        <c:axPos val="b"/>
        <c:numFmt formatCode="ge" sourceLinked="1"/>
        <c:majorTickMark val="none"/>
        <c:minorTickMark val="none"/>
        <c:tickLblPos val="none"/>
        <c:crossAx val="248669936"/>
        <c:crosses val="autoZero"/>
        <c:auto val="1"/>
        <c:lblOffset val="100"/>
        <c:baseTimeUnit val="years"/>
      </c:dateAx>
      <c:valAx>
        <c:axId val="24866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高山村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3665</v>
      </c>
      <c r="AM8" s="66"/>
      <c r="AN8" s="66"/>
      <c r="AO8" s="66"/>
      <c r="AP8" s="66"/>
      <c r="AQ8" s="66"/>
      <c r="AR8" s="66"/>
      <c r="AS8" s="66"/>
      <c r="AT8" s="65">
        <f>データ!$S$6</f>
        <v>64.180000000000007</v>
      </c>
      <c r="AU8" s="65"/>
      <c r="AV8" s="65"/>
      <c r="AW8" s="65"/>
      <c r="AX8" s="65"/>
      <c r="AY8" s="65"/>
      <c r="AZ8" s="65"/>
      <c r="BA8" s="65"/>
      <c r="BB8" s="65">
        <f>データ!$T$6</f>
        <v>57.11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99.45</v>
      </c>
      <c r="Q10" s="65"/>
      <c r="R10" s="65"/>
      <c r="S10" s="65"/>
      <c r="T10" s="65"/>
      <c r="U10" s="65"/>
      <c r="V10" s="65"/>
      <c r="W10" s="66">
        <f>データ!$Q$6</f>
        <v>1200</v>
      </c>
      <c r="X10" s="66"/>
      <c r="Y10" s="66"/>
      <c r="Z10" s="66"/>
      <c r="AA10" s="66"/>
      <c r="AB10" s="66"/>
      <c r="AC10" s="66"/>
      <c r="AD10" s="2"/>
      <c r="AE10" s="2"/>
      <c r="AF10" s="2"/>
      <c r="AG10" s="2"/>
      <c r="AH10" s="2"/>
      <c r="AI10" s="2"/>
      <c r="AJ10" s="2"/>
      <c r="AK10" s="2"/>
      <c r="AL10" s="66">
        <f>データ!$U$6</f>
        <v>3620</v>
      </c>
      <c r="AM10" s="66"/>
      <c r="AN10" s="66"/>
      <c r="AO10" s="66"/>
      <c r="AP10" s="66"/>
      <c r="AQ10" s="66"/>
      <c r="AR10" s="66"/>
      <c r="AS10" s="66"/>
      <c r="AT10" s="65">
        <f>データ!$V$6</f>
        <v>15</v>
      </c>
      <c r="AU10" s="65"/>
      <c r="AV10" s="65"/>
      <c r="AW10" s="65"/>
      <c r="AX10" s="65"/>
      <c r="AY10" s="65"/>
      <c r="AZ10" s="65"/>
      <c r="BA10" s="65"/>
      <c r="BB10" s="65">
        <f>データ!$W$6</f>
        <v>241.33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K2h1245Lr6eFtYF5QN4Sv1t6+pwTLyYSt3Xz4YNyw6lvCl1lvkJrfXlJDPg/oPYLnuz1gM2k/sj42ToiDaMpQ==" saltValue="t3LAk013pOfEJSQ5vWn/w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104281</v>
      </c>
      <c r="D6" s="33">
        <f t="shared" si="3"/>
        <v>47</v>
      </c>
      <c r="E6" s="33">
        <f t="shared" si="3"/>
        <v>1</v>
      </c>
      <c r="F6" s="33">
        <f t="shared" si="3"/>
        <v>0</v>
      </c>
      <c r="G6" s="33">
        <f t="shared" si="3"/>
        <v>0</v>
      </c>
      <c r="H6" s="33" t="str">
        <f t="shared" si="3"/>
        <v>群馬県　高山村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99.45</v>
      </c>
      <c r="Q6" s="34">
        <f t="shared" si="3"/>
        <v>1200</v>
      </c>
      <c r="R6" s="34">
        <f t="shared" si="3"/>
        <v>3665</v>
      </c>
      <c r="S6" s="34">
        <f t="shared" si="3"/>
        <v>64.180000000000007</v>
      </c>
      <c r="T6" s="34">
        <f t="shared" si="3"/>
        <v>57.11</v>
      </c>
      <c r="U6" s="34">
        <f t="shared" si="3"/>
        <v>3620</v>
      </c>
      <c r="V6" s="34">
        <f t="shared" si="3"/>
        <v>15</v>
      </c>
      <c r="W6" s="34">
        <f t="shared" si="3"/>
        <v>241.33</v>
      </c>
      <c r="X6" s="35">
        <f>IF(X7="",NA(),X7)</f>
        <v>139.13999999999999</v>
      </c>
      <c r="Y6" s="35">
        <f t="shared" ref="Y6:AG6" si="4">IF(Y7="",NA(),Y7)</f>
        <v>133.88999999999999</v>
      </c>
      <c r="Z6" s="35">
        <f t="shared" si="4"/>
        <v>113.07</v>
      </c>
      <c r="AA6" s="35">
        <f t="shared" si="4"/>
        <v>115.88</v>
      </c>
      <c r="AB6" s="35">
        <f t="shared" si="4"/>
        <v>134.69999999999999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443.21</v>
      </c>
      <c r="BF6" s="35">
        <f t="shared" ref="BF6:BN6" si="7">IF(BF7="",NA(),BF7)</f>
        <v>438.1</v>
      </c>
      <c r="BG6" s="35">
        <f t="shared" si="7"/>
        <v>403.76</v>
      </c>
      <c r="BH6" s="35">
        <f t="shared" si="7"/>
        <v>361.1</v>
      </c>
      <c r="BI6" s="35">
        <f t="shared" si="7"/>
        <v>332.04</v>
      </c>
      <c r="BJ6" s="35">
        <f t="shared" si="7"/>
        <v>1113.76</v>
      </c>
      <c r="BK6" s="35">
        <f t="shared" si="7"/>
        <v>1125.69</v>
      </c>
      <c r="BL6" s="35">
        <f t="shared" si="7"/>
        <v>1134.67</v>
      </c>
      <c r="BM6" s="35">
        <f t="shared" si="7"/>
        <v>1144.79</v>
      </c>
      <c r="BN6" s="35">
        <f t="shared" si="7"/>
        <v>1061.58</v>
      </c>
      <c r="BO6" s="34" t="str">
        <f>IF(BO7="","",IF(BO7="-","【-】","【"&amp;SUBSTITUTE(TEXT(BO7,"#,##0.00"),"-","△")&amp;"】"))</f>
        <v>【1,141.75】</v>
      </c>
      <c r="BP6" s="35">
        <f>IF(BP7="",NA(),BP7)</f>
        <v>87.14</v>
      </c>
      <c r="BQ6" s="35">
        <f t="shared" ref="BQ6:BY6" si="8">IF(BQ7="",NA(),BQ7)</f>
        <v>85.74</v>
      </c>
      <c r="BR6" s="35">
        <f t="shared" si="8"/>
        <v>82.98</v>
      </c>
      <c r="BS6" s="35">
        <f t="shared" si="8"/>
        <v>80.62</v>
      </c>
      <c r="BT6" s="35">
        <f t="shared" si="8"/>
        <v>61.2</v>
      </c>
      <c r="BU6" s="35">
        <f t="shared" si="8"/>
        <v>34.25</v>
      </c>
      <c r="BV6" s="35">
        <f t="shared" si="8"/>
        <v>46.48</v>
      </c>
      <c r="BW6" s="35">
        <f t="shared" si="8"/>
        <v>40.6</v>
      </c>
      <c r="BX6" s="35">
        <f t="shared" si="8"/>
        <v>56.04</v>
      </c>
      <c r="BY6" s="35">
        <f t="shared" si="8"/>
        <v>58.52</v>
      </c>
      <c r="BZ6" s="34" t="str">
        <f>IF(BZ7="","",IF(BZ7="-","【-】","【"&amp;SUBSTITUTE(TEXT(BZ7,"#,##0.00"),"-","△")&amp;"】"))</f>
        <v>【54.93】</v>
      </c>
      <c r="CA6" s="35">
        <f>IF(CA7="",NA(),CA7)</f>
        <v>126.54</v>
      </c>
      <c r="CB6" s="35">
        <f t="shared" ref="CB6:CJ6" si="9">IF(CB7="",NA(),CB7)</f>
        <v>128.09</v>
      </c>
      <c r="CC6" s="35">
        <f t="shared" si="9"/>
        <v>133.08000000000001</v>
      </c>
      <c r="CD6" s="35">
        <f t="shared" si="9"/>
        <v>139.99</v>
      </c>
      <c r="CE6" s="35">
        <f t="shared" si="9"/>
        <v>185.68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54.36</v>
      </c>
      <c r="CM6" s="35">
        <f t="shared" ref="CM6:CU6" si="10">IF(CM7="",NA(),CM7)</f>
        <v>51.37</v>
      </c>
      <c r="CN6" s="35">
        <f t="shared" si="10"/>
        <v>50.97</v>
      </c>
      <c r="CO6" s="35">
        <f t="shared" si="10"/>
        <v>50.99</v>
      </c>
      <c r="CP6" s="35">
        <f t="shared" si="10"/>
        <v>49.55</v>
      </c>
      <c r="CQ6" s="35">
        <f t="shared" si="10"/>
        <v>57.55</v>
      </c>
      <c r="CR6" s="35">
        <f t="shared" si="10"/>
        <v>57.43</v>
      </c>
      <c r="CS6" s="35">
        <f t="shared" si="10"/>
        <v>57.29</v>
      </c>
      <c r="CT6" s="35">
        <f t="shared" si="10"/>
        <v>55.9</v>
      </c>
      <c r="CU6" s="35">
        <f t="shared" si="10"/>
        <v>57.3</v>
      </c>
      <c r="CV6" s="34" t="str">
        <f>IF(CV7="","",IF(CV7="-","【-】","【"&amp;SUBSTITUTE(TEXT(CV7,"#,##0.00"),"-","△")&amp;"】"))</f>
        <v>【56.91】</v>
      </c>
      <c r="CW6" s="35">
        <f>IF(CW7="",NA(),CW7)</f>
        <v>97.56</v>
      </c>
      <c r="CX6" s="35">
        <f t="shared" ref="CX6:DF6" si="11">IF(CX7="",NA(),CX7)</f>
        <v>97.56</v>
      </c>
      <c r="CY6" s="35">
        <f t="shared" si="11"/>
        <v>97.56</v>
      </c>
      <c r="CZ6" s="35">
        <f t="shared" si="11"/>
        <v>97.56</v>
      </c>
      <c r="DA6" s="35">
        <f t="shared" si="11"/>
        <v>97.56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104281</v>
      </c>
      <c r="D7" s="37">
        <v>47</v>
      </c>
      <c r="E7" s="37">
        <v>1</v>
      </c>
      <c r="F7" s="37">
        <v>0</v>
      </c>
      <c r="G7" s="37">
        <v>0</v>
      </c>
      <c r="H7" s="37" t="s">
        <v>109</v>
      </c>
      <c r="I7" s="37" t="s">
        <v>110</v>
      </c>
      <c r="J7" s="37" t="s">
        <v>111</v>
      </c>
      <c r="K7" s="37" t="s">
        <v>112</v>
      </c>
      <c r="L7" s="37" t="s">
        <v>113</v>
      </c>
      <c r="M7" s="37" t="s">
        <v>114</v>
      </c>
      <c r="N7" s="38" t="s">
        <v>115</v>
      </c>
      <c r="O7" s="38" t="s">
        <v>116</v>
      </c>
      <c r="P7" s="38">
        <v>99.45</v>
      </c>
      <c r="Q7" s="38">
        <v>1200</v>
      </c>
      <c r="R7" s="38">
        <v>3665</v>
      </c>
      <c r="S7" s="38">
        <v>64.180000000000007</v>
      </c>
      <c r="T7" s="38">
        <v>57.11</v>
      </c>
      <c r="U7" s="38">
        <v>3620</v>
      </c>
      <c r="V7" s="38">
        <v>15</v>
      </c>
      <c r="W7" s="38">
        <v>241.33</v>
      </c>
      <c r="X7" s="38">
        <v>139.13999999999999</v>
      </c>
      <c r="Y7" s="38">
        <v>133.88999999999999</v>
      </c>
      <c r="Z7" s="38">
        <v>113.07</v>
      </c>
      <c r="AA7" s="38">
        <v>115.88</v>
      </c>
      <c r="AB7" s="38">
        <v>134.69999999999999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443.21</v>
      </c>
      <c r="BF7" s="38">
        <v>438.1</v>
      </c>
      <c r="BG7" s="38">
        <v>403.76</v>
      </c>
      <c r="BH7" s="38">
        <v>361.1</v>
      </c>
      <c r="BI7" s="38">
        <v>332.04</v>
      </c>
      <c r="BJ7" s="38">
        <v>1113.76</v>
      </c>
      <c r="BK7" s="38">
        <v>1125.69</v>
      </c>
      <c r="BL7" s="38">
        <v>1134.67</v>
      </c>
      <c r="BM7" s="38">
        <v>1144.79</v>
      </c>
      <c r="BN7" s="38">
        <v>1061.58</v>
      </c>
      <c r="BO7" s="38">
        <v>1141.75</v>
      </c>
      <c r="BP7" s="38">
        <v>87.14</v>
      </c>
      <c r="BQ7" s="38">
        <v>85.74</v>
      </c>
      <c r="BR7" s="38">
        <v>82.98</v>
      </c>
      <c r="BS7" s="38">
        <v>80.62</v>
      </c>
      <c r="BT7" s="38">
        <v>61.2</v>
      </c>
      <c r="BU7" s="38">
        <v>34.25</v>
      </c>
      <c r="BV7" s="38">
        <v>46.48</v>
      </c>
      <c r="BW7" s="38">
        <v>40.6</v>
      </c>
      <c r="BX7" s="38">
        <v>56.04</v>
      </c>
      <c r="BY7" s="38">
        <v>58.52</v>
      </c>
      <c r="BZ7" s="38">
        <v>54.93</v>
      </c>
      <c r="CA7" s="38">
        <v>126.54</v>
      </c>
      <c r="CB7" s="38">
        <v>128.09</v>
      </c>
      <c r="CC7" s="38">
        <v>133.08000000000001</v>
      </c>
      <c r="CD7" s="38">
        <v>139.99</v>
      </c>
      <c r="CE7" s="38">
        <v>185.68</v>
      </c>
      <c r="CF7" s="38">
        <v>501.18</v>
      </c>
      <c r="CG7" s="38">
        <v>376.61</v>
      </c>
      <c r="CH7" s="38">
        <v>440.03</v>
      </c>
      <c r="CI7" s="38">
        <v>304.35000000000002</v>
      </c>
      <c r="CJ7" s="38">
        <v>296.3</v>
      </c>
      <c r="CK7" s="38">
        <v>292.18</v>
      </c>
      <c r="CL7" s="38">
        <v>54.36</v>
      </c>
      <c r="CM7" s="38">
        <v>51.37</v>
      </c>
      <c r="CN7" s="38">
        <v>50.97</v>
      </c>
      <c r="CO7" s="38">
        <v>50.99</v>
      </c>
      <c r="CP7" s="38">
        <v>49.55</v>
      </c>
      <c r="CQ7" s="38">
        <v>57.55</v>
      </c>
      <c r="CR7" s="38">
        <v>57.43</v>
      </c>
      <c r="CS7" s="38">
        <v>57.29</v>
      </c>
      <c r="CT7" s="38">
        <v>55.9</v>
      </c>
      <c r="CU7" s="38">
        <v>57.3</v>
      </c>
      <c r="CV7" s="38">
        <v>56.91</v>
      </c>
      <c r="CW7" s="38">
        <v>97.56</v>
      </c>
      <c r="CX7" s="38">
        <v>97.56</v>
      </c>
      <c r="CY7" s="38">
        <v>97.56</v>
      </c>
      <c r="CZ7" s="38">
        <v>97.56</v>
      </c>
      <c r="DA7" s="38">
        <v>97.56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2019-02-13T09:13:44Z</cp:lastPrinted>
  <dcterms:created xsi:type="dcterms:W3CDTF">2018-12-03T08:42:27Z</dcterms:created>
  <dcterms:modified xsi:type="dcterms:W3CDTF">2019-02-13T09:13:47Z</dcterms:modified>
  <cp:category/>
</cp:coreProperties>
</file>