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32○明和町\"/>
    </mc:Choice>
  </mc:AlternateContent>
  <workbookProtection workbookAlgorithmName="SHA-512" workbookHashValue="5QsMVdaSmGBziVhp+b5g4VROEtuWDXxyvLImlRJeEEuea32smy5asAEMnXv/XG7sQ1KHrnqJtGnrZxVXqNNSpQ==" workbookSaltValue="nOaBP9iNlHhPJSAb/z9pO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<sst xmlns="http://schemas.openxmlformats.org/spreadsheetml/2006/main" count="240" uniqueCount="126">
  <si>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</si>
  <si>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</si>
  <si>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</si>
  <si>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</si>
  <si>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</si>
  <si>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</si>
  <si>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</si>
  <si>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</si>
  <si>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</si>
  <si>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</si>
  <si>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</si>
  <si>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</si>
  <si>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</si>
  <si>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</si>
  <si>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</si>
  <si>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</si>
  <si>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</si>
  <si>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</si>
  <si>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</si>
  <si>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</si>
  <si>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</si>
  <si>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</si>
  <si>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</si>
  <si>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</si>
  <si>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</si>
  <si>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</si>
  <si>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</si>
  <si>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</si>
  <si>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</si>
  <si>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</si>
  <si>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</si>
  <si>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</si>
  <si>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</si>
  <si>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</si>
  <si>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</si>
  <si>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</si>
  <si>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</si>
  <si>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</si>
  <si>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</si>
  <si>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</si>
  <si>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</si>
  <si>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</si>
  <si>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</si>
  <si>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</si>
  <si>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</si>
  <si>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</si>
  <si>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</si>
  <si>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</si>
  <si>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</si>
  <si>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</si>
  <si>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</si>
  <si>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</si>
  <si>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</si>
  <si>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</si>
  <si>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</si>
  <si>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</si>
  <si>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</si>
  <si>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</si>
  <si>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</si>
  <si>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</si>
  <si>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</si>
  <si>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</si>
  <si>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</si>
  <si>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</si>
  <si>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</si>
  <si>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</si>
  <si>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</si>
  <si>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</si>
  <si>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</si>
  <si>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</si>
  <si>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</si>
  <si>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</si>
  <si>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</si>
  <si>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</si>
  <si>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</si>
  <si>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</si>
  <si>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</si>
  <si>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</si>
  <si>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</si>
  <si>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</si>
  <si>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</si>
  <si>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</si>
  <si>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</si>
  <si>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</si>
  <si>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</si>
  <si>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</si>
  <si>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</si>
  <si>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</si>
  <si>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</si>
  <si>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</si>
  <si>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</si>
  <si>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</si>
  <si>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</si>
  <si>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</si>
  <si>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</si>
  <si>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</si>
  <si>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</si>
  <si>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</si>
  <si>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</si>
  <si>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</si>
  <si>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</si>
  <si>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</si>
  <si>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</si>
  <si>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</si>
  <si>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</si>
  <si>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</si>
  <si>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</si>
  <si>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</si>
  <si>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</si>
  <si>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</si>
  <si>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明和町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</si>
  <si>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</si>
  <si>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</si>
  <si>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</si>
  <si>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</si>
  <si>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</si>
  <si>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</si>
  <si>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</si>
  <si>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</si>
  <si>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</si>
  <si>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</si>
  <si>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</si>
  <si>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</si>
  <si>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地方債償還費が増加していく中、料金収入等も増加傾向に有るため、Ｈ２４年度を除き毎年度１００％以上で賄えていることから、健全な黒字運営が出来ていると言えます。　　　　　　　　　　　　　　　　　　　　　　【企業債残高対事業規模比率】　　　　　　　　　　　　　　　　　　　　　　　　　　　　　　　　　　　　　　　　　　　　　　　　　料金収入に対する企業債残高を示す数値で、平均値に比べ低い数値で推移し、債務残高減を達成出来たと言えます。　　　　　　　　　　　　　　　　　　　　　　　　　　　　　　　　　　　　　　　　　　　　　　　　　　【経費回収率】　　　　　　　　　　　　　　　　　　　　　　　　　　　　　　　　　　　　　　　　　　　　　　　　　　　　　　　　　　　　　　　　　　　　　　　　　　　　　　　　　　　　　　　　　　　　　　　　　　　　　　　　下水道使用料金収入で回収すべき経費であり、Ｈ２５年度以降は、全ての経費を１００％下水道使用料で賄えています。　                                                【汚水処理原価】                                                                  有収水量１m3あたりの汚水処理に要した費用であり、類似団体と比較すると、低く推移しているため、下水の処理を効率的に行いながら事業をが行えていると言えます。　　　　　　　　　　　　　　　　　　　　　　　　　　　　　　　　　　　　　　　　　　　　　　　　　　　　　　　　　　　　　　　　　　　　　　　　【施設利用率】　　　　　　　　　　　　　　　　　　　　　　　　　　　　　　　　　　　　　　　　　　　　　　　　　　　　　　　　　　　　　　　　　　　　　　　　　　　　　　　　　　　　　　　　　　　　　　　　施設・設備が1日に対応可能な処理能力に対する、1日平均処理水量の割合であり、Ｈ２７年度までは施設の利用率は平均を下回っていましたが、それ以降は管渠の新設に伴い利用率・接続率が増え稼働率が増加し施設の利用状況が適正規模に近づき過大なスペックでは無くなってきていることを示しています。　　　　　　　　　　　　　　　　　　　　　　　　　　　　　　　　　　　　　　　　　　　　　　　　　　　　　　　　　　　　　　　　　　　　　　【水洗化率】　　　　　　　　　　　　　　　　　　　　　　　　　　　　　　　　　　　　　　　　　　　　　　　　　　　　　　　　　　　　　　　　　　　　　　　　　　　　　　　　　　　　　　　　　　　　　　　　　　　　　　処理区域内人口のうち、下水道に接続している人口の割合を表した指標で、類似団体の平均値を大きく上回っており、非常に良好な状態と考えられます。</t>
    <rPh sb="954" eb="956">
      <t>イコウ</t>
    </rPh>
    <phoneticPr fontId="4"/>
  </si>
  <si>
    <t>【管渠改善率】　　　　　　　　　　　　　　　　　　　　　　　　　　　　　　　　　　　　　　　　　　　　　　　　　　　　　　　　　　　　　　　　　　　　　　　　　　　　　　　　　　　　　　　　　　　　　　　　　　　　　　　　　　　　　　　　　管渠延長に対する当該年度に更新した管渠延長の割合を示した割合で、管渠の更新ペースや状況を表します。管渠の新設工事を精力的に行っており、類似団体の平均値と比較しても突出した高い数値となっています。　　　　　　　　　　　　　　　　　　　　　　　　　　　　　　　　　　　　　　　　　　【管渠・処理場の状況】　　　　　　　　　　　　　　　　　　　　　　　　　　　　　　　　　　　　　　　　　　　　　　　　　　　　　　　　　　　　　　　　　　　　　　　　　　　　　　　　　　　　　　　　　　　　　　　　　管渠については、Ｈ１６年に供用開始し、年数が経過していないため、老朽化している管渠はありません、また、雨水混入率も他の類似団体に比べて低く、適切な施工管理が行われていると言えます。しかし、処理場については、経年劣化により機械の故障が多くなるりつつあり、早期のメンテナンスや部品交換等を実施し、最小の修繕費で維持管理できるよう努めます。</t>
    <phoneticPr fontId="4"/>
  </si>
  <si>
    <t>【経営状況】                                                        今後も地方債償還、総費用共に増大していく状況にありますが、現時点におきましては料金収入や一般会計繰入金で賄うことが出来ており、経営状態は健全であると言えます。　　　　　　　　　　　　　　　　　　　　　　　　　　　　　　【歳出】                                                                                     処理場の費用が経年劣化により増大してきておりますが、点検・メンテナンスを早期に行い、深刻な故障等を未然に防ぐことで、修繕費を抑えていけるよう努力する必要があります。　　　　　　　　　　　　　　　　　　　　　　　　【歳入】                                                                                        管渠の更新とともに水洗化人口が増加していくため、料金収入は増加する見込みです。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</si>
</sst>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2.37</c:v>
                </c:pt>
                <c:pt idx="3" formatCode="#,##0.00;&quot;△&quot;#,##0.00;&quot;-&quot;">
                  <c:v>1.64</c:v>
                </c:pt>
                <c:pt idx="4" formatCode="#,##0.00;&quot;△&quot;#,##0.00;&quot;-&quot;">
                  <c:v>1.27</c:v>
                </c:pt>
              </c:numCache>
            </c:numRef>
          </c:val>
          <c:extLst>
            <c:ext xmlns:c16="http://schemas.microsoft.com/office/drawing/2014/chart" uri="{C3380CC4-5D6E-409C-BE32-E72D297353CC}">
              <c16:uniqueId val="{00000000-2A2C-42B9-852F-E50F80C8CF6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c:ext xmlns:c16="http://schemas.microsoft.com/office/drawing/2014/chart" uri="{C3380CC4-5D6E-409C-BE32-E72D297353CC}">
              <c16:uniqueId val="{00000001-2A2C-42B9-852F-E50F80C8CF6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37.880000000000003</c:v>
                </c:pt>
                <c:pt idx="1">
                  <c:v>39.75</c:v>
                </c:pt>
                <c:pt idx="2">
                  <c:v>40.83</c:v>
                </c:pt>
                <c:pt idx="3">
                  <c:v>42.92</c:v>
                </c:pt>
                <c:pt idx="4">
                  <c:v>44.29</c:v>
                </c:pt>
              </c:numCache>
            </c:numRef>
          </c:val>
          <c:extLst>
            <c:ext xmlns:c16="http://schemas.microsoft.com/office/drawing/2014/chart" uri="{C3380CC4-5D6E-409C-BE32-E72D297353CC}">
              <c16:uniqueId val="{00000000-AA61-4955-947F-737159F1AC1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c:ext xmlns:c16="http://schemas.microsoft.com/office/drawing/2014/chart" uri="{C3380CC4-5D6E-409C-BE32-E72D297353CC}">
              <c16:uniqueId val="{00000001-AA61-4955-947F-737159F1AC1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66.239999999999995</c:v>
                </c:pt>
                <c:pt idx="1">
                  <c:v>69.3</c:v>
                </c:pt>
                <c:pt idx="2">
                  <c:v>70.930000000000007</c:v>
                </c:pt>
                <c:pt idx="3">
                  <c:v>72.489999999999995</c:v>
                </c:pt>
                <c:pt idx="4">
                  <c:v>72.55</c:v>
                </c:pt>
              </c:numCache>
            </c:numRef>
          </c:val>
          <c:extLst>
            <c:ext xmlns:c16="http://schemas.microsoft.com/office/drawing/2014/chart" uri="{C3380CC4-5D6E-409C-BE32-E72D297353CC}">
              <c16:uniqueId val="{00000000-34DA-406F-A5D5-E5CCA353F74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c:ext xmlns:c16="http://schemas.microsoft.com/office/drawing/2014/chart" uri="{C3380CC4-5D6E-409C-BE32-E72D297353CC}">
              <c16:uniqueId val="{00000001-34DA-406F-A5D5-E5CCA353F74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100.01</c:v>
                </c:pt>
                <c:pt idx="1">
                  <c:v>100</c:v>
                </c:pt>
                <c:pt idx="2">
                  <c:v>100</c:v>
                </c:pt>
                <c:pt idx="3">
                  <c:v>100.11</c:v>
                </c:pt>
                <c:pt idx="4">
                  <c:v>100.1</c:v>
                </c:pt>
              </c:numCache>
            </c:numRef>
          </c:val>
          <c:extLst>
            <c:ext xmlns:c16="http://schemas.microsoft.com/office/drawing/2014/chart" uri="{C3380CC4-5D6E-409C-BE32-E72D297353CC}">
              <c16:uniqueId val="{00000000-086A-478D-8DA6-D0AFF695C2D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6A-478D-8DA6-D0AFF695C2D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EF-4091-A616-F6B6D2A8E9C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EF-4091-A616-F6B6D2A8E9C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82-4F1B-BE69-A09E684216F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82-4F1B-BE69-A09E684216F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B6-4673-8C84-A1B0EE8E53A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B6-4673-8C84-A1B0EE8E53A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0B-4077-B8CA-EBB438A17BC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0B-4077-B8CA-EBB438A17BC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656.96</c:v>
                </c:pt>
                <c:pt idx="1">
                  <c:v>462.07</c:v>
                </c:pt>
                <c:pt idx="2">
                  <c:v>774.45</c:v>
                </c:pt>
                <c:pt idx="3">
                  <c:v>679.21</c:v>
                </c:pt>
                <c:pt idx="4">
                  <c:v>734.69</c:v>
                </c:pt>
              </c:numCache>
            </c:numRef>
          </c:val>
          <c:extLst>
            <c:ext xmlns:c16="http://schemas.microsoft.com/office/drawing/2014/chart" uri="{C3380CC4-5D6E-409C-BE32-E72D297353CC}">
              <c16:uniqueId val="{00000000-BC47-4C4D-8EB7-EC056841D0C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c:ext xmlns:c16="http://schemas.microsoft.com/office/drawing/2014/chart" uri="{C3380CC4-5D6E-409C-BE32-E72D297353CC}">
              <c16:uniqueId val="{00000001-BC47-4C4D-8EB7-EC056841D0C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125-4416-8740-FC454F96220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c:ext xmlns:c16="http://schemas.microsoft.com/office/drawing/2014/chart" uri="{C3380CC4-5D6E-409C-BE32-E72D297353CC}">
              <c16:uniqueId val="{00000001-3125-4416-8740-FC454F96220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165.41</c:v>
                </c:pt>
                <c:pt idx="1">
                  <c:v>168.63</c:v>
                </c:pt>
                <c:pt idx="2">
                  <c:v>169.74</c:v>
                </c:pt>
                <c:pt idx="3">
                  <c:v>172.3</c:v>
                </c:pt>
                <c:pt idx="4">
                  <c:v>171.41</c:v>
                </c:pt>
              </c:numCache>
            </c:numRef>
          </c:val>
          <c:extLst>
            <c:ext xmlns:c16="http://schemas.microsoft.com/office/drawing/2014/chart" uri="{C3380CC4-5D6E-409C-BE32-E72D297353CC}">
              <c16:uniqueId val="{00000000-B07E-43E2-A7B0-8FBD9A6EFEF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c:ext xmlns:c16="http://schemas.microsoft.com/office/drawing/2014/chart" uri="{C3380CC4-5D6E-409C-BE32-E72D297353CC}">
              <c16:uniqueId val="{00000001-B07E-43E2-A7B0-8FBD9A6EFEF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明和町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Cc3</v>
      </c>
      <c r="X8" s="47"/>
      <c r="Y8" s="47"/>
      <c r="Z8" s="47"/>
      <c r="AA8" s="47"/>
      <c r="AB8" s="47"/>
      <c r="AC8" s="47"/>
      <c r="AD8" s="48" t="str">
        <f>データ!$M$6</f>
        <v>非設置</v>
      </c>
      <c r="AE8" s="48"/>
      <c r="AF8" s="48"/>
      <c r="AG8" s="48"/>
      <c r="AH8" s="48"/>
      <c r="AI8" s="48"/>
      <c r="AJ8" s="48"/>
      <c r="AK8" s="3"/>
      <c r="AL8" s="49">
        <f>データ!S6</f>
        <v>11387</v>
      </c>
      <c r="AM8" s="49"/>
      <c r="AN8" s="49"/>
      <c r="AO8" s="49"/>
      <c r="AP8" s="49"/>
      <c r="AQ8" s="49"/>
      <c r="AR8" s="49"/>
      <c r="AS8" s="49"/>
      <c r="AT8" s="44">
        <f>データ!T6</f>
        <v>19.64</v>
      </c>
      <c r="AU8" s="44"/>
      <c r="AV8" s="44"/>
      <c r="AW8" s="44"/>
      <c r="AX8" s="44"/>
      <c r="AY8" s="44"/>
      <c r="AZ8" s="44"/>
      <c r="BA8" s="44"/>
      <c r="BB8" s="44">
        <f>データ!U6</f>
        <v>579.79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52.76</v>
      </c>
      <c r="Q10" s="44"/>
      <c r="R10" s="44"/>
      <c r="S10" s="44"/>
      <c r="T10" s="44"/>
      <c r="U10" s="44"/>
      <c r="V10" s="44"/>
      <c r="W10" s="44">
        <f>データ!Q6</f>
        <v>100</v>
      </c>
      <c r="X10" s="44"/>
      <c r="Y10" s="44"/>
      <c r="Z10" s="44"/>
      <c r="AA10" s="44"/>
      <c r="AB10" s="44"/>
      <c r="AC10" s="44"/>
      <c r="AD10" s="49">
        <f>データ!R6</f>
        <v>3024</v>
      </c>
      <c r="AE10" s="49"/>
      <c r="AF10" s="49"/>
      <c r="AG10" s="49"/>
      <c r="AH10" s="49"/>
      <c r="AI10" s="49"/>
      <c r="AJ10" s="49"/>
      <c r="AK10" s="2"/>
      <c r="AL10" s="49">
        <f>データ!V6</f>
        <v>5978</v>
      </c>
      <c r="AM10" s="49"/>
      <c r="AN10" s="49"/>
      <c r="AO10" s="49"/>
      <c r="AP10" s="49"/>
      <c r="AQ10" s="49"/>
      <c r="AR10" s="49"/>
      <c r="AS10" s="49"/>
      <c r="AT10" s="44">
        <f>データ!W6</f>
        <v>2.0499999999999998</v>
      </c>
      <c r="AU10" s="44"/>
      <c r="AV10" s="44"/>
      <c r="AW10" s="44"/>
      <c r="AX10" s="44"/>
      <c r="AY10" s="44"/>
      <c r="AZ10" s="44"/>
      <c r="BA10" s="44"/>
      <c r="BB10" s="44">
        <f>データ!X6</f>
        <v>2916.1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39"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ARDas5k2gSzYkxamLnZjesqITXNspKwhaqfaWKNA7BO/dU/CeTI1dRFY2I/xcf0DEmTBuPO6h/eVTNR44mElng==" saltValue="UL8VCPpcKJbcDlBGBhc6Y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105228</v>
      </c>
      <c r="D6" s="32">
        <f t="shared" si="3"/>
        <v>47</v>
      </c>
      <c r="E6" s="32">
        <f t="shared" si="3"/>
        <v>17</v>
      </c>
      <c r="F6" s="32">
        <f t="shared" si="3"/>
        <v>1</v>
      </c>
      <c r="G6" s="32">
        <f t="shared" si="3"/>
        <v>0</v>
      </c>
      <c r="H6" s="32" t="str">
        <f t="shared" si="3"/>
        <v>群馬県　明和町</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52.76</v>
      </c>
      <c r="Q6" s="33">
        <f t="shared" si="3"/>
        <v>100</v>
      </c>
      <c r="R6" s="33">
        <f t="shared" si="3"/>
        <v>3024</v>
      </c>
      <c r="S6" s="33">
        <f t="shared" si="3"/>
        <v>11387</v>
      </c>
      <c r="T6" s="33">
        <f t="shared" si="3"/>
        <v>19.64</v>
      </c>
      <c r="U6" s="33">
        <f t="shared" si="3"/>
        <v>579.79</v>
      </c>
      <c r="V6" s="33">
        <f t="shared" si="3"/>
        <v>5978</v>
      </c>
      <c r="W6" s="33">
        <f t="shared" si="3"/>
        <v>2.0499999999999998</v>
      </c>
      <c r="X6" s="33">
        <f t="shared" si="3"/>
        <v>2916.1</v>
      </c>
      <c r="Y6" s="34">
        <f>IF(Y7="",NA(),Y7)</f>
        <v>100.01</v>
      </c>
      <c r="Z6" s="34">
        <f t="shared" ref="Z6:AH6" si="4">IF(Z7="",NA(),Z7)</f>
        <v>100</v>
      </c>
      <c r="AA6" s="34">
        <f t="shared" si="4"/>
        <v>100</v>
      </c>
      <c r="AB6" s="34">
        <f t="shared" si="4"/>
        <v>100.11</v>
      </c>
      <c r="AC6" s="34">
        <f t="shared" si="4"/>
        <v>100.1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656.96</v>
      </c>
      <c r="BG6" s="34">
        <f t="shared" ref="BG6:BO6" si="7">IF(BG7="",NA(),BG7)</f>
        <v>462.07</v>
      </c>
      <c r="BH6" s="34">
        <f t="shared" si="7"/>
        <v>774.45</v>
      </c>
      <c r="BI6" s="34">
        <f t="shared" si="7"/>
        <v>679.21</v>
      </c>
      <c r="BJ6" s="34">
        <f t="shared" si="7"/>
        <v>734.69</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100</v>
      </c>
      <c r="BR6" s="34">
        <f t="shared" ref="BR6:BZ6" si="8">IF(BR7="",NA(),BR7)</f>
        <v>100</v>
      </c>
      <c r="BS6" s="34">
        <f t="shared" si="8"/>
        <v>100</v>
      </c>
      <c r="BT6" s="34">
        <f t="shared" si="8"/>
        <v>100</v>
      </c>
      <c r="BU6" s="34">
        <f t="shared" si="8"/>
        <v>100</v>
      </c>
      <c r="BV6" s="34">
        <f t="shared" si="8"/>
        <v>57.33</v>
      </c>
      <c r="BW6" s="34">
        <f t="shared" si="8"/>
        <v>60.78</v>
      </c>
      <c r="BX6" s="34">
        <f t="shared" si="8"/>
        <v>60.17</v>
      </c>
      <c r="BY6" s="34">
        <f t="shared" si="8"/>
        <v>65.569999999999993</v>
      </c>
      <c r="BZ6" s="34">
        <f t="shared" si="8"/>
        <v>75.7</v>
      </c>
      <c r="CA6" s="33" t="str">
        <f>IF(CA7="","",IF(CA7="-","【-】","【"&amp;SUBSTITUTE(TEXT(CA7,"#,##0.00"),"-","△")&amp;"】"))</f>
        <v>【101.26】</v>
      </c>
      <c r="CB6" s="34">
        <f>IF(CB7="",NA(),CB7)</f>
        <v>165.41</v>
      </c>
      <c r="CC6" s="34">
        <f t="shared" ref="CC6:CK6" si="9">IF(CC7="",NA(),CC7)</f>
        <v>168.63</v>
      </c>
      <c r="CD6" s="34">
        <f t="shared" si="9"/>
        <v>169.74</v>
      </c>
      <c r="CE6" s="34">
        <f t="shared" si="9"/>
        <v>172.3</v>
      </c>
      <c r="CF6" s="34">
        <f t="shared" si="9"/>
        <v>171.41</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f>IF(CM7="",NA(),CM7)</f>
        <v>37.880000000000003</v>
      </c>
      <c r="CN6" s="34">
        <f t="shared" ref="CN6:CV6" si="10">IF(CN7="",NA(),CN7)</f>
        <v>39.75</v>
      </c>
      <c r="CO6" s="34">
        <f t="shared" si="10"/>
        <v>40.83</v>
      </c>
      <c r="CP6" s="34">
        <f t="shared" si="10"/>
        <v>42.92</v>
      </c>
      <c r="CQ6" s="34">
        <f t="shared" si="10"/>
        <v>44.29</v>
      </c>
      <c r="CR6" s="34">
        <f t="shared" si="10"/>
        <v>39.92</v>
      </c>
      <c r="CS6" s="34">
        <f t="shared" si="10"/>
        <v>41.63</v>
      </c>
      <c r="CT6" s="34">
        <f t="shared" si="10"/>
        <v>44.89</v>
      </c>
      <c r="CU6" s="34">
        <f t="shared" si="10"/>
        <v>40.75</v>
      </c>
      <c r="CV6" s="34">
        <f t="shared" si="10"/>
        <v>42.4</v>
      </c>
      <c r="CW6" s="33" t="str">
        <f>IF(CW7="","",IF(CW7="-","【-】","【"&amp;SUBSTITUTE(TEXT(CW7,"#,##0.00"),"-","△")&amp;"】"))</f>
        <v>【60.13】</v>
      </c>
      <c r="CX6" s="34">
        <f>IF(CX7="",NA(),CX7)</f>
        <v>66.239999999999995</v>
      </c>
      <c r="CY6" s="34">
        <f t="shared" ref="CY6:DG6" si="11">IF(CY7="",NA(),CY7)</f>
        <v>69.3</v>
      </c>
      <c r="CZ6" s="34">
        <f t="shared" si="11"/>
        <v>70.930000000000007</v>
      </c>
      <c r="DA6" s="34">
        <f t="shared" si="11"/>
        <v>72.489999999999995</v>
      </c>
      <c r="DB6" s="34">
        <f t="shared" si="11"/>
        <v>72.55</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2.37</v>
      </c>
      <c r="EH6" s="34">
        <f t="shared" si="14"/>
        <v>1.64</v>
      </c>
      <c r="EI6" s="34">
        <f t="shared" si="14"/>
        <v>1.27</v>
      </c>
      <c r="EJ6" s="34">
        <f t="shared" si="14"/>
        <v>0.19</v>
      </c>
      <c r="EK6" s="34">
        <f t="shared" si="14"/>
        <v>0.16</v>
      </c>
      <c r="EL6" s="34">
        <f t="shared" si="14"/>
        <v>0.33</v>
      </c>
      <c r="EM6" s="34">
        <f t="shared" si="14"/>
        <v>0.21</v>
      </c>
      <c r="EN6" s="34">
        <f t="shared" si="14"/>
        <v>0.15</v>
      </c>
      <c r="EO6" s="33" t="str">
        <f>IF(EO7="","",IF(EO7="-","【-】","【"&amp;SUBSTITUTE(TEXT(EO7,"#,##0.00"),"-","△")&amp;"】"))</f>
        <v>【0.23】</v>
      </c>
    </row>
    <row r="7" spans="1:145" s="35" customFormat="1" x14ac:dyDescent="0.15">
      <c r="A7" s="27"/>
      <c r="B7" s="36">
        <v>2017</v>
      </c>
      <c r="C7" s="36">
        <v>105228</v>
      </c>
      <c r="D7" s="36">
        <v>47</v>
      </c>
      <c r="E7" s="36">
        <v>17</v>
      </c>
      <c r="F7" s="36">
        <v>1</v>
      </c>
      <c r="G7" s="36">
        <v>0</v>
      </c>
      <c r="H7" s="36" t="s">
        <v>110</v>
      </c>
      <c r="I7" s="36" t="s">
        <v>111</v>
      </c>
      <c r="J7" s="36" t="s">
        <v>112</v>
      </c>
      <c r="K7" s="36" t="s">
        <v>113</v>
      </c>
      <c r="L7" s="36" t="s">
        <v>114</v>
      </c>
      <c r="M7" s="36" t="s">
        <v>115</v>
      </c>
      <c r="N7" s="37" t="s">
        <v>116</v>
      </c>
      <c r="O7" s="37" t="s">
        <v>117</v>
      </c>
      <c r="P7" s="37">
        <v>52.76</v>
      </c>
      <c r="Q7" s="37">
        <v>100</v>
      </c>
      <c r="R7" s="37">
        <v>3024</v>
      </c>
      <c r="S7" s="37">
        <v>11387</v>
      </c>
      <c r="T7" s="37">
        <v>19.64</v>
      </c>
      <c r="U7" s="37">
        <v>579.79</v>
      </c>
      <c r="V7" s="37">
        <v>5978</v>
      </c>
      <c r="W7" s="37">
        <v>2.0499999999999998</v>
      </c>
      <c r="X7" s="37">
        <v>2916.1</v>
      </c>
      <c r="Y7" s="37">
        <v>100.01</v>
      </c>
      <c r="Z7" s="37">
        <v>100</v>
      </c>
      <c r="AA7" s="37">
        <v>100</v>
      </c>
      <c r="AB7" s="37">
        <v>100.11</v>
      </c>
      <c r="AC7" s="37">
        <v>100.1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656.96</v>
      </c>
      <c r="BG7" s="37">
        <v>462.07</v>
      </c>
      <c r="BH7" s="37">
        <v>774.45</v>
      </c>
      <c r="BI7" s="37">
        <v>679.21</v>
      </c>
      <c r="BJ7" s="37">
        <v>734.69</v>
      </c>
      <c r="BK7" s="37">
        <v>1506.51</v>
      </c>
      <c r="BL7" s="37">
        <v>1315.67</v>
      </c>
      <c r="BM7" s="37">
        <v>1240.1600000000001</v>
      </c>
      <c r="BN7" s="37">
        <v>1193.49</v>
      </c>
      <c r="BO7" s="37">
        <v>876.19</v>
      </c>
      <c r="BP7" s="37">
        <v>707.33</v>
      </c>
      <c r="BQ7" s="37">
        <v>100</v>
      </c>
      <c r="BR7" s="37">
        <v>100</v>
      </c>
      <c r="BS7" s="37">
        <v>100</v>
      </c>
      <c r="BT7" s="37">
        <v>100</v>
      </c>
      <c r="BU7" s="37">
        <v>100</v>
      </c>
      <c r="BV7" s="37">
        <v>57.33</v>
      </c>
      <c r="BW7" s="37">
        <v>60.78</v>
      </c>
      <c r="BX7" s="37">
        <v>60.17</v>
      </c>
      <c r="BY7" s="37">
        <v>65.569999999999993</v>
      </c>
      <c r="BZ7" s="37">
        <v>75.7</v>
      </c>
      <c r="CA7" s="37">
        <v>101.26</v>
      </c>
      <c r="CB7" s="37">
        <v>165.41</v>
      </c>
      <c r="CC7" s="37">
        <v>168.63</v>
      </c>
      <c r="CD7" s="37">
        <v>169.74</v>
      </c>
      <c r="CE7" s="37">
        <v>172.3</v>
      </c>
      <c r="CF7" s="37">
        <v>171.41</v>
      </c>
      <c r="CG7" s="37">
        <v>284.52999999999997</v>
      </c>
      <c r="CH7" s="37">
        <v>276.26</v>
      </c>
      <c r="CI7" s="37">
        <v>281.52999999999997</v>
      </c>
      <c r="CJ7" s="37">
        <v>263.04000000000002</v>
      </c>
      <c r="CK7" s="37">
        <v>230.04</v>
      </c>
      <c r="CL7" s="37">
        <v>136.38999999999999</v>
      </c>
      <c r="CM7" s="37">
        <v>37.880000000000003</v>
      </c>
      <c r="CN7" s="37">
        <v>39.75</v>
      </c>
      <c r="CO7" s="37">
        <v>40.83</v>
      </c>
      <c r="CP7" s="37">
        <v>42.92</v>
      </c>
      <c r="CQ7" s="37">
        <v>44.29</v>
      </c>
      <c r="CR7" s="37">
        <v>39.92</v>
      </c>
      <c r="CS7" s="37">
        <v>41.63</v>
      </c>
      <c r="CT7" s="37">
        <v>44.89</v>
      </c>
      <c r="CU7" s="37">
        <v>40.75</v>
      </c>
      <c r="CV7" s="37">
        <v>42.4</v>
      </c>
      <c r="CW7" s="37">
        <v>60.13</v>
      </c>
      <c r="CX7" s="37">
        <v>66.239999999999995</v>
      </c>
      <c r="CY7" s="37">
        <v>69.3</v>
      </c>
      <c r="CZ7" s="37">
        <v>70.930000000000007</v>
      </c>
      <c r="DA7" s="37">
        <v>72.489999999999995</v>
      </c>
      <c r="DB7" s="37">
        <v>72.55</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2.37</v>
      </c>
      <c r="EH7" s="37">
        <v>1.64</v>
      </c>
      <c r="EI7" s="37">
        <v>1.27</v>
      </c>
      <c r="EJ7" s="37">
        <v>0.19</v>
      </c>
      <c r="EK7" s="37">
        <v>0.16</v>
      </c>
      <c r="EL7" s="37">
        <v>0.33</v>
      </c>
      <c r="EM7" s="37">
        <v>0.21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2019-02-05T02:42:47Z</cp:lastPrinted>
  <dcterms:created xsi:type="dcterms:W3CDTF">2018-12-03T09:01:29Z</dcterms:created>
  <dcterms:modified xsi:type="dcterms:W3CDTF">2019-02-05T02:44:37Z</dcterms:modified>
  <cp:category/>
</cp:coreProperties>
</file>