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30(H29調査)\50_経営比較分析表\03 各団体回答\19○甘楽町\"/>
    </mc:Choice>
  </mc:AlternateContent>
  <workbookProtection workbookAlgorithmName="SHA-512" workbookHashValue="M+Lh5BEwWzAC1NeKk7sGy7CAvElWWFMA0n83fdzUdJSxGwNZVz9AZLA0rUBr4mjpF0uxCfNdlvEytSq3N4WWwQ==" workbookSaltValue="jZM5S7bZ/28u3m3p2Fi6vA==" workbookSpinCount="100000" lockStructure="1"/>
  <bookViews>
    <workbookView xWindow="0" yWindow="45" windowWidth="15360" windowHeight="7590"/>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R6" i="5"/>
  <c r="AD10" i="4" s="1"/>
  <c r="Q6" i="5"/>
  <c r="P6" i="5"/>
  <c r="P10" i="4" s="1"/>
  <c r="O6" i="5"/>
  <c r="I10" i="4" s="1"/>
  <c r="N6" i="5"/>
  <c r="B10" i="4" s="1"/>
  <c r="M6" i="5"/>
  <c r="AD8" i="4" s="1"/>
  <c r="L6" i="5"/>
  <c r="W8" i="4" s="1"/>
  <c r="K6" i="5"/>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AT10" i="4"/>
  <c r="AL10" i="4"/>
  <c r="W10" i="4"/>
  <c r="AL8" i="4"/>
  <c r="P8" i="4"/>
  <c r="C10" i="5" l="1"/>
  <c r="D10" i="5"/>
  <c r="E10" i="5"/>
  <c r="B10" i="5"/>
</calcChain>
</file>

<file path=xl/sharedStrings.xml><?xml version="1.0" encoding="utf-8"?>
<sst xmlns="http://schemas.openxmlformats.org/spreadsheetml/2006/main" count="245" uniqueCount="127">
  <si>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</si>
  <si>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</si>
  <si>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</si>
  <si>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</si>
  <si>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</si>
  <si>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</si>
  <si>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</si>
  <si>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</si>
  <si>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</si>
  <si>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</si>
  <si>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</si>
  <si>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</si>
  <si>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</si>
  <si>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</si>
  <si>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</si>
  <si>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</si>
  <si>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</si>
  <si>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</si>
  <si>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</si>
  <si>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</si>
  <si>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</si>
  <si>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</si>
  <si>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</si>
  <si>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</si>
  <si>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</si>
  <si>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</si>
  <si>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</si>
  <si>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</si>
  <si>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</si>
  <si>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</si>
  <si>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</si>
  <si>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</si>
  <si>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</si>
  <si>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</si>
  <si>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</si>
  <si>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</si>
  <si>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</si>
  <si>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</si>
  <si>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</si>
  <si>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</si>
  <si>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</si>
  <si>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</si>
  <si>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</si>
  <si>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</si>
  <si>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</si>
  <si>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</si>
  <si>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</si>
  <si>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</si>
  <si>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</si>
  <si>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</si>
  <si>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</si>
  <si>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</si>
  <si>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</si>
  <si>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</si>
  <si>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</si>
  <si>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</si>
  <si>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</si>
  <si>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</si>
  <si>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</si>
  <si>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</si>
  <si>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</si>
  <si>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</si>
  <si>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</si>
  <si>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</si>
  <si>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</si>
  <si>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</si>
  <si>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</si>
  <si>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</si>
  <si>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</si>
  <si>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</si>
  <si>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</si>
  <si>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</si>
  <si>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</si>
  <si>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</si>
  <si>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</si>
  <si>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</si>
  <si>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</si>
  <si>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</si>
  <si>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</si>
  <si>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</si>
  <si>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</si>
  <si>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</si>
  <si>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</si>
  <si>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</si>
  <si>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</si>
  <si>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</si>
  <si>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</si>
  <si>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</si>
  <si>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</si>
  <si>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</si>
  <si>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</si>
  <si>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</si>
  <si>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</si>
  <si>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</si>
  <si>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</si>
  <si>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</si>
  <si>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</si>
  <si>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</si>
  <si>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</si>
  <si>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</si>
  <si>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</si>
  <si>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</si>
  <si>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</si>
  <si>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</si>
  <si>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</si>
  <si>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</si>
  <si>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</si>
  <si>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</si>
  <si>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</si>
  <si>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</si>
  <si>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</si>
  <si>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甘楽町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</si>
  <si>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</si>
  <si>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</si>
  <si>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</si>
  <si>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</si>
  <si>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</si>
  <si>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</si>
  <si>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</si>
  <si>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</si>
  <si>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</si>
  <si>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</si>
  <si>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</si>
  <si>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</si>
  <si>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事業において平成14年度より供用開始しており、平成29年度より城南地区のほぼ全域が農業集落排水から特環下水へ接続したが、現状では料金収入のみで維持管理費を賄うことが難しいといった状況が続いている。さらに事業後の起債償還が膨らみ、下水道財政を圧迫し、一般会計からの繰入金も年々増加している。
　今後も白倉地区において整備区域の拡大を進めていくために、建設投資を起債で賄うため、その後の起債償還金も年々増えていくことが予想される。
　未接続家庭への水洗化促進および使用料等（受益者分担金）、滞納者への督促等により収入の安定化に努めるとともに、事業実施におけるコスト削減により歳出を抑え、経営の安定化を図る。</t>
    <rPh sb="1" eb="2">
      <t>ホン</t>
    </rPh>
    <rPh sb="2" eb="4">
      <t>ジギョウ</t>
    </rPh>
    <rPh sb="8" eb="10">
      <t>ヘイセイ</t>
    </rPh>
    <rPh sb="12" eb="13">
      <t>ネン</t>
    </rPh>
    <rPh sb="13" eb="14">
      <t>ド</t>
    </rPh>
    <rPh sb="16" eb="18">
      <t>キョウヨウ</t>
    </rPh>
    <rPh sb="18" eb="20">
      <t>カイシ</t>
    </rPh>
    <rPh sb="25" eb="27">
      <t>ヘイセイ</t>
    </rPh>
    <rPh sb="29" eb="30">
      <t>ネン</t>
    </rPh>
    <rPh sb="30" eb="31">
      <t>ド</t>
    </rPh>
    <rPh sb="33" eb="35">
      <t>ジョウナン</t>
    </rPh>
    <rPh sb="35" eb="37">
      <t>チク</t>
    </rPh>
    <rPh sb="40" eb="42">
      <t>ゼンイキ</t>
    </rPh>
    <rPh sb="43" eb="45">
      <t>ノウギョウ</t>
    </rPh>
    <rPh sb="45" eb="47">
      <t>シュウラク</t>
    </rPh>
    <rPh sb="47" eb="49">
      <t>ハイスイ</t>
    </rPh>
    <rPh sb="51" eb="53">
      <t>トッカン</t>
    </rPh>
    <rPh sb="56" eb="58">
      <t>セツゾク</t>
    </rPh>
    <rPh sb="62" eb="64">
      <t>ゲンジョウ</t>
    </rPh>
    <rPh sb="66" eb="68">
      <t>リョウキン</t>
    </rPh>
    <rPh sb="68" eb="70">
      <t>シュウニュウ</t>
    </rPh>
    <rPh sb="73" eb="75">
      <t>イジ</t>
    </rPh>
    <rPh sb="75" eb="78">
      <t>カンリヒ</t>
    </rPh>
    <rPh sb="79" eb="80">
      <t>マカナ</t>
    </rPh>
    <rPh sb="84" eb="85">
      <t>ムズカ</t>
    </rPh>
    <rPh sb="91" eb="93">
      <t>ジョウキョウ</t>
    </rPh>
    <rPh sb="94" eb="95">
      <t>ツヅ</t>
    </rPh>
    <rPh sb="103" eb="105">
      <t>ジギョウ</t>
    </rPh>
    <rPh sb="105" eb="106">
      <t>ゴ</t>
    </rPh>
    <rPh sb="107" eb="109">
      <t>キサイ</t>
    </rPh>
    <rPh sb="109" eb="111">
      <t>ショウカン</t>
    </rPh>
    <rPh sb="112" eb="113">
      <t>フク</t>
    </rPh>
    <rPh sb="116" eb="119">
      <t>ゲスイドウ</t>
    </rPh>
    <rPh sb="119" eb="121">
      <t>ザイセイ</t>
    </rPh>
    <rPh sb="122" eb="124">
      <t>アッパク</t>
    </rPh>
    <rPh sb="126" eb="128">
      <t>イッパン</t>
    </rPh>
    <rPh sb="128" eb="130">
      <t>カイケイ</t>
    </rPh>
    <rPh sb="133" eb="135">
      <t>クリイレ</t>
    </rPh>
    <rPh sb="135" eb="136">
      <t>キン</t>
    </rPh>
    <rPh sb="137" eb="139">
      <t>ネンネン</t>
    </rPh>
    <rPh sb="139" eb="141">
      <t>ゾウカ</t>
    </rPh>
    <rPh sb="148" eb="150">
      <t>コンゴ</t>
    </rPh>
    <rPh sb="151" eb="153">
      <t>シラクラ</t>
    </rPh>
    <rPh sb="153" eb="155">
      <t>チク</t>
    </rPh>
    <rPh sb="159" eb="161">
      <t>セイビ</t>
    </rPh>
    <rPh sb="161" eb="163">
      <t>クイキ</t>
    </rPh>
    <rPh sb="164" eb="166">
      <t>カクダイ</t>
    </rPh>
    <rPh sb="167" eb="168">
      <t>スス</t>
    </rPh>
    <rPh sb="176" eb="178">
      <t>ケンセツ</t>
    </rPh>
    <rPh sb="178" eb="180">
      <t>トウシ</t>
    </rPh>
    <rPh sb="181" eb="183">
      <t>キサイ</t>
    </rPh>
    <rPh sb="184" eb="185">
      <t>マカナ</t>
    </rPh>
    <rPh sb="191" eb="192">
      <t>ゴ</t>
    </rPh>
    <rPh sb="193" eb="195">
      <t>キサイ</t>
    </rPh>
    <rPh sb="195" eb="198">
      <t>ショウカンキン</t>
    </rPh>
    <rPh sb="199" eb="201">
      <t>ネンネン</t>
    </rPh>
    <rPh sb="201" eb="202">
      <t>フ</t>
    </rPh>
    <rPh sb="209" eb="211">
      <t>ヨソウ</t>
    </rPh>
    <rPh sb="217" eb="220">
      <t>ミセツゾク</t>
    </rPh>
    <rPh sb="220" eb="222">
      <t>カテイ</t>
    </rPh>
    <rPh sb="224" eb="227">
      <t>スイセンカ</t>
    </rPh>
    <rPh sb="227" eb="229">
      <t>ソクシン</t>
    </rPh>
    <rPh sb="232" eb="235">
      <t>シヨウリョウ</t>
    </rPh>
    <rPh sb="235" eb="236">
      <t>トウ</t>
    </rPh>
    <rPh sb="237" eb="240">
      <t>ジュエキシャ</t>
    </rPh>
    <rPh sb="240" eb="243">
      <t>ブンタンキン</t>
    </rPh>
    <rPh sb="245" eb="248">
      <t>タイノウシャ</t>
    </rPh>
    <rPh sb="250" eb="252">
      <t>トクソク</t>
    </rPh>
    <rPh sb="252" eb="253">
      <t>トウ</t>
    </rPh>
    <rPh sb="256" eb="258">
      <t>シュウニュウ</t>
    </rPh>
    <rPh sb="259" eb="262">
      <t>アンテイカ</t>
    </rPh>
    <rPh sb="263" eb="264">
      <t>ツト</t>
    </rPh>
    <rPh sb="271" eb="273">
      <t>ジギョウ</t>
    </rPh>
    <rPh sb="273" eb="275">
      <t>ジッシ</t>
    </rPh>
    <rPh sb="282" eb="284">
      <t>サクゲン</t>
    </rPh>
    <rPh sb="287" eb="289">
      <t>サイシュツ</t>
    </rPh>
    <rPh sb="290" eb="291">
      <t>オサ</t>
    </rPh>
    <rPh sb="293" eb="295">
      <t>ケイエイ</t>
    </rPh>
    <rPh sb="296" eb="299">
      <t>アンテイカ</t>
    </rPh>
    <rPh sb="300" eb="301">
      <t>ハカ</t>
    </rPh>
    <phoneticPr fontId="4"/>
  </si>
  <si>
    <t>① 整備区域の拡大や、城南地区のほぼ全域が農業集落排水から特環下水に接続したことにより接続率が向上し、料金収入も増加しているが、営業外収益が減少したことにより、総収益は減少している。また、幹線管渠等の整備拡大による起債償還金が膨らんだため、収支比率が減少した。
② －
③ －
④ －
⑤ 地方債償還金に対する汚水処理費は年々増加しているが、整備区域の拡大、城南地区のほぼ全域が農業集落排水から特環下水に接続したことにより、接続戸数が増加し、料金収入も増加しているため、回収率は平成28年度に比べて上昇した。
⑥ 平成28年度に一旦は原価が上昇したが、地方債償還金に対する汚水処理費は年々増加しており、加えて整備区域の拡大や城南地区のほぼ全域が農集から特環下水に接続となったことにより、接続率が向上し、有収水量が増加した。そのため、ほぼ横ばいを保っていたとき（平成27年度まで）の原価となった。
⑦ －
⑧ 接続率の増加に伴い、水洗化率は年々上昇傾向にある。今後もさらなる接続率向上のため、接続推進に努めていきたいと考えている。</t>
    <rPh sb="2" eb="4">
      <t>セイビ</t>
    </rPh>
    <rPh sb="4" eb="6">
      <t>クイキ</t>
    </rPh>
    <rPh sb="7" eb="9">
      <t>カクダイ</t>
    </rPh>
    <rPh sb="11" eb="13">
      <t>ジョウナン</t>
    </rPh>
    <rPh sb="13" eb="15">
      <t>チク</t>
    </rPh>
    <rPh sb="18" eb="20">
      <t>ゼンイキ</t>
    </rPh>
    <rPh sb="21" eb="23">
      <t>ノウギョウ</t>
    </rPh>
    <rPh sb="23" eb="25">
      <t>シュウラク</t>
    </rPh>
    <rPh sb="25" eb="27">
      <t>ハイスイ</t>
    </rPh>
    <rPh sb="29" eb="31">
      <t>トッカン</t>
    </rPh>
    <rPh sb="31" eb="33">
      <t>ゲスイ</t>
    </rPh>
    <rPh sb="34" eb="36">
      <t>セツゾク</t>
    </rPh>
    <rPh sb="43" eb="45">
      <t>セツゾク</t>
    </rPh>
    <rPh sb="45" eb="46">
      <t>リツ</t>
    </rPh>
    <rPh sb="47" eb="49">
      <t>コウジョウ</t>
    </rPh>
    <rPh sb="51" eb="53">
      <t>リョウキン</t>
    </rPh>
    <rPh sb="53" eb="55">
      <t>シュウニュウ</t>
    </rPh>
    <rPh sb="56" eb="58">
      <t>ゾウカ</t>
    </rPh>
    <rPh sb="64" eb="67">
      <t>エイギョウガイ</t>
    </rPh>
    <rPh sb="67" eb="69">
      <t>シュウエキ</t>
    </rPh>
    <rPh sb="70" eb="72">
      <t>ゲンショウ</t>
    </rPh>
    <rPh sb="80" eb="83">
      <t>ソウシュウエキ</t>
    </rPh>
    <rPh sb="84" eb="86">
      <t>ゲンショウ</t>
    </rPh>
    <rPh sb="94" eb="96">
      <t>カンセン</t>
    </rPh>
    <rPh sb="96" eb="97">
      <t>カン</t>
    </rPh>
    <rPh sb="97" eb="98">
      <t>ミゾ</t>
    </rPh>
    <rPh sb="98" eb="99">
      <t>トウ</t>
    </rPh>
    <rPh sb="100" eb="102">
      <t>セイビ</t>
    </rPh>
    <rPh sb="102" eb="104">
      <t>カクダイ</t>
    </rPh>
    <rPh sb="107" eb="109">
      <t>キサイ</t>
    </rPh>
    <rPh sb="109" eb="112">
      <t>ショウカンキン</t>
    </rPh>
    <rPh sb="113" eb="114">
      <t>フク</t>
    </rPh>
    <rPh sb="120" eb="122">
      <t>シュウシ</t>
    </rPh>
    <rPh sb="122" eb="124">
      <t>ヒリツ</t>
    </rPh>
    <rPh sb="125" eb="127">
      <t>ゲンショウ</t>
    </rPh>
    <rPh sb="145" eb="148">
      <t>チホウサイ</t>
    </rPh>
    <rPh sb="148" eb="151">
      <t>ショウカンキン</t>
    </rPh>
    <rPh sb="152" eb="153">
      <t>タイ</t>
    </rPh>
    <rPh sb="155" eb="157">
      <t>オスイ</t>
    </rPh>
    <rPh sb="157" eb="159">
      <t>ショリ</t>
    </rPh>
    <rPh sb="159" eb="160">
      <t>ヒ</t>
    </rPh>
    <rPh sb="161" eb="163">
      <t>ネンネン</t>
    </rPh>
    <rPh sb="163" eb="165">
      <t>ゾウカ</t>
    </rPh>
    <rPh sb="171" eb="173">
      <t>セイビ</t>
    </rPh>
    <rPh sb="173" eb="175">
      <t>クイキ</t>
    </rPh>
    <rPh sb="176" eb="178">
      <t>カクダイ</t>
    </rPh>
    <rPh sb="179" eb="181">
      <t>ジョウナン</t>
    </rPh>
    <rPh sb="181" eb="183">
      <t>チク</t>
    </rPh>
    <rPh sb="186" eb="188">
      <t>ゼンイキ</t>
    </rPh>
    <rPh sb="189" eb="191">
      <t>ノウギョウ</t>
    </rPh>
    <rPh sb="191" eb="193">
      <t>シュウラク</t>
    </rPh>
    <rPh sb="193" eb="195">
      <t>ハイスイ</t>
    </rPh>
    <rPh sb="197" eb="199">
      <t>トッカン</t>
    </rPh>
    <rPh sb="199" eb="201">
      <t>ゲスイ</t>
    </rPh>
    <rPh sb="202" eb="204">
      <t>セツゾク</t>
    </rPh>
    <rPh sb="212" eb="214">
      <t>セツゾク</t>
    </rPh>
    <rPh sb="214" eb="216">
      <t>コスウ</t>
    </rPh>
    <rPh sb="217" eb="219">
      <t>ゾウカ</t>
    </rPh>
    <rPh sb="221" eb="223">
      <t>リョウキン</t>
    </rPh>
    <rPh sb="223" eb="225">
      <t>シュウニュウ</t>
    </rPh>
    <rPh sb="226" eb="228">
      <t>ゾウカ</t>
    </rPh>
    <rPh sb="235" eb="237">
      <t>カイシュウ</t>
    </rPh>
    <rPh sb="237" eb="238">
      <t>リツ</t>
    </rPh>
    <rPh sb="239" eb="241">
      <t>ヘイセイ</t>
    </rPh>
    <rPh sb="243" eb="244">
      <t>ネン</t>
    </rPh>
    <rPh sb="244" eb="245">
      <t>ド</t>
    </rPh>
    <rPh sb="246" eb="247">
      <t>クラ</t>
    </rPh>
    <rPh sb="249" eb="251">
      <t>ジョウショウ</t>
    </rPh>
    <rPh sb="257" eb="259">
      <t>ヘイセイ</t>
    </rPh>
    <rPh sb="261" eb="262">
      <t>ネン</t>
    </rPh>
    <rPh sb="262" eb="263">
      <t>ド</t>
    </rPh>
    <rPh sb="264" eb="266">
      <t>イッタン</t>
    </rPh>
    <rPh sb="267" eb="269">
      <t>ゲンカ</t>
    </rPh>
    <rPh sb="270" eb="272">
      <t>ジョウショウ</t>
    </rPh>
    <rPh sb="276" eb="279">
      <t>チホウサイ</t>
    </rPh>
    <rPh sb="279" eb="282">
      <t>ショウカンキン</t>
    </rPh>
    <rPh sb="283" eb="284">
      <t>タイ</t>
    </rPh>
    <rPh sb="286" eb="288">
      <t>オスイ</t>
    </rPh>
    <rPh sb="288" eb="290">
      <t>ショリ</t>
    </rPh>
    <rPh sb="290" eb="291">
      <t>ヒ</t>
    </rPh>
    <rPh sb="292" eb="294">
      <t>ネンネン</t>
    </rPh>
    <rPh sb="294" eb="296">
      <t>ゾウカ</t>
    </rPh>
    <rPh sb="301" eb="302">
      <t>クワ</t>
    </rPh>
    <rPh sb="304" eb="306">
      <t>セイビ</t>
    </rPh>
    <rPh sb="306" eb="308">
      <t>クイキ</t>
    </rPh>
    <rPh sb="309" eb="311">
      <t>カクダイ</t>
    </rPh>
    <rPh sb="312" eb="314">
      <t>ジョウナン</t>
    </rPh>
    <rPh sb="314" eb="316">
      <t>チク</t>
    </rPh>
    <rPh sb="319" eb="321">
      <t>ゼンイキ</t>
    </rPh>
    <rPh sb="322" eb="324">
      <t>ノウシュウ</t>
    </rPh>
    <rPh sb="326" eb="328">
      <t>トッカン</t>
    </rPh>
    <rPh sb="328" eb="330">
      <t>ゲスイ</t>
    </rPh>
    <rPh sb="331" eb="333">
      <t>セツゾク</t>
    </rPh>
    <rPh sb="343" eb="345">
      <t>セツゾク</t>
    </rPh>
    <rPh sb="345" eb="346">
      <t>リツ</t>
    </rPh>
    <rPh sb="347" eb="349">
      <t>コウジョウ</t>
    </rPh>
    <rPh sb="351" eb="353">
      <t>ユウシュウ</t>
    </rPh>
    <rPh sb="353" eb="355">
      <t>スイリョウ</t>
    </rPh>
    <rPh sb="356" eb="358">
      <t>ゾウカ</t>
    </rPh>
    <rPh sb="368" eb="369">
      <t>ヨコ</t>
    </rPh>
    <rPh sb="372" eb="373">
      <t>タモ</t>
    </rPh>
    <rPh sb="380" eb="382">
      <t>ヘイセイ</t>
    </rPh>
    <rPh sb="384" eb="385">
      <t>ネン</t>
    </rPh>
    <rPh sb="385" eb="386">
      <t>ド</t>
    </rPh>
    <rPh sb="390" eb="392">
      <t>ゲンカ</t>
    </rPh>
    <rPh sb="404" eb="406">
      <t>セツゾク</t>
    </rPh>
    <rPh sb="406" eb="407">
      <t>リツ</t>
    </rPh>
    <rPh sb="408" eb="410">
      <t>ゾウカ</t>
    </rPh>
    <rPh sb="411" eb="412">
      <t>トモナ</t>
    </rPh>
    <rPh sb="414" eb="417">
      <t>スイセンカ</t>
    </rPh>
    <rPh sb="417" eb="418">
      <t>リツ</t>
    </rPh>
    <rPh sb="419" eb="421">
      <t>ネンネン</t>
    </rPh>
    <rPh sb="421" eb="423">
      <t>ジョウショウ</t>
    </rPh>
    <rPh sb="423" eb="425">
      <t>ケイコウ</t>
    </rPh>
    <rPh sb="429" eb="431">
      <t>コンゴ</t>
    </rPh>
    <rPh sb="436" eb="438">
      <t>セツゾク</t>
    </rPh>
    <rPh sb="438" eb="439">
      <t>リツ</t>
    </rPh>
    <rPh sb="439" eb="441">
      <t>コウジョウ</t>
    </rPh>
    <rPh sb="445" eb="447">
      <t>セツゾク</t>
    </rPh>
    <rPh sb="447" eb="449">
      <t>スイシン</t>
    </rPh>
    <rPh sb="450" eb="451">
      <t>ツト</t>
    </rPh>
    <rPh sb="458" eb="459">
      <t>カンガ</t>
    </rPh>
    <phoneticPr fontId="4"/>
  </si>
  <si>
    <t>① －
② －
③ 現在は管渠の延長が主要事業であるが、今後はこれまで整備を進めてきた管渠の老朽化対策が必要となっている。長寿命化・耐震化も含めた改築更新を効率的に進め、適切な維持管理とあわせた計画的なストックマネジメントの導入が重要な課題となっている。</t>
    <rPh sb="13" eb="14">
      <t>カン</t>
    </rPh>
    <rPh sb="14" eb="15">
      <t>ミゾ</t>
    </rPh>
    <rPh sb="16" eb="18">
      <t>エンチョウ</t>
    </rPh>
    <rPh sb="19" eb="21">
      <t>シュヨウ</t>
    </rPh>
    <rPh sb="21" eb="23">
      <t>ジギョウ</t>
    </rPh>
    <rPh sb="28" eb="30">
      <t>コンゴ</t>
    </rPh>
    <rPh sb="35" eb="37">
      <t>セイビ</t>
    </rPh>
    <rPh sb="38" eb="39">
      <t>スス</t>
    </rPh>
    <rPh sb="43" eb="44">
      <t>カン</t>
    </rPh>
    <rPh sb="44" eb="45">
      <t>ミゾ</t>
    </rPh>
    <rPh sb="46" eb="49">
      <t>ロウキュウカ</t>
    </rPh>
    <rPh sb="49" eb="51">
      <t>タイサク</t>
    </rPh>
    <rPh sb="52" eb="54">
      <t>ヒツヨウ</t>
    </rPh>
    <rPh sb="61" eb="62">
      <t>チョウ</t>
    </rPh>
    <rPh sb="62" eb="64">
      <t>ジュミョウ</t>
    </rPh>
    <rPh sb="64" eb="65">
      <t>カ</t>
    </rPh>
    <rPh sb="66" eb="69">
      <t>タイシンカ</t>
    </rPh>
    <rPh sb="70" eb="71">
      <t>フク</t>
    </rPh>
    <rPh sb="73" eb="75">
      <t>カイチク</t>
    </rPh>
    <rPh sb="75" eb="77">
      <t>コウシン</t>
    </rPh>
    <rPh sb="78" eb="81">
      <t>コウリツテキ</t>
    </rPh>
    <rPh sb="82" eb="83">
      <t>スス</t>
    </rPh>
    <rPh sb="85" eb="87">
      <t>テキセツ</t>
    </rPh>
    <rPh sb="88" eb="90">
      <t>イジ</t>
    </rPh>
    <rPh sb="90" eb="92">
      <t>カンリ</t>
    </rPh>
    <rPh sb="97" eb="100">
      <t>ケイカクテキ</t>
    </rPh>
    <rPh sb="112" eb="114">
      <t>ドウニュウ</t>
    </rPh>
    <rPh sb="115" eb="117">
      <t>ジュウヨウ</t>
    </rPh>
    <rPh sb="118" eb="120">
      <t>カダイ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</si>
</sst>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12.33</c:v>
                </c:pt>
                <c:pt idx="1">
                  <c:v>16.14</c:v>
                </c:pt>
                <c:pt idx="2">
                  <c:v>9.0299999999999994</c:v>
                </c:pt>
                <c:pt idx="3">
                  <c:v>8.3800000000000008</c:v>
                </c:pt>
                <c:pt idx="4">
                  <c:v>5.61</c:v>
                </c:pt>
              </c:numCache>
            </c:numRef>
          </c:val>
          <c:extLst xmlns:c16r2="http://schemas.microsoft.com/office/drawing/2015/06/chart">
            <c:ext xmlns:c16="http://schemas.microsoft.com/office/drawing/2014/chart" uri="{C3380CC4-5D6E-409C-BE32-E72D297353CC}">
              <c16:uniqueId val="{00000000-E2A5-429D-995E-3766EC196109}"/>
            </c:ext>
          </c:extLst>
        </c:ser>
        <c:dLbls>
          <c:showLegendKey val="0"/>
          <c:showVal val="0"/>
          <c:showCatName val="0"/>
          <c:showSerName val="0"/>
          <c:showPercent val="0"/>
          <c:showBubbleSize val="0"/>
        </c:dLbls>
        <c:gapWidth val="150"/>
        <c:axId val="422297048"/>
        <c:axId val="422308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0.08</c:v>
                </c:pt>
                <c:pt idx="2">
                  <c:v>0.26</c:v>
                </c:pt>
                <c:pt idx="3">
                  <c:v>0.09</c:v>
                </c:pt>
                <c:pt idx="4">
                  <c:v>0.09</c:v>
                </c:pt>
              </c:numCache>
            </c:numRef>
          </c:val>
          <c:smooth val="0"/>
          <c:extLst xmlns:c16r2="http://schemas.microsoft.com/office/drawing/2015/06/chart">
            <c:ext xmlns:c16="http://schemas.microsoft.com/office/drawing/2014/chart" uri="{C3380CC4-5D6E-409C-BE32-E72D297353CC}">
              <c16:uniqueId val="{00000001-E2A5-429D-995E-3766EC196109}"/>
            </c:ext>
          </c:extLst>
        </c:ser>
        <c:dLbls>
          <c:showLegendKey val="0"/>
          <c:showVal val="0"/>
          <c:showCatName val="0"/>
          <c:showSerName val="0"/>
          <c:showPercent val="0"/>
          <c:showBubbleSize val="0"/>
        </c:dLbls>
        <c:marker val="1"/>
        <c:smooth val="0"/>
        <c:axId val="422297048"/>
        <c:axId val="422308808"/>
      </c:lineChart>
      <c:dateAx>
        <c:axId val="422297048"/>
        <c:scaling>
          <c:orientation val="minMax"/>
        </c:scaling>
        <c:delete val="1"/>
        <c:axPos val="b"/>
        <c:numFmt formatCode="ge" sourceLinked="1"/>
        <c:majorTickMark val="none"/>
        <c:minorTickMark val="none"/>
        <c:tickLblPos val="none"/>
        <c:crossAx val="422308808"/>
        <c:crosses val="autoZero"/>
        <c:auto val="1"/>
        <c:lblOffset val="100"/>
        <c:baseTimeUnit val="years"/>
      </c:dateAx>
      <c:valAx>
        <c:axId val="422308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2297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776-4B50-A259-705D817C3218}"/>
            </c:ext>
          </c:extLst>
        </c:ser>
        <c:dLbls>
          <c:showLegendKey val="0"/>
          <c:showVal val="0"/>
          <c:showCatName val="0"/>
          <c:showSerName val="0"/>
          <c:showPercent val="0"/>
          <c:showBubbleSize val="0"/>
        </c:dLbls>
        <c:gapWidth val="150"/>
        <c:axId val="415445744"/>
        <c:axId val="415441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36.200000000000003</c:v>
                </c:pt>
                <c:pt idx="1">
                  <c:v>34.74</c:v>
                </c:pt>
                <c:pt idx="2">
                  <c:v>36.65</c:v>
                </c:pt>
                <c:pt idx="3">
                  <c:v>42.9</c:v>
                </c:pt>
                <c:pt idx="4">
                  <c:v>43.36</c:v>
                </c:pt>
              </c:numCache>
            </c:numRef>
          </c:val>
          <c:smooth val="0"/>
          <c:extLst xmlns:c16r2="http://schemas.microsoft.com/office/drawing/2015/06/chart">
            <c:ext xmlns:c16="http://schemas.microsoft.com/office/drawing/2014/chart" uri="{C3380CC4-5D6E-409C-BE32-E72D297353CC}">
              <c16:uniqueId val="{00000001-8776-4B50-A259-705D817C3218}"/>
            </c:ext>
          </c:extLst>
        </c:ser>
        <c:dLbls>
          <c:showLegendKey val="0"/>
          <c:showVal val="0"/>
          <c:showCatName val="0"/>
          <c:showSerName val="0"/>
          <c:showPercent val="0"/>
          <c:showBubbleSize val="0"/>
        </c:dLbls>
        <c:marker val="1"/>
        <c:smooth val="0"/>
        <c:axId val="415445744"/>
        <c:axId val="415441824"/>
      </c:lineChart>
      <c:dateAx>
        <c:axId val="415445744"/>
        <c:scaling>
          <c:orientation val="minMax"/>
        </c:scaling>
        <c:delete val="1"/>
        <c:axPos val="b"/>
        <c:numFmt formatCode="ge" sourceLinked="1"/>
        <c:majorTickMark val="none"/>
        <c:minorTickMark val="none"/>
        <c:tickLblPos val="none"/>
        <c:crossAx val="415441824"/>
        <c:crosses val="autoZero"/>
        <c:auto val="1"/>
        <c:lblOffset val="100"/>
        <c:baseTimeUnit val="years"/>
      </c:dateAx>
      <c:valAx>
        <c:axId val="415441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5445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69.08</c:v>
                </c:pt>
                <c:pt idx="1">
                  <c:v>62.06</c:v>
                </c:pt>
                <c:pt idx="2">
                  <c:v>61.95</c:v>
                </c:pt>
                <c:pt idx="3">
                  <c:v>62.27</c:v>
                </c:pt>
                <c:pt idx="4">
                  <c:v>65.72</c:v>
                </c:pt>
              </c:numCache>
            </c:numRef>
          </c:val>
          <c:extLst xmlns:c16r2="http://schemas.microsoft.com/office/drawing/2015/06/chart">
            <c:ext xmlns:c16="http://schemas.microsoft.com/office/drawing/2014/chart" uri="{C3380CC4-5D6E-409C-BE32-E72D297353CC}">
              <c16:uniqueId val="{00000000-8156-45EA-9BA8-2CACC8EFF0A8}"/>
            </c:ext>
          </c:extLst>
        </c:ser>
        <c:dLbls>
          <c:showLegendKey val="0"/>
          <c:showVal val="0"/>
          <c:showCatName val="0"/>
          <c:showSerName val="0"/>
          <c:showPercent val="0"/>
          <c:showBubbleSize val="0"/>
        </c:dLbls>
        <c:gapWidth val="150"/>
        <c:axId val="415444568"/>
        <c:axId val="415442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71.069999999999993</c:v>
                </c:pt>
                <c:pt idx="1">
                  <c:v>70.14</c:v>
                </c:pt>
                <c:pt idx="2">
                  <c:v>68.83</c:v>
                </c:pt>
                <c:pt idx="3">
                  <c:v>83.5</c:v>
                </c:pt>
                <c:pt idx="4">
                  <c:v>83.06</c:v>
                </c:pt>
              </c:numCache>
            </c:numRef>
          </c:val>
          <c:smooth val="0"/>
          <c:extLst xmlns:c16r2="http://schemas.microsoft.com/office/drawing/2015/06/chart">
            <c:ext xmlns:c16="http://schemas.microsoft.com/office/drawing/2014/chart" uri="{C3380CC4-5D6E-409C-BE32-E72D297353CC}">
              <c16:uniqueId val="{00000001-8156-45EA-9BA8-2CACC8EFF0A8}"/>
            </c:ext>
          </c:extLst>
        </c:ser>
        <c:dLbls>
          <c:showLegendKey val="0"/>
          <c:showVal val="0"/>
          <c:showCatName val="0"/>
          <c:showSerName val="0"/>
          <c:showPercent val="0"/>
          <c:showBubbleSize val="0"/>
        </c:dLbls>
        <c:marker val="1"/>
        <c:smooth val="0"/>
        <c:axId val="415444568"/>
        <c:axId val="415442608"/>
      </c:lineChart>
      <c:dateAx>
        <c:axId val="415444568"/>
        <c:scaling>
          <c:orientation val="minMax"/>
        </c:scaling>
        <c:delete val="1"/>
        <c:axPos val="b"/>
        <c:numFmt formatCode="ge" sourceLinked="1"/>
        <c:majorTickMark val="none"/>
        <c:minorTickMark val="none"/>
        <c:tickLblPos val="none"/>
        <c:crossAx val="415442608"/>
        <c:crosses val="autoZero"/>
        <c:auto val="1"/>
        <c:lblOffset val="100"/>
        <c:baseTimeUnit val="years"/>
      </c:dateAx>
      <c:valAx>
        <c:axId val="415442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5444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96.52</c:v>
                </c:pt>
                <c:pt idx="1">
                  <c:v>94.66</c:v>
                </c:pt>
                <c:pt idx="2">
                  <c:v>95.63</c:v>
                </c:pt>
                <c:pt idx="3">
                  <c:v>99.17</c:v>
                </c:pt>
                <c:pt idx="4">
                  <c:v>93.88</c:v>
                </c:pt>
              </c:numCache>
            </c:numRef>
          </c:val>
          <c:extLst xmlns:c16r2="http://schemas.microsoft.com/office/drawing/2015/06/chart">
            <c:ext xmlns:c16="http://schemas.microsoft.com/office/drawing/2014/chart" uri="{C3380CC4-5D6E-409C-BE32-E72D297353CC}">
              <c16:uniqueId val="{00000000-C371-4C12-9550-FA3E98BBC5DA}"/>
            </c:ext>
          </c:extLst>
        </c:ser>
        <c:dLbls>
          <c:showLegendKey val="0"/>
          <c:showVal val="0"/>
          <c:showCatName val="0"/>
          <c:showSerName val="0"/>
          <c:showPercent val="0"/>
          <c:showBubbleSize val="0"/>
        </c:dLbls>
        <c:gapWidth val="150"/>
        <c:axId val="422307632"/>
        <c:axId val="79888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371-4C12-9550-FA3E98BBC5DA}"/>
            </c:ext>
          </c:extLst>
        </c:ser>
        <c:dLbls>
          <c:showLegendKey val="0"/>
          <c:showVal val="0"/>
          <c:showCatName val="0"/>
          <c:showSerName val="0"/>
          <c:showPercent val="0"/>
          <c:showBubbleSize val="0"/>
        </c:dLbls>
        <c:marker val="1"/>
        <c:smooth val="0"/>
        <c:axId val="422307632"/>
        <c:axId val="79888872"/>
      </c:lineChart>
      <c:dateAx>
        <c:axId val="422307632"/>
        <c:scaling>
          <c:orientation val="minMax"/>
        </c:scaling>
        <c:delete val="1"/>
        <c:axPos val="b"/>
        <c:numFmt formatCode="ge" sourceLinked="1"/>
        <c:majorTickMark val="none"/>
        <c:minorTickMark val="none"/>
        <c:tickLblPos val="none"/>
        <c:crossAx val="79888872"/>
        <c:crosses val="autoZero"/>
        <c:auto val="1"/>
        <c:lblOffset val="100"/>
        <c:baseTimeUnit val="years"/>
      </c:dateAx>
      <c:valAx>
        <c:axId val="79888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2307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7ED-40BB-A49F-86B456CF4E13}"/>
            </c:ext>
          </c:extLst>
        </c:ser>
        <c:dLbls>
          <c:showLegendKey val="0"/>
          <c:showVal val="0"/>
          <c:showCatName val="0"/>
          <c:showSerName val="0"/>
          <c:showPercent val="0"/>
          <c:showBubbleSize val="0"/>
        </c:dLbls>
        <c:gapWidth val="150"/>
        <c:axId val="79891616"/>
        <c:axId val="79893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7ED-40BB-A49F-86B456CF4E13}"/>
            </c:ext>
          </c:extLst>
        </c:ser>
        <c:dLbls>
          <c:showLegendKey val="0"/>
          <c:showVal val="0"/>
          <c:showCatName val="0"/>
          <c:showSerName val="0"/>
          <c:showPercent val="0"/>
          <c:showBubbleSize val="0"/>
        </c:dLbls>
        <c:marker val="1"/>
        <c:smooth val="0"/>
        <c:axId val="79891616"/>
        <c:axId val="79893968"/>
      </c:lineChart>
      <c:dateAx>
        <c:axId val="79891616"/>
        <c:scaling>
          <c:orientation val="minMax"/>
        </c:scaling>
        <c:delete val="1"/>
        <c:axPos val="b"/>
        <c:numFmt formatCode="ge" sourceLinked="1"/>
        <c:majorTickMark val="none"/>
        <c:minorTickMark val="none"/>
        <c:tickLblPos val="none"/>
        <c:crossAx val="79893968"/>
        <c:crosses val="autoZero"/>
        <c:auto val="1"/>
        <c:lblOffset val="100"/>
        <c:baseTimeUnit val="years"/>
      </c:dateAx>
      <c:valAx>
        <c:axId val="79893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891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31D-4238-A2A6-2811EADE88E2}"/>
            </c:ext>
          </c:extLst>
        </c:ser>
        <c:dLbls>
          <c:showLegendKey val="0"/>
          <c:showVal val="0"/>
          <c:showCatName val="0"/>
          <c:showSerName val="0"/>
          <c:showPercent val="0"/>
          <c:showBubbleSize val="0"/>
        </c:dLbls>
        <c:gapWidth val="150"/>
        <c:axId val="79890832"/>
        <c:axId val="79892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31D-4238-A2A6-2811EADE88E2}"/>
            </c:ext>
          </c:extLst>
        </c:ser>
        <c:dLbls>
          <c:showLegendKey val="0"/>
          <c:showVal val="0"/>
          <c:showCatName val="0"/>
          <c:showSerName val="0"/>
          <c:showPercent val="0"/>
          <c:showBubbleSize val="0"/>
        </c:dLbls>
        <c:marker val="1"/>
        <c:smooth val="0"/>
        <c:axId val="79890832"/>
        <c:axId val="79892400"/>
      </c:lineChart>
      <c:dateAx>
        <c:axId val="79890832"/>
        <c:scaling>
          <c:orientation val="minMax"/>
        </c:scaling>
        <c:delete val="1"/>
        <c:axPos val="b"/>
        <c:numFmt formatCode="ge" sourceLinked="1"/>
        <c:majorTickMark val="none"/>
        <c:minorTickMark val="none"/>
        <c:tickLblPos val="none"/>
        <c:crossAx val="79892400"/>
        <c:crosses val="autoZero"/>
        <c:auto val="1"/>
        <c:lblOffset val="100"/>
        <c:baseTimeUnit val="years"/>
      </c:dateAx>
      <c:valAx>
        <c:axId val="79892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89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7D4-4743-81AF-F594C24433F4}"/>
            </c:ext>
          </c:extLst>
        </c:ser>
        <c:dLbls>
          <c:showLegendKey val="0"/>
          <c:showVal val="0"/>
          <c:showCatName val="0"/>
          <c:showSerName val="0"/>
          <c:showPercent val="0"/>
          <c:showBubbleSize val="0"/>
        </c:dLbls>
        <c:gapWidth val="150"/>
        <c:axId val="79893576"/>
        <c:axId val="79890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7D4-4743-81AF-F594C24433F4}"/>
            </c:ext>
          </c:extLst>
        </c:ser>
        <c:dLbls>
          <c:showLegendKey val="0"/>
          <c:showVal val="0"/>
          <c:showCatName val="0"/>
          <c:showSerName val="0"/>
          <c:showPercent val="0"/>
          <c:showBubbleSize val="0"/>
        </c:dLbls>
        <c:marker val="1"/>
        <c:smooth val="0"/>
        <c:axId val="79893576"/>
        <c:axId val="79890440"/>
      </c:lineChart>
      <c:dateAx>
        <c:axId val="79893576"/>
        <c:scaling>
          <c:orientation val="minMax"/>
        </c:scaling>
        <c:delete val="1"/>
        <c:axPos val="b"/>
        <c:numFmt formatCode="ge" sourceLinked="1"/>
        <c:majorTickMark val="none"/>
        <c:minorTickMark val="none"/>
        <c:tickLblPos val="none"/>
        <c:crossAx val="79890440"/>
        <c:crosses val="autoZero"/>
        <c:auto val="1"/>
        <c:lblOffset val="100"/>
        <c:baseTimeUnit val="years"/>
      </c:dateAx>
      <c:valAx>
        <c:axId val="79890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893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F3E-4A93-B65E-E18491ED1AC0}"/>
            </c:ext>
          </c:extLst>
        </c:ser>
        <c:dLbls>
          <c:showLegendKey val="0"/>
          <c:showVal val="0"/>
          <c:showCatName val="0"/>
          <c:showSerName val="0"/>
          <c:showPercent val="0"/>
          <c:showBubbleSize val="0"/>
        </c:dLbls>
        <c:gapWidth val="150"/>
        <c:axId val="79889264"/>
        <c:axId val="79895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F3E-4A93-B65E-E18491ED1AC0}"/>
            </c:ext>
          </c:extLst>
        </c:ser>
        <c:dLbls>
          <c:showLegendKey val="0"/>
          <c:showVal val="0"/>
          <c:showCatName val="0"/>
          <c:showSerName val="0"/>
          <c:showPercent val="0"/>
          <c:showBubbleSize val="0"/>
        </c:dLbls>
        <c:marker val="1"/>
        <c:smooth val="0"/>
        <c:axId val="79889264"/>
        <c:axId val="79895536"/>
      </c:lineChart>
      <c:dateAx>
        <c:axId val="79889264"/>
        <c:scaling>
          <c:orientation val="minMax"/>
        </c:scaling>
        <c:delete val="1"/>
        <c:axPos val="b"/>
        <c:numFmt formatCode="ge" sourceLinked="1"/>
        <c:majorTickMark val="none"/>
        <c:minorTickMark val="none"/>
        <c:tickLblPos val="none"/>
        <c:crossAx val="79895536"/>
        <c:crosses val="autoZero"/>
        <c:auto val="1"/>
        <c:lblOffset val="100"/>
        <c:baseTimeUnit val="years"/>
      </c:dateAx>
      <c:valAx>
        <c:axId val="79895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88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86F-436D-A78A-0D967EB15658}"/>
            </c:ext>
          </c:extLst>
        </c:ser>
        <c:dLbls>
          <c:showLegendKey val="0"/>
          <c:showVal val="0"/>
          <c:showCatName val="0"/>
          <c:showSerName val="0"/>
          <c:showPercent val="0"/>
          <c:showBubbleSize val="0"/>
        </c:dLbls>
        <c:gapWidth val="150"/>
        <c:axId val="79894752"/>
        <c:axId val="415442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1554.05</c:v>
                </c:pt>
                <c:pt idx="1">
                  <c:v>1671.86</c:v>
                </c:pt>
                <c:pt idx="2">
                  <c:v>1673.47</c:v>
                </c:pt>
                <c:pt idx="3">
                  <c:v>1298.9100000000001</c:v>
                </c:pt>
                <c:pt idx="4">
                  <c:v>1243.71</c:v>
                </c:pt>
              </c:numCache>
            </c:numRef>
          </c:val>
          <c:smooth val="0"/>
          <c:extLst xmlns:c16r2="http://schemas.microsoft.com/office/drawing/2015/06/chart">
            <c:ext xmlns:c16="http://schemas.microsoft.com/office/drawing/2014/chart" uri="{C3380CC4-5D6E-409C-BE32-E72D297353CC}">
              <c16:uniqueId val="{00000001-586F-436D-A78A-0D967EB15658}"/>
            </c:ext>
          </c:extLst>
        </c:ser>
        <c:dLbls>
          <c:showLegendKey val="0"/>
          <c:showVal val="0"/>
          <c:showCatName val="0"/>
          <c:showSerName val="0"/>
          <c:showPercent val="0"/>
          <c:showBubbleSize val="0"/>
        </c:dLbls>
        <c:marker val="1"/>
        <c:smooth val="0"/>
        <c:axId val="79894752"/>
        <c:axId val="415442216"/>
      </c:lineChart>
      <c:dateAx>
        <c:axId val="79894752"/>
        <c:scaling>
          <c:orientation val="minMax"/>
        </c:scaling>
        <c:delete val="1"/>
        <c:axPos val="b"/>
        <c:numFmt formatCode="ge" sourceLinked="1"/>
        <c:majorTickMark val="none"/>
        <c:minorTickMark val="none"/>
        <c:tickLblPos val="none"/>
        <c:crossAx val="415442216"/>
        <c:crosses val="autoZero"/>
        <c:auto val="1"/>
        <c:lblOffset val="100"/>
        <c:baseTimeUnit val="years"/>
      </c:dateAx>
      <c:valAx>
        <c:axId val="415442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894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81.59</c:v>
                </c:pt>
                <c:pt idx="1">
                  <c:v>84.93</c:v>
                </c:pt>
                <c:pt idx="2">
                  <c:v>86.26</c:v>
                </c:pt>
                <c:pt idx="3">
                  <c:v>84.24</c:v>
                </c:pt>
                <c:pt idx="4">
                  <c:v>87.78</c:v>
                </c:pt>
              </c:numCache>
            </c:numRef>
          </c:val>
          <c:extLst xmlns:c16r2="http://schemas.microsoft.com/office/drawing/2015/06/chart">
            <c:ext xmlns:c16="http://schemas.microsoft.com/office/drawing/2014/chart" uri="{C3380CC4-5D6E-409C-BE32-E72D297353CC}">
              <c16:uniqueId val="{00000000-BAB6-4891-B052-82E7D0827191}"/>
            </c:ext>
          </c:extLst>
        </c:ser>
        <c:dLbls>
          <c:showLegendKey val="0"/>
          <c:showVal val="0"/>
          <c:showCatName val="0"/>
          <c:showSerName val="0"/>
          <c:showPercent val="0"/>
          <c:showBubbleSize val="0"/>
        </c:dLbls>
        <c:gapWidth val="150"/>
        <c:axId val="678938096"/>
        <c:axId val="678936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53.01</c:v>
                </c:pt>
                <c:pt idx="1">
                  <c:v>50.54</c:v>
                </c:pt>
                <c:pt idx="2">
                  <c:v>49.22</c:v>
                </c:pt>
                <c:pt idx="3">
                  <c:v>69.87</c:v>
                </c:pt>
                <c:pt idx="4">
                  <c:v>74.3</c:v>
                </c:pt>
              </c:numCache>
            </c:numRef>
          </c:val>
          <c:smooth val="0"/>
          <c:extLst xmlns:c16r2="http://schemas.microsoft.com/office/drawing/2015/06/chart">
            <c:ext xmlns:c16="http://schemas.microsoft.com/office/drawing/2014/chart" uri="{C3380CC4-5D6E-409C-BE32-E72D297353CC}">
              <c16:uniqueId val="{00000001-BAB6-4891-B052-82E7D0827191}"/>
            </c:ext>
          </c:extLst>
        </c:ser>
        <c:dLbls>
          <c:showLegendKey val="0"/>
          <c:showVal val="0"/>
          <c:showCatName val="0"/>
          <c:showSerName val="0"/>
          <c:showPercent val="0"/>
          <c:showBubbleSize val="0"/>
        </c:dLbls>
        <c:marker val="1"/>
        <c:smooth val="0"/>
        <c:axId val="678938096"/>
        <c:axId val="678936136"/>
      </c:lineChart>
      <c:dateAx>
        <c:axId val="678938096"/>
        <c:scaling>
          <c:orientation val="minMax"/>
        </c:scaling>
        <c:delete val="1"/>
        <c:axPos val="b"/>
        <c:numFmt formatCode="ge" sourceLinked="1"/>
        <c:majorTickMark val="none"/>
        <c:minorTickMark val="none"/>
        <c:tickLblPos val="none"/>
        <c:crossAx val="678936136"/>
        <c:crosses val="autoZero"/>
        <c:auto val="1"/>
        <c:lblOffset val="100"/>
        <c:baseTimeUnit val="years"/>
      </c:dateAx>
      <c:valAx>
        <c:axId val="678936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8938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150</c:v>
                </c:pt>
                <c:pt idx="1">
                  <c:v>150</c:v>
                </c:pt>
                <c:pt idx="2">
                  <c:v>150</c:v>
                </c:pt>
                <c:pt idx="3">
                  <c:v>178.52</c:v>
                </c:pt>
                <c:pt idx="4">
                  <c:v>150</c:v>
                </c:pt>
              </c:numCache>
            </c:numRef>
          </c:val>
          <c:extLst xmlns:c16r2="http://schemas.microsoft.com/office/drawing/2015/06/chart">
            <c:ext xmlns:c16="http://schemas.microsoft.com/office/drawing/2014/chart" uri="{C3380CC4-5D6E-409C-BE32-E72D297353CC}">
              <c16:uniqueId val="{00000000-9EBA-4DCD-8FAE-24E070A7B58E}"/>
            </c:ext>
          </c:extLst>
        </c:ser>
        <c:dLbls>
          <c:showLegendKey val="0"/>
          <c:showVal val="0"/>
          <c:showCatName val="0"/>
          <c:showSerName val="0"/>
          <c:showPercent val="0"/>
          <c:showBubbleSize val="0"/>
        </c:dLbls>
        <c:gapWidth val="150"/>
        <c:axId val="415448096"/>
        <c:axId val="415445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299.39</c:v>
                </c:pt>
                <c:pt idx="1">
                  <c:v>320.36</c:v>
                </c:pt>
                <c:pt idx="2">
                  <c:v>332.02</c:v>
                </c:pt>
                <c:pt idx="3">
                  <c:v>234.96</c:v>
                </c:pt>
                <c:pt idx="4">
                  <c:v>221.81</c:v>
                </c:pt>
              </c:numCache>
            </c:numRef>
          </c:val>
          <c:smooth val="0"/>
          <c:extLst xmlns:c16r2="http://schemas.microsoft.com/office/drawing/2015/06/chart">
            <c:ext xmlns:c16="http://schemas.microsoft.com/office/drawing/2014/chart" uri="{C3380CC4-5D6E-409C-BE32-E72D297353CC}">
              <c16:uniqueId val="{00000001-9EBA-4DCD-8FAE-24E070A7B58E}"/>
            </c:ext>
          </c:extLst>
        </c:ser>
        <c:dLbls>
          <c:showLegendKey val="0"/>
          <c:showVal val="0"/>
          <c:showCatName val="0"/>
          <c:showSerName val="0"/>
          <c:showPercent val="0"/>
          <c:showBubbleSize val="0"/>
        </c:dLbls>
        <c:marker val="1"/>
        <c:smooth val="0"/>
        <c:axId val="415448096"/>
        <c:axId val="415445352"/>
      </c:lineChart>
      <c:dateAx>
        <c:axId val="415448096"/>
        <c:scaling>
          <c:orientation val="minMax"/>
        </c:scaling>
        <c:delete val="1"/>
        <c:axPos val="b"/>
        <c:numFmt formatCode="ge" sourceLinked="1"/>
        <c:majorTickMark val="none"/>
        <c:minorTickMark val="none"/>
        <c:tickLblPos val="none"/>
        <c:crossAx val="415445352"/>
        <c:crosses val="autoZero"/>
        <c:auto val="1"/>
        <c:lblOffset val="100"/>
        <c:baseTimeUnit val="years"/>
      </c:dateAx>
      <c:valAx>
        <c:axId val="415445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5448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群馬県　甘楽町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特定環境保全公共下水道</v>
      </c>
      <c r="Q8" s="47"/>
      <c r="R8" s="47"/>
      <c r="S8" s="47"/>
      <c r="T8" s="47"/>
      <c r="U8" s="47"/>
      <c r="V8" s="47"/>
      <c r="W8" s="47" t="str">
        <f>データ!L6</f>
        <v>D2</v>
      </c>
      <c r="X8" s="47"/>
      <c r="Y8" s="47"/>
      <c r="Z8" s="47"/>
      <c r="AA8" s="47"/>
      <c r="AB8" s="47"/>
      <c r="AC8" s="47"/>
      <c r="AD8" s="48" t="str">
        <f>データ!$M$6</f>
        <v>非設置</v>
      </c>
      <c r="AE8" s="48"/>
      <c r="AF8" s="48"/>
      <c r="AG8" s="48"/>
      <c r="AH8" s="48"/>
      <c r="AI8" s="48"/>
      <c r="AJ8" s="48"/>
      <c r="AK8" s="3"/>
      <c r="AL8" s="49">
        <f>データ!S6</f>
        <v>13255</v>
      </c>
      <c r="AM8" s="49"/>
      <c r="AN8" s="49"/>
      <c r="AO8" s="49"/>
      <c r="AP8" s="49"/>
      <c r="AQ8" s="49"/>
      <c r="AR8" s="49"/>
      <c r="AS8" s="49"/>
      <c r="AT8" s="44">
        <f>データ!T6</f>
        <v>58.61</v>
      </c>
      <c r="AU8" s="44"/>
      <c r="AV8" s="44"/>
      <c r="AW8" s="44"/>
      <c r="AX8" s="44"/>
      <c r="AY8" s="44"/>
      <c r="AZ8" s="44"/>
      <c r="BA8" s="44"/>
      <c r="BB8" s="44">
        <f>データ!U6</f>
        <v>226.16</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25.59</v>
      </c>
      <c r="Q10" s="44"/>
      <c r="R10" s="44"/>
      <c r="S10" s="44"/>
      <c r="T10" s="44"/>
      <c r="U10" s="44"/>
      <c r="V10" s="44"/>
      <c r="W10" s="44">
        <f>データ!Q6</f>
        <v>85.22</v>
      </c>
      <c r="X10" s="44"/>
      <c r="Y10" s="44"/>
      <c r="Z10" s="44"/>
      <c r="AA10" s="44"/>
      <c r="AB10" s="44"/>
      <c r="AC10" s="44"/>
      <c r="AD10" s="49">
        <f>データ!R6</f>
        <v>2430</v>
      </c>
      <c r="AE10" s="49"/>
      <c r="AF10" s="49"/>
      <c r="AG10" s="49"/>
      <c r="AH10" s="49"/>
      <c r="AI10" s="49"/>
      <c r="AJ10" s="49"/>
      <c r="AK10" s="2"/>
      <c r="AL10" s="49">
        <f>データ!V6</f>
        <v>3381</v>
      </c>
      <c r="AM10" s="49"/>
      <c r="AN10" s="49"/>
      <c r="AO10" s="49"/>
      <c r="AP10" s="49"/>
      <c r="AQ10" s="49"/>
      <c r="AR10" s="49"/>
      <c r="AS10" s="49"/>
      <c r="AT10" s="44">
        <f>データ!W6</f>
        <v>1.63</v>
      </c>
      <c r="AU10" s="44"/>
      <c r="AV10" s="44"/>
      <c r="AW10" s="44"/>
      <c r="AX10" s="44"/>
      <c r="AY10" s="44"/>
      <c r="AZ10" s="44"/>
      <c r="BA10" s="44"/>
      <c r="BB10" s="44">
        <f>データ!X6</f>
        <v>2074.23</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125</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126</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124</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【1,225.44】</v>
      </c>
      <c r="I86" s="25" t="str">
        <f>データ!CA6</f>
        <v>【75.58】</v>
      </c>
      <c r="J86" s="25" t="str">
        <f>データ!CL6</f>
        <v>【215.23】</v>
      </c>
      <c r="K86" s="25" t="str">
        <f>データ!CW6</f>
        <v>【42.66】</v>
      </c>
      <c r="L86" s="25" t="str">
        <f>データ!DH6</f>
        <v>【82.67】</v>
      </c>
      <c r="M86" s="25" t="s">
        <v>56</v>
      </c>
      <c r="N86" s="25" t="s">
        <v>57</v>
      </c>
      <c r="O86" s="25" t="str">
        <f>データ!EO6</f>
        <v>【0.10】</v>
      </c>
    </row>
  </sheetData>
  <sheetProtection algorithmName="SHA-512" hashValue="hULFjSc1Jxv2DLZJ4LFq6Rkc5TGLYj5b/7QGwtesQ/WCtbrU6w7zwLn7ZVREbYnj3qiXyYd4xx07tjcl1g2BBA==" saltValue="khik0OgpkCKVLk9qJKBygA=="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58</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59</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60</v>
      </c>
      <c r="B3" s="28" t="s">
        <v>61</v>
      </c>
      <c r="C3" s="28" t="s">
        <v>62</v>
      </c>
      <c r="D3" s="28" t="s">
        <v>63</v>
      </c>
      <c r="E3" s="28" t="s">
        <v>64</v>
      </c>
      <c r="F3" s="28" t="s">
        <v>65</v>
      </c>
      <c r="G3" s="28" t="s">
        <v>66</v>
      </c>
      <c r="H3" s="76" t="s">
        <v>67</v>
      </c>
      <c r="I3" s="77"/>
      <c r="J3" s="77"/>
      <c r="K3" s="77"/>
      <c r="L3" s="77"/>
      <c r="M3" s="77"/>
      <c r="N3" s="77"/>
      <c r="O3" s="77"/>
      <c r="P3" s="77"/>
      <c r="Q3" s="77"/>
      <c r="R3" s="77"/>
      <c r="S3" s="77"/>
      <c r="T3" s="77"/>
      <c r="U3" s="77"/>
      <c r="V3" s="77"/>
      <c r="W3" s="77"/>
      <c r="X3" s="78"/>
      <c r="Y3" s="82" t="s">
        <v>68</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69</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70</v>
      </c>
      <c r="B4" s="29"/>
      <c r="C4" s="29"/>
      <c r="D4" s="29"/>
      <c r="E4" s="29"/>
      <c r="F4" s="29"/>
      <c r="G4" s="29"/>
      <c r="H4" s="79"/>
      <c r="I4" s="80"/>
      <c r="J4" s="80"/>
      <c r="K4" s="80"/>
      <c r="L4" s="80"/>
      <c r="M4" s="80"/>
      <c r="N4" s="80"/>
      <c r="O4" s="80"/>
      <c r="P4" s="80"/>
      <c r="Q4" s="80"/>
      <c r="R4" s="80"/>
      <c r="S4" s="80"/>
      <c r="T4" s="80"/>
      <c r="U4" s="80"/>
      <c r="V4" s="80"/>
      <c r="W4" s="80"/>
      <c r="X4" s="81"/>
      <c r="Y4" s="75" t="s">
        <v>71</v>
      </c>
      <c r="Z4" s="75"/>
      <c r="AA4" s="75"/>
      <c r="AB4" s="75"/>
      <c r="AC4" s="75"/>
      <c r="AD4" s="75"/>
      <c r="AE4" s="75"/>
      <c r="AF4" s="75"/>
      <c r="AG4" s="75"/>
      <c r="AH4" s="75"/>
      <c r="AI4" s="75"/>
      <c r="AJ4" s="75" t="s">
        <v>72</v>
      </c>
      <c r="AK4" s="75"/>
      <c r="AL4" s="75"/>
      <c r="AM4" s="75"/>
      <c r="AN4" s="75"/>
      <c r="AO4" s="75"/>
      <c r="AP4" s="75"/>
      <c r="AQ4" s="75"/>
      <c r="AR4" s="75"/>
      <c r="AS4" s="75"/>
      <c r="AT4" s="75"/>
      <c r="AU4" s="75" t="s">
        <v>73</v>
      </c>
      <c r="AV4" s="75"/>
      <c r="AW4" s="75"/>
      <c r="AX4" s="75"/>
      <c r="AY4" s="75"/>
      <c r="AZ4" s="75"/>
      <c r="BA4" s="75"/>
      <c r="BB4" s="75"/>
      <c r="BC4" s="75"/>
      <c r="BD4" s="75"/>
      <c r="BE4" s="75"/>
      <c r="BF4" s="75" t="s">
        <v>74</v>
      </c>
      <c r="BG4" s="75"/>
      <c r="BH4" s="75"/>
      <c r="BI4" s="75"/>
      <c r="BJ4" s="75"/>
      <c r="BK4" s="75"/>
      <c r="BL4" s="75"/>
      <c r="BM4" s="75"/>
      <c r="BN4" s="75"/>
      <c r="BO4" s="75"/>
      <c r="BP4" s="75"/>
      <c r="BQ4" s="75" t="s">
        <v>75</v>
      </c>
      <c r="BR4" s="75"/>
      <c r="BS4" s="75"/>
      <c r="BT4" s="75"/>
      <c r="BU4" s="75"/>
      <c r="BV4" s="75"/>
      <c r="BW4" s="75"/>
      <c r="BX4" s="75"/>
      <c r="BY4" s="75"/>
      <c r="BZ4" s="75"/>
      <c r="CA4" s="75"/>
      <c r="CB4" s="75" t="s">
        <v>76</v>
      </c>
      <c r="CC4" s="75"/>
      <c r="CD4" s="75"/>
      <c r="CE4" s="75"/>
      <c r="CF4" s="75"/>
      <c r="CG4" s="75"/>
      <c r="CH4" s="75"/>
      <c r="CI4" s="75"/>
      <c r="CJ4" s="75"/>
      <c r="CK4" s="75"/>
      <c r="CL4" s="75"/>
      <c r="CM4" s="75" t="s">
        <v>77</v>
      </c>
      <c r="CN4" s="75"/>
      <c r="CO4" s="75"/>
      <c r="CP4" s="75"/>
      <c r="CQ4" s="75"/>
      <c r="CR4" s="75"/>
      <c r="CS4" s="75"/>
      <c r="CT4" s="75"/>
      <c r="CU4" s="75"/>
      <c r="CV4" s="75"/>
      <c r="CW4" s="75"/>
      <c r="CX4" s="75" t="s">
        <v>78</v>
      </c>
      <c r="CY4" s="75"/>
      <c r="CZ4" s="75"/>
      <c r="DA4" s="75"/>
      <c r="DB4" s="75"/>
      <c r="DC4" s="75"/>
      <c r="DD4" s="75"/>
      <c r="DE4" s="75"/>
      <c r="DF4" s="75"/>
      <c r="DG4" s="75"/>
      <c r="DH4" s="75"/>
      <c r="DI4" s="75" t="s">
        <v>79</v>
      </c>
      <c r="DJ4" s="75"/>
      <c r="DK4" s="75"/>
      <c r="DL4" s="75"/>
      <c r="DM4" s="75"/>
      <c r="DN4" s="75"/>
      <c r="DO4" s="75"/>
      <c r="DP4" s="75"/>
      <c r="DQ4" s="75"/>
      <c r="DR4" s="75"/>
      <c r="DS4" s="75"/>
      <c r="DT4" s="75" t="s">
        <v>80</v>
      </c>
      <c r="DU4" s="75"/>
      <c r="DV4" s="75"/>
      <c r="DW4" s="75"/>
      <c r="DX4" s="75"/>
      <c r="DY4" s="75"/>
      <c r="DZ4" s="75"/>
      <c r="EA4" s="75"/>
      <c r="EB4" s="75"/>
      <c r="EC4" s="75"/>
      <c r="ED4" s="75"/>
      <c r="EE4" s="75" t="s">
        <v>81</v>
      </c>
      <c r="EF4" s="75"/>
      <c r="EG4" s="75"/>
      <c r="EH4" s="75"/>
      <c r="EI4" s="75"/>
      <c r="EJ4" s="75"/>
      <c r="EK4" s="75"/>
      <c r="EL4" s="75"/>
      <c r="EM4" s="75"/>
      <c r="EN4" s="75"/>
      <c r="EO4" s="75"/>
    </row>
    <row r="5" spans="1:145" x14ac:dyDescent="0.15">
      <c r="A5" s="27" t="s">
        <v>82</v>
      </c>
      <c r="B5" s="30"/>
      <c r="C5" s="30"/>
      <c r="D5" s="30"/>
      <c r="E5" s="30"/>
      <c r="F5" s="30"/>
      <c r="G5" s="30"/>
      <c r="H5" s="31" t="s">
        <v>83</v>
      </c>
      <c r="I5" s="31" t="s">
        <v>84</v>
      </c>
      <c r="J5" s="31" t="s">
        <v>85</v>
      </c>
      <c r="K5" s="31" t="s">
        <v>86</v>
      </c>
      <c r="L5" s="31" t="s">
        <v>87</v>
      </c>
      <c r="M5" s="31" t="s">
        <v>5</v>
      </c>
      <c r="N5" s="31" t="s">
        <v>88</v>
      </c>
      <c r="O5" s="31" t="s">
        <v>89</v>
      </c>
      <c r="P5" s="31" t="s">
        <v>90</v>
      </c>
      <c r="Q5" s="31" t="s">
        <v>91</v>
      </c>
      <c r="R5" s="31" t="s">
        <v>92</v>
      </c>
      <c r="S5" s="31" t="s">
        <v>93</v>
      </c>
      <c r="T5" s="31" t="s">
        <v>94</v>
      </c>
      <c r="U5" s="31" t="s">
        <v>95</v>
      </c>
      <c r="V5" s="31" t="s">
        <v>96</v>
      </c>
      <c r="W5" s="31" t="s">
        <v>97</v>
      </c>
      <c r="X5" s="31" t="s">
        <v>98</v>
      </c>
      <c r="Y5" s="31" t="s">
        <v>99</v>
      </c>
      <c r="Z5" s="31" t="s">
        <v>100</v>
      </c>
      <c r="AA5" s="31" t="s">
        <v>101</v>
      </c>
      <c r="AB5" s="31" t="s">
        <v>102</v>
      </c>
      <c r="AC5" s="31" t="s">
        <v>103</v>
      </c>
      <c r="AD5" s="31" t="s">
        <v>104</v>
      </c>
      <c r="AE5" s="31" t="s">
        <v>105</v>
      </c>
      <c r="AF5" s="31" t="s">
        <v>106</v>
      </c>
      <c r="AG5" s="31" t="s">
        <v>107</v>
      </c>
      <c r="AH5" s="31" t="s">
        <v>108</v>
      </c>
      <c r="AI5" s="31" t="s">
        <v>43</v>
      </c>
      <c r="AJ5" s="31" t="s">
        <v>99</v>
      </c>
      <c r="AK5" s="31" t="s">
        <v>100</v>
      </c>
      <c r="AL5" s="31" t="s">
        <v>101</v>
      </c>
      <c r="AM5" s="31" t="s">
        <v>102</v>
      </c>
      <c r="AN5" s="31" t="s">
        <v>103</v>
      </c>
      <c r="AO5" s="31" t="s">
        <v>104</v>
      </c>
      <c r="AP5" s="31" t="s">
        <v>105</v>
      </c>
      <c r="AQ5" s="31" t="s">
        <v>106</v>
      </c>
      <c r="AR5" s="31" t="s">
        <v>107</v>
      </c>
      <c r="AS5" s="31" t="s">
        <v>108</v>
      </c>
      <c r="AT5" s="31" t="s">
        <v>109</v>
      </c>
      <c r="AU5" s="31" t="s">
        <v>99</v>
      </c>
      <c r="AV5" s="31" t="s">
        <v>100</v>
      </c>
      <c r="AW5" s="31" t="s">
        <v>101</v>
      </c>
      <c r="AX5" s="31" t="s">
        <v>102</v>
      </c>
      <c r="AY5" s="31" t="s">
        <v>103</v>
      </c>
      <c r="AZ5" s="31" t="s">
        <v>104</v>
      </c>
      <c r="BA5" s="31" t="s">
        <v>105</v>
      </c>
      <c r="BB5" s="31" t="s">
        <v>106</v>
      </c>
      <c r="BC5" s="31" t="s">
        <v>107</v>
      </c>
      <c r="BD5" s="31" t="s">
        <v>108</v>
      </c>
      <c r="BE5" s="31" t="s">
        <v>109</v>
      </c>
      <c r="BF5" s="31" t="s">
        <v>99</v>
      </c>
      <c r="BG5" s="31" t="s">
        <v>100</v>
      </c>
      <c r="BH5" s="31" t="s">
        <v>101</v>
      </c>
      <c r="BI5" s="31" t="s">
        <v>102</v>
      </c>
      <c r="BJ5" s="31" t="s">
        <v>103</v>
      </c>
      <c r="BK5" s="31" t="s">
        <v>104</v>
      </c>
      <c r="BL5" s="31" t="s">
        <v>105</v>
      </c>
      <c r="BM5" s="31" t="s">
        <v>106</v>
      </c>
      <c r="BN5" s="31" t="s">
        <v>107</v>
      </c>
      <c r="BO5" s="31" t="s">
        <v>108</v>
      </c>
      <c r="BP5" s="31" t="s">
        <v>109</v>
      </c>
      <c r="BQ5" s="31" t="s">
        <v>99</v>
      </c>
      <c r="BR5" s="31" t="s">
        <v>100</v>
      </c>
      <c r="BS5" s="31" t="s">
        <v>101</v>
      </c>
      <c r="BT5" s="31" t="s">
        <v>102</v>
      </c>
      <c r="BU5" s="31" t="s">
        <v>103</v>
      </c>
      <c r="BV5" s="31" t="s">
        <v>104</v>
      </c>
      <c r="BW5" s="31" t="s">
        <v>105</v>
      </c>
      <c r="BX5" s="31" t="s">
        <v>106</v>
      </c>
      <c r="BY5" s="31" t="s">
        <v>107</v>
      </c>
      <c r="BZ5" s="31" t="s">
        <v>108</v>
      </c>
      <c r="CA5" s="31" t="s">
        <v>109</v>
      </c>
      <c r="CB5" s="31" t="s">
        <v>99</v>
      </c>
      <c r="CC5" s="31" t="s">
        <v>100</v>
      </c>
      <c r="CD5" s="31" t="s">
        <v>101</v>
      </c>
      <c r="CE5" s="31" t="s">
        <v>102</v>
      </c>
      <c r="CF5" s="31" t="s">
        <v>103</v>
      </c>
      <c r="CG5" s="31" t="s">
        <v>104</v>
      </c>
      <c r="CH5" s="31" t="s">
        <v>105</v>
      </c>
      <c r="CI5" s="31" t="s">
        <v>106</v>
      </c>
      <c r="CJ5" s="31" t="s">
        <v>107</v>
      </c>
      <c r="CK5" s="31" t="s">
        <v>108</v>
      </c>
      <c r="CL5" s="31" t="s">
        <v>109</v>
      </c>
      <c r="CM5" s="31" t="s">
        <v>99</v>
      </c>
      <c r="CN5" s="31" t="s">
        <v>100</v>
      </c>
      <c r="CO5" s="31" t="s">
        <v>101</v>
      </c>
      <c r="CP5" s="31" t="s">
        <v>102</v>
      </c>
      <c r="CQ5" s="31" t="s">
        <v>103</v>
      </c>
      <c r="CR5" s="31" t="s">
        <v>104</v>
      </c>
      <c r="CS5" s="31" t="s">
        <v>105</v>
      </c>
      <c r="CT5" s="31" t="s">
        <v>106</v>
      </c>
      <c r="CU5" s="31" t="s">
        <v>107</v>
      </c>
      <c r="CV5" s="31" t="s">
        <v>108</v>
      </c>
      <c r="CW5" s="31" t="s">
        <v>109</v>
      </c>
      <c r="CX5" s="31" t="s">
        <v>99</v>
      </c>
      <c r="CY5" s="31" t="s">
        <v>100</v>
      </c>
      <c r="CZ5" s="31" t="s">
        <v>101</v>
      </c>
      <c r="DA5" s="31" t="s">
        <v>102</v>
      </c>
      <c r="DB5" s="31" t="s">
        <v>103</v>
      </c>
      <c r="DC5" s="31" t="s">
        <v>104</v>
      </c>
      <c r="DD5" s="31" t="s">
        <v>105</v>
      </c>
      <c r="DE5" s="31" t="s">
        <v>106</v>
      </c>
      <c r="DF5" s="31" t="s">
        <v>107</v>
      </c>
      <c r="DG5" s="31" t="s">
        <v>108</v>
      </c>
      <c r="DH5" s="31" t="s">
        <v>109</v>
      </c>
      <c r="DI5" s="31" t="s">
        <v>99</v>
      </c>
      <c r="DJ5" s="31" t="s">
        <v>100</v>
      </c>
      <c r="DK5" s="31" t="s">
        <v>101</v>
      </c>
      <c r="DL5" s="31" t="s">
        <v>102</v>
      </c>
      <c r="DM5" s="31" t="s">
        <v>103</v>
      </c>
      <c r="DN5" s="31" t="s">
        <v>104</v>
      </c>
      <c r="DO5" s="31" t="s">
        <v>105</v>
      </c>
      <c r="DP5" s="31" t="s">
        <v>106</v>
      </c>
      <c r="DQ5" s="31" t="s">
        <v>107</v>
      </c>
      <c r="DR5" s="31" t="s">
        <v>108</v>
      </c>
      <c r="DS5" s="31" t="s">
        <v>109</v>
      </c>
      <c r="DT5" s="31" t="s">
        <v>99</v>
      </c>
      <c r="DU5" s="31" t="s">
        <v>100</v>
      </c>
      <c r="DV5" s="31" t="s">
        <v>101</v>
      </c>
      <c r="DW5" s="31" t="s">
        <v>102</v>
      </c>
      <c r="DX5" s="31" t="s">
        <v>103</v>
      </c>
      <c r="DY5" s="31" t="s">
        <v>104</v>
      </c>
      <c r="DZ5" s="31" t="s">
        <v>105</v>
      </c>
      <c r="EA5" s="31" t="s">
        <v>106</v>
      </c>
      <c r="EB5" s="31" t="s">
        <v>107</v>
      </c>
      <c r="EC5" s="31" t="s">
        <v>108</v>
      </c>
      <c r="ED5" s="31" t="s">
        <v>109</v>
      </c>
      <c r="EE5" s="31" t="s">
        <v>99</v>
      </c>
      <c r="EF5" s="31" t="s">
        <v>100</v>
      </c>
      <c r="EG5" s="31" t="s">
        <v>101</v>
      </c>
      <c r="EH5" s="31" t="s">
        <v>102</v>
      </c>
      <c r="EI5" s="31" t="s">
        <v>103</v>
      </c>
      <c r="EJ5" s="31" t="s">
        <v>104</v>
      </c>
      <c r="EK5" s="31" t="s">
        <v>105</v>
      </c>
      <c r="EL5" s="31" t="s">
        <v>106</v>
      </c>
      <c r="EM5" s="31" t="s">
        <v>107</v>
      </c>
      <c r="EN5" s="31" t="s">
        <v>108</v>
      </c>
      <c r="EO5" s="31" t="s">
        <v>109</v>
      </c>
    </row>
    <row r="6" spans="1:145" s="35" customFormat="1" x14ac:dyDescent="0.15">
      <c r="A6" s="27" t="s">
        <v>110</v>
      </c>
      <c r="B6" s="32">
        <f>B7</f>
        <v>2017</v>
      </c>
      <c r="C6" s="32">
        <f t="shared" ref="C6:X6" si="3">C7</f>
        <v>103845</v>
      </c>
      <c r="D6" s="32">
        <f t="shared" si="3"/>
        <v>47</v>
      </c>
      <c r="E6" s="32">
        <f t="shared" si="3"/>
        <v>17</v>
      </c>
      <c r="F6" s="32">
        <f t="shared" si="3"/>
        <v>4</v>
      </c>
      <c r="G6" s="32">
        <f t="shared" si="3"/>
        <v>0</v>
      </c>
      <c r="H6" s="32" t="str">
        <f t="shared" si="3"/>
        <v>群馬県　甘楽町</v>
      </c>
      <c r="I6" s="32" t="str">
        <f t="shared" si="3"/>
        <v>法非適用</v>
      </c>
      <c r="J6" s="32" t="str">
        <f t="shared" si="3"/>
        <v>下水道事業</v>
      </c>
      <c r="K6" s="32" t="str">
        <f t="shared" si="3"/>
        <v>特定環境保全公共下水道</v>
      </c>
      <c r="L6" s="32" t="str">
        <f t="shared" si="3"/>
        <v>D2</v>
      </c>
      <c r="M6" s="32" t="str">
        <f t="shared" si="3"/>
        <v>非設置</v>
      </c>
      <c r="N6" s="33" t="str">
        <f t="shared" si="3"/>
        <v>-</v>
      </c>
      <c r="O6" s="33" t="str">
        <f t="shared" si="3"/>
        <v>該当数値なし</v>
      </c>
      <c r="P6" s="33">
        <f t="shared" si="3"/>
        <v>25.59</v>
      </c>
      <c r="Q6" s="33">
        <f t="shared" si="3"/>
        <v>85.22</v>
      </c>
      <c r="R6" s="33">
        <f t="shared" si="3"/>
        <v>2430</v>
      </c>
      <c r="S6" s="33">
        <f t="shared" si="3"/>
        <v>13255</v>
      </c>
      <c r="T6" s="33">
        <f t="shared" si="3"/>
        <v>58.61</v>
      </c>
      <c r="U6" s="33">
        <f t="shared" si="3"/>
        <v>226.16</v>
      </c>
      <c r="V6" s="33">
        <f t="shared" si="3"/>
        <v>3381</v>
      </c>
      <c r="W6" s="33">
        <f t="shared" si="3"/>
        <v>1.63</v>
      </c>
      <c r="X6" s="33">
        <f t="shared" si="3"/>
        <v>2074.23</v>
      </c>
      <c r="Y6" s="34">
        <f>IF(Y7="",NA(),Y7)</f>
        <v>96.52</v>
      </c>
      <c r="Z6" s="34">
        <f t="shared" ref="Z6:AH6" si="4">IF(Z7="",NA(),Z7)</f>
        <v>94.66</v>
      </c>
      <c r="AA6" s="34">
        <f t="shared" si="4"/>
        <v>95.63</v>
      </c>
      <c r="AB6" s="34">
        <f t="shared" si="4"/>
        <v>99.17</v>
      </c>
      <c r="AC6" s="34">
        <f t="shared" si="4"/>
        <v>93.88</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3">
        <f t="shared" si="7"/>
        <v>0</v>
      </c>
      <c r="BI6" s="33">
        <f t="shared" si="7"/>
        <v>0</v>
      </c>
      <c r="BJ6" s="33">
        <f t="shared" si="7"/>
        <v>0</v>
      </c>
      <c r="BK6" s="34">
        <f t="shared" si="7"/>
        <v>1554.05</v>
      </c>
      <c r="BL6" s="34">
        <f t="shared" si="7"/>
        <v>1671.86</v>
      </c>
      <c r="BM6" s="34">
        <f t="shared" si="7"/>
        <v>1673.47</v>
      </c>
      <c r="BN6" s="34">
        <f t="shared" si="7"/>
        <v>1298.9100000000001</v>
      </c>
      <c r="BO6" s="34">
        <f t="shared" si="7"/>
        <v>1243.71</v>
      </c>
      <c r="BP6" s="33" t="str">
        <f>IF(BP7="","",IF(BP7="-","【-】","【"&amp;SUBSTITUTE(TEXT(BP7,"#,##0.00"),"-","△")&amp;"】"))</f>
        <v>【1,225.44】</v>
      </c>
      <c r="BQ6" s="34">
        <f>IF(BQ7="",NA(),BQ7)</f>
        <v>81.59</v>
      </c>
      <c r="BR6" s="34">
        <f t="shared" ref="BR6:BZ6" si="8">IF(BR7="",NA(),BR7)</f>
        <v>84.93</v>
      </c>
      <c r="BS6" s="34">
        <f t="shared" si="8"/>
        <v>86.26</v>
      </c>
      <c r="BT6" s="34">
        <f t="shared" si="8"/>
        <v>84.24</v>
      </c>
      <c r="BU6" s="34">
        <f t="shared" si="8"/>
        <v>87.78</v>
      </c>
      <c r="BV6" s="34">
        <f t="shared" si="8"/>
        <v>53.01</v>
      </c>
      <c r="BW6" s="34">
        <f t="shared" si="8"/>
        <v>50.54</v>
      </c>
      <c r="BX6" s="34">
        <f t="shared" si="8"/>
        <v>49.22</v>
      </c>
      <c r="BY6" s="34">
        <f t="shared" si="8"/>
        <v>69.87</v>
      </c>
      <c r="BZ6" s="34">
        <f t="shared" si="8"/>
        <v>74.3</v>
      </c>
      <c r="CA6" s="33" t="str">
        <f>IF(CA7="","",IF(CA7="-","【-】","【"&amp;SUBSTITUTE(TEXT(CA7,"#,##0.00"),"-","△")&amp;"】"))</f>
        <v>【75.58】</v>
      </c>
      <c r="CB6" s="34">
        <f>IF(CB7="",NA(),CB7)</f>
        <v>150</v>
      </c>
      <c r="CC6" s="34">
        <f t="shared" ref="CC6:CK6" si="9">IF(CC7="",NA(),CC7)</f>
        <v>150</v>
      </c>
      <c r="CD6" s="34">
        <f t="shared" si="9"/>
        <v>150</v>
      </c>
      <c r="CE6" s="34">
        <f t="shared" si="9"/>
        <v>178.52</v>
      </c>
      <c r="CF6" s="34">
        <f t="shared" si="9"/>
        <v>150</v>
      </c>
      <c r="CG6" s="34">
        <f t="shared" si="9"/>
        <v>299.39</v>
      </c>
      <c r="CH6" s="34">
        <f t="shared" si="9"/>
        <v>320.36</v>
      </c>
      <c r="CI6" s="34">
        <f t="shared" si="9"/>
        <v>332.02</v>
      </c>
      <c r="CJ6" s="34">
        <f t="shared" si="9"/>
        <v>234.96</v>
      </c>
      <c r="CK6" s="34">
        <f t="shared" si="9"/>
        <v>221.81</v>
      </c>
      <c r="CL6" s="33" t="str">
        <f>IF(CL7="","",IF(CL7="-","【-】","【"&amp;SUBSTITUTE(TEXT(CL7,"#,##0.00"),"-","△")&amp;"】"))</f>
        <v>【215.23】</v>
      </c>
      <c r="CM6" s="34" t="str">
        <f>IF(CM7="",NA(),CM7)</f>
        <v>-</v>
      </c>
      <c r="CN6" s="34" t="str">
        <f t="shared" ref="CN6:CV6" si="10">IF(CN7="",NA(),CN7)</f>
        <v>-</v>
      </c>
      <c r="CO6" s="34" t="str">
        <f t="shared" si="10"/>
        <v>-</v>
      </c>
      <c r="CP6" s="34" t="str">
        <f t="shared" si="10"/>
        <v>-</v>
      </c>
      <c r="CQ6" s="34" t="str">
        <f t="shared" si="10"/>
        <v>-</v>
      </c>
      <c r="CR6" s="34">
        <f t="shared" si="10"/>
        <v>36.200000000000003</v>
      </c>
      <c r="CS6" s="34">
        <f t="shared" si="10"/>
        <v>34.74</v>
      </c>
      <c r="CT6" s="34">
        <f t="shared" si="10"/>
        <v>36.65</v>
      </c>
      <c r="CU6" s="34">
        <f t="shared" si="10"/>
        <v>42.9</v>
      </c>
      <c r="CV6" s="34">
        <f t="shared" si="10"/>
        <v>43.36</v>
      </c>
      <c r="CW6" s="33" t="str">
        <f>IF(CW7="","",IF(CW7="-","【-】","【"&amp;SUBSTITUTE(TEXT(CW7,"#,##0.00"),"-","△")&amp;"】"))</f>
        <v>【42.66】</v>
      </c>
      <c r="CX6" s="34">
        <f>IF(CX7="",NA(),CX7)</f>
        <v>69.08</v>
      </c>
      <c r="CY6" s="34">
        <f t="shared" ref="CY6:DG6" si="11">IF(CY7="",NA(),CY7)</f>
        <v>62.06</v>
      </c>
      <c r="CZ6" s="34">
        <f t="shared" si="11"/>
        <v>61.95</v>
      </c>
      <c r="DA6" s="34">
        <f t="shared" si="11"/>
        <v>62.27</v>
      </c>
      <c r="DB6" s="34">
        <f t="shared" si="11"/>
        <v>65.72</v>
      </c>
      <c r="DC6" s="34">
        <f t="shared" si="11"/>
        <v>71.069999999999993</v>
      </c>
      <c r="DD6" s="34">
        <f t="shared" si="11"/>
        <v>70.14</v>
      </c>
      <c r="DE6" s="34">
        <f t="shared" si="11"/>
        <v>68.83</v>
      </c>
      <c r="DF6" s="34">
        <f t="shared" si="11"/>
        <v>83.5</v>
      </c>
      <c r="DG6" s="34">
        <f t="shared" si="11"/>
        <v>83.06</v>
      </c>
      <c r="DH6" s="33" t="str">
        <f>IF(DH7="","",IF(DH7="-","【-】","【"&amp;SUBSTITUTE(TEXT(DH7,"#,##0.00"),"-","△")&amp;"】"))</f>
        <v>【82.67】</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f>IF(EE7="",NA(),EE7)</f>
        <v>12.33</v>
      </c>
      <c r="EF6" s="34">
        <f t="shared" ref="EF6:EN6" si="14">IF(EF7="",NA(),EF7)</f>
        <v>16.14</v>
      </c>
      <c r="EG6" s="34">
        <f t="shared" si="14"/>
        <v>9.0299999999999994</v>
      </c>
      <c r="EH6" s="34">
        <f t="shared" si="14"/>
        <v>8.3800000000000008</v>
      </c>
      <c r="EI6" s="34">
        <f t="shared" si="14"/>
        <v>5.61</v>
      </c>
      <c r="EJ6" s="34">
        <f t="shared" si="14"/>
        <v>7.0000000000000007E-2</v>
      </c>
      <c r="EK6" s="34">
        <f t="shared" si="14"/>
        <v>0.08</v>
      </c>
      <c r="EL6" s="34">
        <f t="shared" si="14"/>
        <v>0.26</v>
      </c>
      <c r="EM6" s="34">
        <f t="shared" si="14"/>
        <v>0.09</v>
      </c>
      <c r="EN6" s="34">
        <f t="shared" si="14"/>
        <v>0.09</v>
      </c>
      <c r="EO6" s="33" t="str">
        <f>IF(EO7="","",IF(EO7="-","【-】","【"&amp;SUBSTITUTE(TEXT(EO7,"#,##0.00"),"-","△")&amp;"】"))</f>
        <v>【0.10】</v>
      </c>
    </row>
    <row r="7" spans="1:145" s="35" customFormat="1" x14ac:dyDescent="0.15">
      <c r="A7" s="27"/>
      <c r="B7" s="36">
        <v>2017</v>
      </c>
      <c r="C7" s="36">
        <v>103845</v>
      </c>
      <c r="D7" s="36">
        <v>47</v>
      </c>
      <c r="E7" s="36">
        <v>17</v>
      </c>
      <c r="F7" s="36">
        <v>4</v>
      </c>
      <c r="G7" s="36">
        <v>0</v>
      </c>
      <c r="H7" s="36" t="s">
        <v>111</v>
      </c>
      <c r="I7" s="36" t="s">
        <v>112</v>
      </c>
      <c r="J7" s="36" t="s">
        <v>113</v>
      </c>
      <c r="K7" s="36" t="s">
        <v>114</v>
      </c>
      <c r="L7" s="36" t="s">
        <v>115</v>
      </c>
      <c r="M7" s="36" t="s">
        <v>116</v>
      </c>
      <c r="N7" s="37" t="s">
        <v>117</v>
      </c>
      <c r="O7" s="37" t="s">
        <v>118</v>
      </c>
      <c r="P7" s="37">
        <v>25.59</v>
      </c>
      <c r="Q7" s="37">
        <v>85.22</v>
      </c>
      <c r="R7" s="37">
        <v>2430</v>
      </c>
      <c r="S7" s="37">
        <v>13255</v>
      </c>
      <c r="T7" s="37">
        <v>58.61</v>
      </c>
      <c r="U7" s="37">
        <v>226.16</v>
      </c>
      <c r="V7" s="37">
        <v>3381</v>
      </c>
      <c r="W7" s="37">
        <v>1.63</v>
      </c>
      <c r="X7" s="37">
        <v>2074.23</v>
      </c>
      <c r="Y7" s="37">
        <v>96.52</v>
      </c>
      <c r="Z7" s="37">
        <v>94.66</v>
      </c>
      <c r="AA7" s="37">
        <v>95.63</v>
      </c>
      <c r="AB7" s="37">
        <v>99.17</v>
      </c>
      <c r="AC7" s="37">
        <v>93.88</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0</v>
      </c>
      <c r="BI7" s="37">
        <v>0</v>
      </c>
      <c r="BJ7" s="37">
        <v>0</v>
      </c>
      <c r="BK7" s="37">
        <v>1554.05</v>
      </c>
      <c r="BL7" s="37">
        <v>1671.86</v>
      </c>
      <c r="BM7" s="37">
        <v>1673.47</v>
      </c>
      <c r="BN7" s="37">
        <v>1298.9100000000001</v>
      </c>
      <c r="BO7" s="37">
        <v>1243.71</v>
      </c>
      <c r="BP7" s="37">
        <v>1225.44</v>
      </c>
      <c r="BQ7" s="37">
        <v>81.59</v>
      </c>
      <c r="BR7" s="37">
        <v>84.93</v>
      </c>
      <c r="BS7" s="37">
        <v>86.26</v>
      </c>
      <c r="BT7" s="37">
        <v>84.24</v>
      </c>
      <c r="BU7" s="37">
        <v>87.78</v>
      </c>
      <c r="BV7" s="37">
        <v>53.01</v>
      </c>
      <c r="BW7" s="37">
        <v>50.54</v>
      </c>
      <c r="BX7" s="37">
        <v>49.22</v>
      </c>
      <c r="BY7" s="37">
        <v>69.87</v>
      </c>
      <c r="BZ7" s="37">
        <v>74.3</v>
      </c>
      <c r="CA7" s="37">
        <v>75.58</v>
      </c>
      <c r="CB7" s="37">
        <v>150</v>
      </c>
      <c r="CC7" s="37">
        <v>150</v>
      </c>
      <c r="CD7" s="37">
        <v>150</v>
      </c>
      <c r="CE7" s="37">
        <v>178.52</v>
      </c>
      <c r="CF7" s="37">
        <v>150</v>
      </c>
      <c r="CG7" s="37">
        <v>299.39</v>
      </c>
      <c r="CH7" s="37">
        <v>320.36</v>
      </c>
      <c r="CI7" s="37">
        <v>332.02</v>
      </c>
      <c r="CJ7" s="37">
        <v>234.96</v>
      </c>
      <c r="CK7" s="37">
        <v>221.81</v>
      </c>
      <c r="CL7" s="37">
        <v>215.23</v>
      </c>
      <c r="CM7" s="37" t="s">
        <v>117</v>
      </c>
      <c r="CN7" s="37" t="s">
        <v>117</v>
      </c>
      <c r="CO7" s="37" t="s">
        <v>117</v>
      </c>
      <c r="CP7" s="37" t="s">
        <v>117</v>
      </c>
      <c r="CQ7" s="37" t="s">
        <v>117</v>
      </c>
      <c r="CR7" s="37">
        <v>36.200000000000003</v>
      </c>
      <c r="CS7" s="37">
        <v>34.74</v>
      </c>
      <c r="CT7" s="37">
        <v>36.65</v>
      </c>
      <c r="CU7" s="37">
        <v>42.9</v>
      </c>
      <c r="CV7" s="37">
        <v>43.36</v>
      </c>
      <c r="CW7" s="37">
        <v>42.66</v>
      </c>
      <c r="CX7" s="37">
        <v>69.08</v>
      </c>
      <c r="CY7" s="37">
        <v>62.06</v>
      </c>
      <c r="CZ7" s="37">
        <v>61.95</v>
      </c>
      <c r="DA7" s="37">
        <v>62.27</v>
      </c>
      <c r="DB7" s="37">
        <v>65.72</v>
      </c>
      <c r="DC7" s="37">
        <v>71.069999999999993</v>
      </c>
      <c r="DD7" s="37">
        <v>70.14</v>
      </c>
      <c r="DE7" s="37">
        <v>68.83</v>
      </c>
      <c r="DF7" s="37">
        <v>83.5</v>
      </c>
      <c r="DG7" s="37">
        <v>83.06</v>
      </c>
      <c r="DH7" s="37">
        <v>82.67</v>
      </c>
      <c r="DI7" s="37"/>
      <c r="DJ7" s="37"/>
      <c r="DK7" s="37"/>
      <c r="DL7" s="37"/>
      <c r="DM7" s="37"/>
      <c r="DN7" s="37"/>
      <c r="DO7" s="37"/>
      <c r="DP7" s="37"/>
      <c r="DQ7" s="37"/>
      <c r="DR7" s="37"/>
      <c r="DS7" s="37"/>
      <c r="DT7" s="37"/>
      <c r="DU7" s="37"/>
      <c r="DV7" s="37"/>
      <c r="DW7" s="37"/>
      <c r="DX7" s="37"/>
      <c r="DY7" s="37"/>
      <c r="DZ7" s="37"/>
      <c r="EA7" s="37"/>
      <c r="EB7" s="37"/>
      <c r="EC7" s="37"/>
      <c r="ED7" s="37"/>
      <c r="EE7" s="37">
        <v>12.33</v>
      </c>
      <c r="EF7" s="37">
        <v>16.14</v>
      </c>
      <c r="EG7" s="37">
        <v>9.0299999999999994</v>
      </c>
      <c r="EH7" s="37">
        <v>8.3800000000000008</v>
      </c>
      <c r="EI7" s="37">
        <v>5.61</v>
      </c>
      <c r="EJ7" s="37">
        <v>7.0000000000000007E-2</v>
      </c>
      <c r="EK7" s="37">
        <v>0.08</v>
      </c>
      <c r="EL7" s="37">
        <v>0.26</v>
      </c>
      <c r="EM7" s="37">
        <v>0.09</v>
      </c>
      <c r="EN7" s="37">
        <v>0.09</v>
      </c>
      <c r="EO7" s="37">
        <v>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119</v>
      </c>
      <c r="C9" s="39" t="s">
        <v>120</v>
      </c>
      <c r="D9" s="39" t="s">
        <v>121</v>
      </c>
      <c r="E9" s="39" t="s">
        <v>122</v>
      </c>
      <c r="F9" s="39" t="s">
        <v>123</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61</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cp:lastPrinted>2019-02-12T05:01:04Z</cp:lastPrinted>
  <dcterms:created xsi:type="dcterms:W3CDTF">2018-12-03T09:13:01Z</dcterms:created>
  <dcterms:modified xsi:type="dcterms:W3CDTF">2019-02-12T05:01:05Z</dcterms:modified>
  <cp:category/>
</cp:coreProperties>
</file>