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27○川場村\"/>
    </mc:Choice>
  </mc:AlternateContent>
  <workbookProtection workbookAlgorithmName="SHA-512" workbookHashValue="zgKVK5CCVpVdOed1mCGjBINNuvbKc2Z2PNHD6HlC9yYtKhc9ZEDfMraYdFlqKNAzHG0UipUT6e51INp3RG74hA==" workbookSaltValue="IfaUnqsBunvW3FjZQ7vToA==" workbookSpinCount="100000" lockStructure="1"/>
  <bookViews>
    <workbookView xWindow="0" yWindow="0" windowWidth="24000" windowHeight="94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<sst xmlns="http://schemas.openxmlformats.org/spreadsheetml/2006/main" count="240" uniqueCount="126">
  <si>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</si>
  <si>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</si>
  <si>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</si>
  <si>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</si>
  <si>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</si>
  <si>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</si>
  <si>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</si>
  <si>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</si>
  <si>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</si>
  <si>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</si>
  <si>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</si>
  <si>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</si>
  <si>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</si>
  <si>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</si>
  <si>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</si>
  <si>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</si>
  <si>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</si>
  <si>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</si>
  <si>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</si>
  <si>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</si>
  <si>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</si>
  <si>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</si>
  <si>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</si>
  <si>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</si>
  <si>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</si>
  <si>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</si>
  <si>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</si>
  <si>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</si>
  <si>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</si>
  <si>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</si>
  <si>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</si>
  <si>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</si>
  <si>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</si>
  <si>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</si>
  <si>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</si>
  <si>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</si>
  <si>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</si>
  <si>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</si>
  <si>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</si>
  <si>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</si>
  <si>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</si>
  <si>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</si>
  <si>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</si>
  <si>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</si>
  <si>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</si>
  <si>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</si>
  <si>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</si>
  <si>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</si>
  <si>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</si>
  <si>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</si>
  <si>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</si>
  <si>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</si>
  <si>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</si>
  <si>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</si>
  <si>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</si>
  <si>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</si>
  <si>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</si>
  <si>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</si>
  <si>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</si>
  <si>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</si>
  <si>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</si>
  <si>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</si>
  <si>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</si>
  <si>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</si>
  <si>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</si>
  <si>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</si>
  <si>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</si>
  <si>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</si>
  <si>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</si>
  <si>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</si>
  <si>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</si>
  <si>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</si>
  <si>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</si>
  <si>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</si>
  <si>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</si>
  <si>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</si>
  <si>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</si>
  <si>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</si>
  <si>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</si>
  <si>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</si>
  <si>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</si>
  <si>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</si>
  <si>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</si>
  <si>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</si>
  <si>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</si>
  <si>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</si>
  <si>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</si>
  <si>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</si>
  <si>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</si>
  <si>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</si>
  <si>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</si>
  <si>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</si>
  <si>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</si>
  <si>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</si>
  <si>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</si>
  <si>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</si>
  <si>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</si>
  <si>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</si>
  <si>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</si>
  <si>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</si>
  <si>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</si>
  <si>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</si>
  <si>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</si>
  <si>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</si>
  <si>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</si>
  <si>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</si>
  <si>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</si>
  <si>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</si>
  <si>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</si>
  <si>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</si>
  <si>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川場村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</si>
  <si>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</si>
  <si>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</si>
  <si>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</si>
  <si>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</si>
  <si>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</si>
  <si>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</si>
  <si>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</si>
  <si>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</si>
  <si>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</si>
  <si>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</si>
  <si>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</si>
  <si>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</si>
  <si>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処理場内の電気設備、機械設備は耐用年数を経過しているものが多く、今後更新していく予定。
管渠については、耐用年数までまだ期間があるが、点検・調査を進めていくことで、腐食している箇所を早期に発見し、維持管理に努めていく。</t>
    <rPh sb="0" eb="3">
      <t>ショリジョウ</t>
    </rPh>
    <rPh sb="3" eb="4">
      <t>ナイ</t>
    </rPh>
    <rPh sb="5" eb="7">
      <t>デンキ</t>
    </rPh>
    <rPh sb="7" eb="9">
      <t>セツビ</t>
    </rPh>
    <rPh sb="10" eb="12">
      <t>キカイ</t>
    </rPh>
    <rPh sb="12" eb="14">
      <t>セツビ</t>
    </rPh>
    <rPh sb="15" eb="17">
      <t>タイヨウ</t>
    </rPh>
    <rPh sb="17" eb="19">
      <t>ネンスウ</t>
    </rPh>
    <rPh sb="20" eb="22">
      <t>ケイカ</t>
    </rPh>
    <rPh sb="29" eb="30">
      <t>オオ</t>
    </rPh>
    <rPh sb="32" eb="34">
      <t>コンゴ</t>
    </rPh>
    <rPh sb="34" eb="36">
      <t>コウシン</t>
    </rPh>
    <rPh sb="40" eb="42">
      <t>ヨテイ</t>
    </rPh>
    <rPh sb="44" eb="46">
      <t>カンキョ</t>
    </rPh>
    <rPh sb="52" eb="54">
      <t>タイヨウ</t>
    </rPh>
    <rPh sb="54" eb="56">
      <t>ネンスウ</t>
    </rPh>
    <rPh sb="60" eb="62">
      <t>キカン</t>
    </rPh>
    <rPh sb="67" eb="69">
      <t>テンケン</t>
    </rPh>
    <rPh sb="70" eb="72">
      <t>チョウサ</t>
    </rPh>
    <rPh sb="73" eb="74">
      <t>スス</t>
    </rPh>
    <rPh sb="82" eb="84">
      <t>フショク</t>
    </rPh>
    <rPh sb="88" eb="90">
      <t>カショ</t>
    </rPh>
    <rPh sb="91" eb="93">
      <t>ソウキ</t>
    </rPh>
    <rPh sb="94" eb="96">
      <t>ハッケン</t>
    </rPh>
    <rPh sb="98" eb="100">
      <t>イジ</t>
    </rPh>
    <rPh sb="100" eb="102">
      <t>カンリ</t>
    </rPh>
    <rPh sb="103" eb="104">
      <t>ツト</t>
    </rPh>
    <phoneticPr fontId="15"/>
  </si>
  <si>
    <t>耐震診断等も含め、今後維持管理費に支出が想定される。現在の経営のままでは、一般会計の負担が増加することが明らかである。料金改定・未接続世帯への加入促進等、経費回収率を上げられるように努力する。計画的な維持管理をし、経費の削減にも努めていく。</t>
    <rPh sb="0" eb="2">
      <t>タイシン</t>
    </rPh>
    <rPh sb="2" eb="4">
      <t>シンダン</t>
    </rPh>
    <rPh sb="4" eb="5">
      <t>トウ</t>
    </rPh>
    <rPh sb="6" eb="7">
      <t>フク</t>
    </rPh>
    <rPh sb="9" eb="11">
      <t>コンゴ</t>
    </rPh>
    <rPh sb="11" eb="13">
      <t>イジ</t>
    </rPh>
    <rPh sb="13" eb="16">
      <t>カンリヒ</t>
    </rPh>
    <rPh sb="17" eb="19">
      <t>シシュツ</t>
    </rPh>
    <rPh sb="20" eb="22">
      <t>ソウテイ</t>
    </rPh>
    <rPh sb="26" eb="28">
      <t>ゲンザイ</t>
    </rPh>
    <rPh sb="29" eb="31">
      <t>ケイエイ</t>
    </rPh>
    <rPh sb="37" eb="39">
      <t>イッパン</t>
    </rPh>
    <rPh sb="39" eb="41">
      <t>カイケイ</t>
    </rPh>
    <rPh sb="42" eb="44">
      <t>フタン</t>
    </rPh>
    <rPh sb="45" eb="47">
      <t>ゾウカ</t>
    </rPh>
    <rPh sb="52" eb="53">
      <t>アキ</t>
    </rPh>
    <rPh sb="59" eb="61">
      <t>リョウキン</t>
    </rPh>
    <rPh sb="61" eb="63">
      <t>カイテイ</t>
    </rPh>
    <rPh sb="64" eb="67">
      <t>ミセツゾク</t>
    </rPh>
    <rPh sb="67" eb="69">
      <t>セタイ</t>
    </rPh>
    <rPh sb="71" eb="73">
      <t>カニュウ</t>
    </rPh>
    <rPh sb="73" eb="75">
      <t>ソクシン</t>
    </rPh>
    <rPh sb="75" eb="76">
      <t>トウ</t>
    </rPh>
    <rPh sb="77" eb="79">
      <t>ケイヒ</t>
    </rPh>
    <rPh sb="79" eb="82">
      <t>カイシュウリツ</t>
    </rPh>
    <rPh sb="83" eb="84">
      <t>ア</t>
    </rPh>
    <rPh sb="91" eb="93">
      <t>ドリョク</t>
    </rPh>
    <rPh sb="96" eb="99">
      <t>ケイカクテキ</t>
    </rPh>
    <rPh sb="100" eb="102">
      <t>イジ</t>
    </rPh>
    <rPh sb="102" eb="104">
      <t>カンリ</t>
    </rPh>
    <rPh sb="107" eb="109">
      <t>ケイヒ</t>
    </rPh>
    <rPh sb="110" eb="112">
      <t>サクゲン</t>
    </rPh>
    <rPh sb="114" eb="115">
      <t>ツト</t>
    </rPh>
    <phoneticPr fontId="15"/>
  </si>
  <si>
    <t>「収益的収支比率」は前年度よりも増加しているが、依然として下水道事業運営に要する費用は一般会計からの繰入に頼っている。
「企業債残高対事業規模比率」は地方債現在高を全て一般会計負担額として計算しているため、数値がでてこないが、一般会計負担額を減らしていけるように料金改定を行っていく必要がある。
「経費回収率」については、前年度よりもかなり減少してしまった。使用料だけでは賄えていないため、料金改定は、今後、検討する予定である。
「汚水処理原価」については、前年度より高くなってはいるが類似団体と比べると低く、良好であるといえる。
「施設利用率」については、前年度とほぼ同じで、平均値よりも高いため、適正と考える。
「水洗化率」については、増加しているが平均値は下回っているため、普及促進を行っていく。</t>
    <rPh sb="1" eb="4">
      <t>シュウエキテキ</t>
    </rPh>
    <rPh sb="4" eb="6">
      <t>シュウシ</t>
    </rPh>
    <rPh sb="6" eb="8">
      <t>ヒリツ</t>
    </rPh>
    <rPh sb="10" eb="13">
      <t>ゼンネンド</t>
    </rPh>
    <rPh sb="16" eb="18">
      <t>ゾウカ</t>
    </rPh>
    <rPh sb="24" eb="26">
      <t>イゼン</t>
    </rPh>
    <rPh sb="29" eb="34">
      <t>ゲスイドウジギョウ</t>
    </rPh>
    <rPh sb="34" eb="36">
      <t>ウンエイ</t>
    </rPh>
    <rPh sb="37" eb="38">
      <t>ヨウ</t>
    </rPh>
    <rPh sb="40" eb="42">
      <t>ヒヨウ</t>
    </rPh>
    <rPh sb="43" eb="45">
      <t>イッパン</t>
    </rPh>
    <rPh sb="45" eb="47">
      <t>カイケイ</t>
    </rPh>
    <rPh sb="50" eb="52">
      <t>クリイレ</t>
    </rPh>
    <rPh sb="53" eb="54">
      <t>タヨ</t>
    </rPh>
    <rPh sb="61" eb="64">
      <t>キギョウサイ</t>
    </rPh>
    <rPh sb="64" eb="66">
      <t>ザンダカ</t>
    </rPh>
    <rPh sb="141" eb="143">
      <t>ヒツヨウ</t>
    </rPh>
    <rPh sb="170" eb="172">
      <t>ゲンショウ</t>
    </rPh>
    <rPh sb="201" eb="203">
      <t>コンゴ</t>
    </rPh>
    <rPh sb="204" eb="206">
      <t>ケントウ</t>
    </rPh>
    <rPh sb="208" eb="210">
      <t>ヨテイ</t>
    </rPh>
    <rPh sb="229" eb="232">
      <t>ゼンネンド</t>
    </rPh>
    <rPh sb="234" eb="235">
      <t>タカ</t>
    </rPh>
    <rPh sb="279" eb="282">
      <t>ゼンネンド</t>
    </rPh>
    <rPh sb="285" eb="286">
      <t>オナ</t>
    </rPh>
    <rPh sb="289" eb="292">
      <t>ヘイキンチ</t>
    </rPh>
    <rPh sb="295" eb="296">
      <t>タカ</t>
    </rPh>
    <rPh sb="300" eb="302">
      <t>テキセイ</t>
    </rPh>
    <rPh sb="303" eb="304">
      <t>カンガ</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</si>
</sst>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0.11</c:v>
                </c:pt>
                <c:pt idx="1">
                  <c:v>0.11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C0C-4461-B1CA-2022E4A48E70}"/>
            </c:ext>
          </c:extLst>
        </c:ser>
        <c:dLbls>
          <c:showLegendKey val="0"/>
          <c:showVal val="0"/>
          <c:showCatName val="0"/>
          <c:showSerName val="0"/>
          <c:showPercent val="0"/>
          <c:showBubbleSize val="0"/>
        </c:dLbls>
        <c:gapWidth val="150"/>
        <c:axId val="246136064"/>
        <c:axId val="24613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3C0C-4461-B1CA-2022E4A48E70}"/>
            </c:ext>
          </c:extLst>
        </c:ser>
        <c:dLbls>
          <c:showLegendKey val="0"/>
          <c:showVal val="0"/>
          <c:showCatName val="0"/>
          <c:showSerName val="0"/>
          <c:showPercent val="0"/>
          <c:showBubbleSize val="0"/>
        </c:dLbls>
        <c:marker val="1"/>
        <c:smooth val="0"/>
        <c:axId val="246136064"/>
        <c:axId val="246136456"/>
      </c:lineChart>
      <c:dateAx>
        <c:axId val="246136064"/>
        <c:scaling>
          <c:orientation val="minMax"/>
        </c:scaling>
        <c:delete val="1"/>
        <c:axPos val="b"/>
        <c:numFmt formatCode="ge" sourceLinked="1"/>
        <c:majorTickMark val="none"/>
        <c:minorTickMark val="none"/>
        <c:tickLblPos val="none"/>
        <c:crossAx val="246136456"/>
        <c:crosses val="autoZero"/>
        <c:auto val="1"/>
        <c:lblOffset val="100"/>
        <c:baseTimeUnit val="years"/>
      </c:dateAx>
      <c:valAx>
        <c:axId val="24613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1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85.33</c:v>
                </c:pt>
                <c:pt idx="1">
                  <c:v>88</c:v>
                </c:pt>
                <c:pt idx="2">
                  <c:v>40.5</c:v>
                </c:pt>
                <c:pt idx="3">
                  <c:v>52.6</c:v>
                </c:pt>
                <c:pt idx="4">
                  <c:v>51.6</c:v>
                </c:pt>
              </c:numCache>
            </c:numRef>
          </c:val>
          <c:extLst>
            <c:ext xmlns:c16="http://schemas.microsoft.com/office/drawing/2014/chart" uri="{C3380CC4-5D6E-409C-BE32-E72D297353CC}">
              <c16:uniqueId val="{00000000-A7F6-43CD-A6DE-014CEC1C18FA}"/>
            </c:ext>
          </c:extLst>
        </c:ser>
        <c:dLbls>
          <c:showLegendKey val="0"/>
          <c:showVal val="0"/>
          <c:showCatName val="0"/>
          <c:showSerName val="0"/>
          <c:showPercent val="0"/>
          <c:showBubbleSize val="0"/>
        </c:dLbls>
        <c:gapWidth val="150"/>
        <c:axId val="247185992"/>
        <c:axId val="2471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A7F6-43CD-A6DE-014CEC1C18FA}"/>
            </c:ext>
          </c:extLst>
        </c:ser>
        <c:dLbls>
          <c:showLegendKey val="0"/>
          <c:showVal val="0"/>
          <c:showCatName val="0"/>
          <c:showSerName val="0"/>
          <c:showPercent val="0"/>
          <c:showBubbleSize val="0"/>
        </c:dLbls>
        <c:marker val="1"/>
        <c:smooth val="0"/>
        <c:axId val="247185992"/>
        <c:axId val="247185600"/>
      </c:lineChart>
      <c:dateAx>
        <c:axId val="247185992"/>
        <c:scaling>
          <c:orientation val="minMax"/>
        </c:scaling>
        <c:delete val="1"/>
        <c:axPos val="b"/>
        <c:numFmt formatCode="ge" sourceLinked="1"/>
        <c:majorTickMark val="none"/>
        <c:minorTickMark val="none"/>
        <c:tickLblPos val="none"/>
        <c:crossAx val="247185600"/>
        <c:crosses val="autoZero"/>
        <c:auto val="1"/>
        <c:lblOffset val="100"/>
        <c:baseTimeUnit val="years"/>
      </c:dateAx>
      <c:valAx>
        <c:axId val="2471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8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74.02</c:v>
                </c:pt>
                <c:pt idx="1">
                  <c:v>77.27</c:v>
                </c:pt>
                <c:pt idx="2">
                  <c:v>78.92</c:v>
                </c:pt>
                <c:pt idx="3">
                  <c:v>80.83</c:v>
                </c:pt>
                <c:pt idx="4">
                  <c:v>82.09</c:v>
                </c:pt>
              </c:numCache>
            </c:numRef>
          </c:val>
          <c:extLst>
            <c:ext xmlns:c16="http://schemas.microsoft.com/office/drawing/2014/chart" uri="{C3380CC4-5D6E-409C-BE32-E72D297353CC}">
              <c16:uniqueId val="{00000000-CA05-4D17-BBAA-2CFE4BCA714A}"/>
            </c:ext>
          </c:extLst>
        </c:ser>
        <c:dLbls>
          <c:showLegendKey val="0"/>
          <c:showVal val="0"/>
          <c:showCatName val="0"/>
          <c:showSerName val="0"/>
          <c:showPercent val="0"/>
          <c:showBubbleSize val="0"/>
        </c:dLbls>
        <c:gapWidth val="150"/>
        <c:axId val="248217384"/>
        <c:axId val="24821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CA05-4D17-BBAA-2CFE4BCA714A}"/>
            </c:ext>
          </c:extLst>
        </c:ser>
        <c:dLbls>
          <c:showLegendKey val="0"/>
          <c:showVal val="0"/>
          <c:showCatName val="0"/>
          <c:showSerName val="0"/>
          <c:showPercent val="0"/>
          <c:showBubbleSize val="0"/>
        </c:dLbls>
        <c:marker val="1"/>
        <c:smooth val="0"/>
        <c:axId val="248217384"/>
        <c:axId val="248217776"/>
      </c:lineChart>
      <c:dateAx>
        <c:axId val="248217384"/>
        <c:scaling>
          <c:orientation val="minMax"/>
        </c:scaling>
        <c:delete val="1"/>
        <c:axPos val="b"/>
        <c:numFmt formatCode="ge" sourceLinked="1"/>
        <c:majorTickMark val="none"/>
        <c:minorTickMark val="none"/>
        <c:tickLblPos val="none"/>
        <c:crossAx val="248217776"/>
        <c:crosses val="autoZero"/>
        <c:auto val="1"/>
        <c:lblOffset val="100"/>
        <c:baseTimeUnit val="years"/>
      </c:dateAx>
      <c:valAx>
        <c:axId val="24821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1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88.18</c:v>
                </c:pt>
                <c:pt idx="1">
                  <c:v>89.5</c:v>
                </c:pt>
                <c:pt idx="2">
                  <c:v>86.56</c:v>
                </c:pt>
                <c:pt idx="3">
                  <c:v>88.08</c:v>
                </c:pt>
                <c:pt idx="4">
                  <c:v>89.73</c:v>
                </c:pt>
              </c:numCache>
            </c:numRef>
          </c:val>
          <c:extLst>
            <c:ext xmlns:c16="http://schemas.microsoft.com/office/drawing/2014/chart" uri="{C3380CC4-5D6E-409C-BE32-E72D297353CC}">
              <c16:uniqueId val="{00000000-F6C1-4E97-BDCB-B864414B69DE}"/>
            </c:ext>
          </c:extLst>
        </c:ser>
        <c:dLbls>
          <c:showLegendKey val="0"/>
          <c:showVal val="0"/>
          <c:showCatName val="0"/>
          <c:showSerName val="0"/>
          <c:showPercent val="0"/>
          <c:showBubbleSize val="0"/>
        </c:dLbls>
        <c:gapWidth val="150"/>
        <c:axId val="246137632"/>
        <c:axId val="24613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C1-4E97-BDCB-B864414B69DE}"/>
            </c:ext>
          </c:extLst>
        </c:ser>
        <c:dLbls>
          <c:showLegendKey val="0"/>
          <c:showVal val="0"/>
          <c:showCatName val="0"/>
          <c:showSerName val="0"/>
          <c:showPercent val="0"/>
          <c:showBubbleSize val="0"/>
        </c:dLbls>
        <c:marker val="1"/>
        <c:smooth val="0"/>
        <c:axId val="246137632"/>
        <c:axId val="246138024"/>
      </c:lineChart>
      <c:dateAx>
        <c:axId val="246137632"/>
        <c:scaling>
          <c:orientation val="minMax"/>
        </c:scaling>
        <c:delete val="1"/>
        <c:axPos val="b"/>
        <c:numFmt formatCode="ge" sourceLinked="1"/>
        <c:majorTickMark val="none"/>
        <c:minorTickMark val="none"/>
        <c:tickLblPos val="none"/>
        <c:crossAx val="246138024"/>
        <c:crosses val="autoZero"/>
        <c:auto val="1"/>
        <c:lblOffset val="100"/>
        <c:baseTimeUnit val="years"/>
      </c:dateAx>
      <c:valAx>
        <c:axId val="24613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1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63-474A-AF83-D5DD1BDE3DD1}"/>
            </c:ext>
          </c:extLst>
        </c:ser>
        <c:dLbls>
          <c:showLegendKey val="0"/>
          <c:showVal val="0"/>
          <c:showCatName val="0"/>
          <c:showSerName val="0"/>
          <c:showPercent val="0"/>
          <c:showBubbleSize val="0"/>
        </c:dLbls>
        <c:gapWidth val="150"/>
        <c:axId val="247182464"/>
        <c:axId val="24718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63-474A-AF83-D5DD1BDE3DD1}"/>
            </c:ext>
          </c:extLst>
        </c:ser>
        <c:dLbls>
          <c:showLegendKey val="0"/>
          <c:showVal val="0"/>
          <c:showCatName val="0"/>
          <c:showSerName val="0"/>
          <c:showPercent val="0"/>
          <c:showBubbleSize val="0"/>
        </c:dLbls>
        <c:marker val="1"/>
        <c:smooth val="0"/>
        <c:axId val="247182464"/>
        <c:axId val="247182856"/>
      </c:lineChart>
      <c:dateAx>
        <c:axId val="247182464"/>
        <c:scaling>
          <c:orientation val="minMax"/>
        </c:scaling>
        <c:delete val="1"/>
        <c:axPos val="b"/>
        <c:numFmt formatCode="ge" sourceLinked="1"/>
        <c:majorTickMark val="none"/>
        <c:minorTickMark val="none"/>
        <c:tickLblPos val="none"/>
        <c:crossAx val="247182856"/>
        <c:crosses val="autoZero"/>
        <c:auto val="1"/>
        <c:lblOffset val="100"/>
        <c:baseTimeUnit val="years"/>
      </c:dateAx>
      <c:valAx>
        <c:axId val="24718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CD-4D23-9E2B-EE182A066A35}"/>
            </c:ext>
          </c:extLst>
        </c:ser>
        <c:dLbls>
          <c:showLegendKey val="0"/>
          <c:showVal val="0"/>
          <c:showCatName val="0"/>
          <c:showSerName val="0"/>
          <c:showPercent val="0"/>
          <c:showBubbleSize val="0"/>
        </c:dLbls>
        <c:gapWidth val="150"/>
        <c:axId val="247184032"/>
        <c:axId val="247184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CD-4D23-9E2B-EE182A066A35}"/>
            </c:ext>
          </c:extLst>
        </c:ser>
        <c:dLbls>
          <c:showLegendKey val="0"/>
          <c:showVal val="0"/>
          <c:showCatName val="0"/>
          <c:showSerName val="0"/>
          <c:showPercent val="0"/>
          <c:showBubbleSize val="0"/>
        </c:dLbls>
        <c:marker val="1"/>
        <c:smooth val="0"/>
        <c:axId val="247184032"/>
        <c:axId val="247184424"/>
      </c:lineChart>
      <c:dateAx>
        <c:axId val="247184032"/>
        <c:scaling>
          <c:orientation val="minMax"/>
        </c:scaling>
        <c:delete val="1"/>
        <c:axPos val="b"/>
        <c:numFmt formatCode="ge" sourceLinked="1"/>
        <c:majorTickMark val="none"/>
        <c:minorTickMark val="none"/>
        <c:tickLblPos val="none"/>
        <c:crossAx val="247184424"/>
        <c:crosses val="autoZero"/>
        <c:auto val="1"/>
        <c:lblOffset val="100"/>
        <c:baseTimeUnit val="years"/>
      </c:dateAx>
      <c:valAx>
        <c:axId val="24718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1B-45DB-81D7-6170D6C8B05E}"/>
            </c:ext>
          </c:extLst>
        </c:ser>
        <c:dLbls>
          <c:showLegendKey val="0"/>
          <c:showVal val="0"/>
          <c:showCatName val="0"/>
          <c:showSerName val="0"/>
          <c:showPercent val="0"/>
          <c:showBubbleSize val="0"/>
        </c:dLbls>
        <c:gapWidth val="150"/>
        <c:axId val="248056616"/>
        <c:axId val="24805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1B-45DB-81D7-6170D6C8B05E}"/>
            </c:ext>
          </c:extLst>
        </c:ser>
        <c:dLbls>
          <c:showLegendKey val="0"/>
          <c:showVal val="0"/>
          <c:showCatName val="0"/>
          <c:showSerName val="0"/>
          <c:showPercent val="0"/>
          <c:showBubbleSize val="0"/>
        </c:dLbls>
        <c:marker val="1"/>
        <c:smooth val="0"/>
        <c:axId val="248056616"/>
        <c:axId val="248057008"/>
      </c:lineChart>
      <c:dateAx>
        <c:axId val="248056616"/>
        <c:scaling>
          <c:orientation val="minMax"/>
        </c:scaling>
        <c:delete val="1"/>
        <c:axPos val="b"/>
        <c:numFmt formatCode="ge" sourceLinked="1"/>
        <c:majorTickMark val="none"/>
        <c:minorTickMark val="none"/>
        <c:tickLblPos val="none"/>
        <c:crossAx val="248057008"/>
        <c:crosses val="autoZero"/>
        <c:auto val="1"/>
        <c:lblOffset val="100"/>
        <c:baseTimeUnit val="years"/>
      </c:dateAx>
      <c:valAx>
        <c:axId val="24805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5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6D-49D3-A8D5-EB10BD4BBB42}"/>
            </c:ext>
          </c:extLst>
        </c:ser>
        <c:dLbls>
          <c:showLegendKey val="0"/>
          <c:showVal val="0"/>
          <c:showCatName val="0"/>
          <c:showSerName val="0"/>
          <c:showPercent val="0"/>
          <c:showBubbleSize val="0"/>
        </c:dLbls>
        <c:gapWidth val="150"/>
        <c:axId val="248058576"/>
        <c:axId val="24805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6D-49D3-A8D5-EB10BD4BBB42}"/>
            </c:ext>
          </c:extLst>
        </c:ser>
        <c:dLbls>
          <c:showLegendKey val="0"/>
          <c:showVal val="0"/>
          <c:showCatName val="0"/>
          <c:showSerName val="0"/>
          <c:showPercent val="0"/>
          <c:showBubbleSize val="0"/>
        </c:dLbls>
        <c:marker val="1"/>
        <c:smooth val="0"/>
        <c:axId val="248058576"/>
        <c:axId val="248058968"/>
      </c:lineChart>
      <c:dateAx>
        <c:axId val="248058576"/>
        <c:scaling>
          <c:orientation val="minMax"/>
        </c:scaling>
        <c:delete val="1"/>
        <c:axPos val="b"/>
        <c:numFmt formatCode="ge" sourceLinked="1"/>
        <c:majorTickMark val="none"/>
        <c:minorTickMark val="none"/>
        <c:tickLblPos val="none"/>
        <c:crossAx val="248058968"/>
        <c:crosses val="autoZero"/>
        <c:auto val="1"/>
        <c:lblOffset val="100"/>
        <c:baseTimeUnit val="years"/>
      </c:dateAx>
      <c:valAx>
        <c:axId val="24805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5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87-431E-995B-CD6D0622AFDC}"/>
            </c:ext>
          </c:extLst>
        </c:ser>
        <c:dLbls>
          <c:showLegendKey val="0"/>
          <c:showVal val="0"/>
          <c:showCatName val="0"/>
          <c:showSerName val="0"/>
          <c:showPercent val="0"/>
          <c:showBubbleSize val="0"/>
        </c:dLbls>
        <c:gapWidth val="150"/>
        <c:axId val="247881544"/>
        <c:axId val="24788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CC87-431E-995B-CD6D0622AFDC}"/>
            </c:ext>
          </c:extLst>
        </c:ser>
        <c:dLbls>
          <c:showLegendKey val="0"/>
          <c:showVal val="0"/>
          <c:showCatName val="0"/>
          <c:showSerName val="0"/>
          <c:showPercent val="0"/>
          <c:showBubbleSize val="0"/>
        </c:dLbls>
        <c:marker val="1"/>
        <c:smooth val="0"/>
        <c:axId val="247881544"/>
        <c:axId val="247881936"/>
      </c:lineChart>
      <c:dateAx>
        <c:axId val="247881544"/>
        <c:scaling>
          <c:orientation val="minMax"/>
        </c:scaling>
        <c:delete val="1"/>
        <c:axPos val="b"/>
        <c:numFmt formatCode="ge" sourceLinked="1"/>
        <c:majorTickMark val="none"/>
        <c:minorTickMark val="none"/>
        <c:tickLblPos val="none"/>
        <c:crossAx val="247881936"/>
        <c:crosses val="autoZero"/>
        <c:auto val="1"/>
        <c:lblOffset val="100"/>
        <c:baseTimeUnit val="years"/>
      </c:dateAx>
      <c:valAx>
        <c:axId val="24788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88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73.56</c:v>
                </c:pt>
                <c:pt idx="1">
                  <c:v>87.4</c:v>
                </c:pt>
                <c:pt idx="2">
                  <c:v>84.44</c:v>
                </c:pt>
                <c:pt idx="3">
                  <c:v>86.51</c:v>
                </c:pt>
                <c:pt idx="4">
                  <c:v>50.5</c:v>
                </c:pt>
              </c:numCache>
            </c:numRef>
          </c:val>
          <c:extLst>
            <c:ext xmlns:c16="http://schemas.microsoft.com/office/drawing/2014/chart" uri="{C3380CC4-5D6E-409C-BE32-E72D297353CC}">
              <c16:uniqueId val="{00000000-1548-4176-B6A6-E36058B97B31}"/>
            </c:ext>
          </c:extLst>
        </c:ser>
        <c:dLbls>
          <c:showLegendKey val="0"/>
          <c:showVal val="0"/>
          <c:showCatName val="0"/>
          <c:showSerName val="0"/>
          <c:showPercent val="0"/>
          <c:showBubbleSize val="0"/>
        </c:dLbls>
        <c:gapWidth val="150"/>
        <c:axId val="248058184"/>
        <c:axId val="2480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1548-4176-B6A6-E36058B97B31}"/>
            </c:ext>
          </c:extLst>
        </c:ser>
        <c:dLbls>
          <c:showLegendKey val="0"/>
          <c:showVal val="0"/>
          <c:showCatName val="0"/>
          <c:showSerName val="0"/>
          <c:showPercent val="0"/>
          <c:showBubbleSize val="0"/>
        </c:dLbls>
        <c:marker val="1"/>
        <c:smooth val="0"/>
        <c:axId val="248058184"/>
        <c:axId val="248056224"/>
      </c:lineChart>
      <c:dateAx>
        <c:axId val="248058184"/>
        <c:scaling>
          <c:orientation val="minMax"/>
        </c:scaling>
        <c:delete val="1"/>
        <c:axPos val="b"/>
        <c:numFmt formatCode="ge" sourceLinked="1"/>
        <c:majorTickMark val="none"/>
        <c:minorTickMark val="none"/>
        <c:tickLblPos val="none"/>
        <c:crossAx val="248056224"/>
        <c:crosses val="autoZero"/>
        <c:auto val="1"/>
        <c:lblOffset val="100"/>
        <c:baseTimeUnit val="years"/>
      </c:dateAx>
      <c:valAx>
        <c:axId val="2480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5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124.93</c:v>
                </c:pt>
                <c:pt idx="1">
                  <c:v>118.23</c:v>
                </c:pt>
                <c:pt idx="2">
                  <c:v>120.79</c:v>
                </c:pt>
                <c:pt idx="3">
                  <c:v>100.15</c:v>
                </c:pt>
                <c:pt idx="4">
                  <c:v>174.68</c:v>
                </c:pt>
              </c:numCache>
            </c:numRef>
          </c:val>
          <c:extLst>
            <c:ext xmlns:c16="http://schemas.microsoft.com/office/drawing/2014/chart" uri="{C3380CC4-5D6E-409C-BE32-E72D297353CC}">
              <c16:uniqueId val="{00000000-CA98-494E-8B86-3482640255F4}"/>
            </c:ext>
          </c:extLst>
        </c:ser>
        <c:dLbls>
          <c:showLegendKey val="0"/>
          <c:showVal val="0"/>
          <c:showCatName val="0"/>
          <c:showSerName val="0"/>
          <c:showPercent val="0"/>
          <c:showBubbleSize val="0"/>
        </c:dLbls>
        <c:gapWidth val="150"/>
        <c:axId val="247883504"/>
        <c:axId val="24788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CA98-494E-8B86-3482640255F4}"/>
            </c:ext>
          </c:extLst>
        </c:ser>
        <c:dLbls>
          <c:showLegendKey val="0"/>
          <c:showVal val="0"/>
          <c:showCatName val="0"/>
          <c:showSerName val="0"/>
          <c:showPercent val="0"/>
          <c:showBubbleSize val="0"/>
        </c:dLbls>
        <c:marker val="1"/>
        <c:smooth val="0"/>
        <c:axId val="247883504"/>
        <c:axId val="247883896"/>
      </c:lineChart>
      <c:dateAx>
        <c:axId val="247883504"/>
        <c:scaling>
          <c:orientation val="minMax"/>
        </c:scaling>
        <c:delete val="1"/>
        <c:axPos val="b"/>
        <c:numFmt formatCode="ge" sourceLinked="1"/>
        <c:majorTickMark val="none"/>
        <c:minorTickMark val="none"/>
        <c:tickLblPos val="none"/>
        <c:crossAx val="247883896"/>
        <c:crosses val="autoZero"/>
        <c:auto val="1"/>
        <c:lblOffset val="100"/>
        <c:baseTimeUnit val="years"/>
      </c:dateAx>
      <c:valAx>
        <c:axId val="24788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88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川場村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3321</v>
      </c>
      <c r="AM8" s="66"/>
      <c r="AN8" s="66"/>
      <c r="AO8" s="66"/>
      <c r="AP8" s="66"/>
      <c r="AQ8" s="66"/>
      <c r="AR8" s="66"/>
      <c r="AS8" s="66"/>
      <c r="AT8" s="65">
        <f>データ!T6</f>
        <v>85.25</v>
      </c>
      <c r="AU8" s="65"/>
      <c r="AV8" s="65"/>
      <c r="AW8" s="65"/>
      <c r="AX8" s="65"/>
      <c r="AY8" s="65"/>
      <c r="AZ8" s="65"/>
      <c r="BA8" s="65"/>
      <c r="BB8" s="65">
        <f>データ!U6</f>
        <v>38.96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89.27</v>
      </c>
      <c r="Q10" s="65"/>
      <c r="R10" s="65"/>
      <c r="S10" s="65"/>
      <c r="T10" s="65"/>
      <c r="U10" s="65"/>
      <c r="V10" s="65"/>
      <c r="W10" s="65">
        <f>データ!Q6</f>
        <v>91.43</v>
      </c>
      <c r="X10" s="65"/>
      <c r="Y10" s="65"/>
      <c r="Z10" s="65"/>
      <c r="AA10" s="65"/>
      <c r="AB10" s="65"/>
      <c r="AC10" s="65"/>
      <c r="AD10" s="66">
        <f>データ!R6</f>
        <v>1720</v>
      </c>
      <c r="AE10" s="66"/>
      <c r="AF10" s="66"/>
      <c r="AG10" s="66"/>
      <c r="AH10" s="66"/>
      <c r="AI10" s="66"/>
      <c r="AJ10" s="66"/>
      <c r="AK10" s="2"/>
      <c r="AL10" s="66">
        <f>データ!V6</f>
        <v>2953</v>
      </c>
      <c r="AM10" s="66"/>
      <c r="AN10" s="66"/>
      <c r="AO10" s="66"/>
      <c r="AP10" s="66"/>
      <c r="AQ10" s="66"/>
      <c r="AR10" s="66"/>
      <c r="AS10" s="66"/>
      <c r="AT10" s="65">
        <f>データ!W6</f>
        <v>1.58</v>
      </c>
      <c r="AU10" s="65"/>
      <c r="AV10" s="65"/>
      <c r="AW10" s="65"/>
      <c r="AX10" s="65"/>
      <c r="AY10" s="65"/>
      <c r="AZ10" s="65"/>
      <c r="BA10" s="65"/>
      <c r="BB10" s="65">
        <f>データ!X6</f>
        <v>1868.99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m3s9AII+Aw1UFEA18Gn085iJ0cW2wEtjkpVjtTdJwMgZxV+lAg7/qUkUo0pTCkAhB8Xjk5zJoC48zuWtqBJsJw==" saltValue="ZKvuP1l5n4fzJPDXZafYO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104442</v>
      </c>
      <c r="D6" s="32">
        <f t="shared" si="3"/>
        <v>47</v>
      </c>
      <c r="E6" s="32">
        <f t="shared" si="3"/>
        <v>17</v>
      </c>
      <c r="F6" s="32">
        <f t="shared" si="3"/>
        <v>4</v>
      </c>
      <c r="G6" s="32">
        <f t="shared" si="3"/>
        <v>0</v>
      </c>
      <c r="H6" s="32" t="str">
        <f t="shared" si="3"/>
        <v>群馬県　川場村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89.27</v>
      </c>
      <c r="Q6" s="33">
        <f t="shared" si="3"/>
        <v>91.43</v>
      </c>
      <c r="R6" s="33">
        <f t="shared" si="3"/>
        <v>1720</v>
      </c>
      <c r="S6" s="33">
        <f t="shared" si="3"/>
        <v>3321</v>
      </c>
      <c r="T6" s="33">
        <f t="shared" si="3"/>
        <v>85.25</v>
      </c>
      <c r="U6" s="33">
        <f t="shared" si="3"/>
        <v>38.96</v>
      </c>
      <c r="V6" s="33">
        <f t="shared" si="3"/>
        <v>2953</v>
      </c>
      <c r="W6" s="33">
        <f t="shared" si="3"/>
        <v>1.58</v>
      </c>
      <c r="X6" s="33">
        <f t="shared" si="3"/>
        <v>1868.99</v>
      </c>
      <c r="Y6" s="34">
        <f>IF(Y7="",NA(),Y7)</f>
        <v>88.18</v>
      </c>
      <c r="Z6" s="34">
        <f t="shared" ref="Z6:AH6" si="4">IF(Z7="",NA(),Z7)</f>
        <v>89.5</v>
      </c>
      <c r="AA6" s="34">
        <f t="shared" si="4"/>
        <v>86.56</v>
      </c>
      <c r="AB6" s="34">
        <f t="shared" si="4"/>
        <v>88.08</v>
      </c>
      <c r="AC6" s="34">
        <f t="shared" si="4"/>
        <v>89.73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73.56</v>
      </c>
      <c r="BR6" s="34">
        <f t="shared" ref="BR6:BZ6" si="8">IF(BR7="",NA(),BR7)</f>
        <v>87.4</v>
      </c>
      <c r="BS6" s="34">
        <f t="shared" si="8"/>
        <v>84.44</v>
      </c>
      <c r="BT6" s="34">
        <f t="shared" si="8"/>
        <v>86.51</v>
      </c>
      <c r="BU6" s="34">
        <f t="shared" si="8"/>
        <v>50.5</v>
      </c>
      <c r="BV6" s="34">
        <f t="shared" si="8"/>
        <v>64.63</v>
      </c>
      <c r="BW6" s="34">
        <f t="shared" si="8"/>
        <v>66.56</v>
      </c>
      <c r="BX6" s="34">
        <f t="shared" si="8"/>
        <v>66.22</v>
      </c>
      <c r="BY6" s="34">
        <f t="shared" si="8"/>
        <v>69.87</v>
      </c>
      <c r="BZ6" s="34">
        <f t="shared" si="8"/>
        <v>74.3</v>
      </c>
      <c r="CA6" s="33" t="str">
        <f>IF(CA7="","",IF(CA7="-","【-】","【"&amp;SUBSTITUTE(TEXT(CA7,"#,##0.00"),"-","△")&amp;"】"))</f>
        <v>【75.58】</v>
      </c>
      <c r="CB6" s="34">
        <f>IF(CB7="",NA(),CB7)</f>
        <v>124.93</v>
      </c>
      <c r="CC6" s="34">
        <f t="shared" ref="CC6:CK6" si="9">IF(CC7="",NA(),CC7)</f>
        <v>118.23</v>
      </c>
      <c r="CD6" s="34">
        <f t="shared" si="9"/>
        <v>120.79</v>
      </c>
      <c r="CE6" s="34">
        <f t="shared" si="9"/>
        <v>100.15</v>
      </c>
      <c r="CF6" s="34">
        <f t="shared" si="9"/>
        <v>174.68</v>
      </c>
      <c r="CG6" s="34">
        <f t="shared" si="9"/>
        <v>245.75</v>
      </c>
      <c r="CH6" s="34">
        <f t="shared" si="9"/>
        <v>244.29</v>
      </c>
      <c r="CI6" s="34">
        <f t="shared" si="9"/>
        <v>246.72</v>
      </c>
      <c r="CJ6" s="34">
        <f t="shared" si="9"/>
        <v>234.96</v>
      </c>
      <c r="CK6" s="34">
        <f t="shared" si="9"/>
        <v>221.81</v>
      </c>
      <c r="CL6" s="33" t="str">
        <f>IF(CL7="","",IF(CL7="-","【-】","【"&amp;SUBSTITUTE(TEXT(CL7,"#,##0.00"),"-","△")&amp;"】"))</f>
        <v>【215.23】</v>
      </c>
      <c r="CM6" s="34">
        <f>IF(CM7="",NA(),CM7)</f>
        <v>85.33</v>
      </c>
      <c r="CN6" s="34">
        <f t="shared" ref="CN6:CV6" si="10">IF(CN7="",NA(),CN7)</f>
        <v>88</v>
      </c>
      <c r="CO6" s="34">
        <f t="shared" si="10"/>
        <v>40.5</v>
      </c>
      <c r="CP6" s="34">
        <f t="shared" si="10"/>
        <v>52.6</v>
      </c>
      <c r="CQ6" s="34">
        <f t="shared" si="10"/>
        <v>51.6</v>
      </c>
      <c r="CR6" s="34">
        <f t="shared" si="10"/>
        <v>43.65</v>
      </c>
      <c r="CS6" s="34">
        <f t="shared" si="10"/>
        <v>43.58</v>
      </c>
      <c r="CT6" s="34">
        <f t="shared" si="10"/>
        <v>41.35</v>
      </c>
      <c r="CU6" s="34">
        <f t="shared" si="10"/>
        <v>42.9</v>
      </c>
      <c r="CV6" s="34">
        <f t="shared" si="10"/>
        <v>43.36</v>
      </c>
      <c r="CW6" s="33" t="str">
        <f>IF(CW7="","",IF(CW7="-","【-】","【"&amp;SUBSTITUTE(TEXT(CW7,"#,##0.00"),"-","△")&amp;"】"))</f>
        <v>【42.66】</v>
      </c>
      <c r="CX6" s="34">
        <f>IF(CX7="",NA(),CX7)</f>
        <v>74.02</v>
      </c>
      <c r="CY6" s="34">
        <f t="shared" ref="CY6:DG6" si="11">IF(CY7="",NA(),CY7)</f>
        <v>77.27</v>
      </c>
      <c r="CZ6" s="34">
        <f t="shared" si="11"/>
        <v>78.92</v>
      </c>
      <c r="DA6" s="34">
        <f t="shared" si="11"/>
        <v>80.83</v>
      </c>
      <c r="DB6" s="34">
        <f t="shared" si="11"/>
        <v>82.09</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0.11</v>
      </c>
      <c r="EF6" s="34">
        <f t="shared" ref="EF6:EN6" si="14">IF(EF7="",NA(),EF7)</f>
        <v>0.11</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104442</v>
      </c>
      <c r="D7" s="36">
        <v>47</v>
      </c>
      <c r="E7" s="36">
        <v>17</v>
      </c>
      <c r="F7" s="36">
        <v>4</v>
      </c>
      <c r="G7" s="36">
        <v>0</v>
      </c>
      <c r="H7" s="36" t="s">
        <v>110</v>
      </c>
      <c r="I7" s="36" t="s">
        <v>111</v>
      </c>
      <c r="J7" s="36" t="s">
        <v>112</v>
      </c>
      <c r="K7" s="36" t="s">
        <v>113</v>
      </c>
      <c r="L7" s="36" t="s">
        <v>114</v>
      </c>
      <c r="M7" s="36" t="s">
        <v>115</v>
      </c>
      <c r="N7" s="37" t="s">
        <v>116</v>
      </c>
      <c r="O7" s="37" t="s">
        <v>117</v>
      </c>
      <c r="P7" s="37">
        <v>89.27</v>
      </c>
      <c r="Q7" s="37">
        <v>91.43</v>
      </c>
      <c r="R7" s="37">
        <v>1720</v>
      </c>
      <c r="S7" s="37">
        <v>3321</v>
      </c>
      <c r="T7" s="37">
        <v>85.25</v>
      </c>
      <c r="U7" s="37">
        <v>38.96</v>
      </c>
      <c r="V7" s="37">
        <v>2953</v>
      </c>
      <c r="W7" s="37">
        <v>1.58</v>
      </c>
      <c r="X7" s="37">
        <v>1868.99</v>
      </c>
      <c r="Y7" s="37">
        <v>88.18</v>
      </c>
      <c r="Z7" s="37">
        <v>89.5</v>
      </c>
      <c r="AA7" s="37">
        <v>86.56</v>
      </c>
      <c r="AB7" s="37">
        <v>88.08</v>
      </c>
      <c r="AC7" s="37">
        <v>89.73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1569.13</v>
      </c>
      <c r="BL7" s="37">
        <v>1436</v>
      </c>
      <c r="BM7" s="37">
        <v>1434.89</v>
      </c>
      <c r="BN7" s="37">
        <v>1298.9100000000001</v>
      </c>
      <c r="BO7" s="37">
        <v>1243.71</v>
      </c>
      <c r="BP7" s="37">
        <v>1225.44</v>
      </c>
      <c r="BQ7" s="37">
        <v>73.56</v>
      </c>
      <c r="BR7" s="37">
        <v>87.4</v>
      </c>
      <c r="BS7" s="37">
        <v>84.44</v>
      </c>
      <c r="BT7" s="37">
        <v>86.51</v>
      </c>
      <c r="BU7" s="37">
        <v>50.5</v>
      </c>
      <c r="BV7" s="37">
        <v>64.63</v>
      </c>
      <c r="BW7" s="37">
        <v>66.56</v>
      </c>
      <c r="BX7" s="37">
        <v>66.22</v>
      </c>
      <c r="BY7" s="37">
        <v>69.87</v>
      </c>
      <c r="BZ7" s="37">
        <v>74.3</v>
      </c>
      <c r="CA7" s="37">
        <v>75.58</v>
      </c>
      <c r="CB7" s="37">
        <v>124.93</v>
      </c>
      <c r="CC7" s="37">
        <v>118.23</v>
      </c>
      <c r="CD7" s="37">
        <v>120.79</v>
      </c>
      <c r="CE7" s="37">
        <v>100.15</v>
      </c>
      <c r="CF7" s="37">
        <v>174.68</v>
      </c>
      <c r="CG7" s="37">
        <v>245.75</v>
      </c>
      <c r="CH7" s="37">
        <v>244.29</v>
      </c>
      <c r="CI7" s="37">
        <v>246.72</v>
      </c>
      <c r="CJ7" s="37">
        <v>234.96</v>
      </c>
      <c r="CK7" s="37">
        <v>221.81</v>
      </c>
      <c r="CL7" s="37">
        <v>215.23</v>
      </c>
      <c r="CM7" s="37">
        <v>85.33</v>
      </c>
      <c r="CN7" s="37">
        <v>88</v>
      </c>
      <c r="CO7" s="37">
        <v>40.5</v>
      </c>
      <c r="CP7" s="37">
        <v>52.6</v>
      </c>
      <c r="CQ7" s="37">
        <v>51.6</v>
      </c>
      <c r="CR7" s="37">
        <v>43.65</v>
      </c>
      <c r="CS7" s="37">
        <v>43.58</v>
      </c>
      <c r="CT7" s="37">
        <v>41.35</v>
      </c>
      <c r="CU7" s="37">
        <v>42.9</v>
      </c>
      <c r="CV7" s="37">
        <v>43.36</v>
      </c>
      <c r="CW7" s="37">
        <v>42.66</v>
      </c>
      <c r="CX7" s="37">
        <v>74.02</v>
      </c>
      <c r="CY7" s="37">
        <v>77.27</v>
      </c>
      <c r="CZ7" s="37">
        <v>78.92</v>
      </c>
      <c r="DA7" s="37">
        <v>80.83</v>
      </c>
      <c r="DB7" s="37">
        <v>82.09</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0.11</v>
      </c>
      <c r="EF7" s="37">
        <v>0.11</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2019-02-05T02:33:05Z</cp:lastPrinted>
  <dcterms:created xsi:type="dcterms:W3CDTF">2018-12-03T09:13:06Z</dcterms:created>
  <dcterms:modified xsi:type="dcterms:W3CDTF">2019-02-05T02:33:10Z</dcterms:modified>
  <cp:category/>
</cp:coreProperties>
</file>