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220dc7a\地方債係（ls220d）\210-公営企業決算調査\02公営企業決算（法適用・全体とりまとめ）\H30(H29調査)\50_経営比較分析表\03 各団体回答\13○榛東村\"/>
    </mc:Choice>
  </mc:AlternateContent>
  <workbookProtection workbookAlgorithmName="SHA-512" workbookHashValue="ozItO+O84lseYI/OUjNb6QsAI1/paC7wEnIbRokSC9zajnVBxydq5XxqJIsOdXx5T/eKZtSKd22RFo+IfdLBDA==" workbookSaltValue="Nc93g39KqCXra88NXK5X7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AT10" i="4"/>
  <c r="AL10" i="4"/>
  <c r="AD10" i="4"/>
  <c r="AL8" i="4"/>
  <c r="P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<sst xmlns="http://schemas.openxmlformats.org/spreadsheetml/2006/main" count="240" uniqueCount="125">
  <si>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</si>
  <si>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</si>
  <si>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</si>
  <si>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</si>
  <si>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</si>
  <si>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</si>
  <si>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</si>
  <si>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</si>
  <si>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</si>
  <si>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</si>
  <si>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</si>
  <si>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</si>
  <si>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</si>
  <si>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</si>
  <si>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</si>
  <si>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</si>
  <si>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</si>
  <si>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</si>
  <si>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</si>
  <si>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</si>
  <si>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</si>
  <si>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</si>
  <si>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</si>
  <si>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</si>
  <si>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</si>
  <si>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</si>
  <si>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</si>
  <si>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</si>
  <si>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</si>
  <si>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</si>
  <si>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</si>
  <si>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</si>
  <si>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</si>
  <si>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</si>
  <si>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</si>
  <si>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</si>
  <si>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</si>
  <si>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</si>
  <si>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</si>
  <si>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</si>
  <si>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</si>
  <si>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</si>
  <si>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</si>
  <si>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</si>
  <si>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</si>
  <si>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</si>
  <si>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</si>
  <si>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</si>
  <si>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</si>
  <si>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</si>
  <si>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</si>
  <si>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</si>
  <si>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</si>
  <si>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</si>
  <si>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</si>
  <si>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</si>
  <si>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</si>
  <si>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</si>
  <si>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</si>
  <si>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</si>
  <si>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</si>
  <si>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</si>
  <si>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</si>
  <si>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</si>
  <si>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</si>
  <si>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</si>
  <si>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</si>
  <si>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</si>
  <si>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</si>
  <si>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</si>
  <si>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</si>
  <si>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</si>
  <si>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</si>
  <si>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</si>
  <si>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</si>
  <si>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</si>
  <si>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</si>
  <si>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</si>
  <si>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</si>
  <si>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</si>
  <si>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</si>
  <si>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</si>
  <si>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</si>
  <si>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</si>
  <si>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</si>
  <si>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</si>
  <si>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</si>
  <si>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</si>
  <si>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</si>
  <si>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</si>
  <si>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</si>
  <si>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</si>
  <si>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</si>
  <si>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</si>
  <si>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</si>
  <si>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</si>
  <si>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</si>
  <si>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</si>
  <si>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</si>
  <si>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</si>
  <si>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</si>
  <si>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</si>
  <si>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</si>
  <si>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</si>
  <si>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</si>
  <si>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</si>
  <si>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</si>
  <si>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</si>
  <si>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</si>
  <si>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榛東村</t>
  </si>
  <si>
    <t>法非適用</t>
  </si>
  <si>
    <t>下水道事業</t>
  </si>
  <si>
    <t>農業集落排水</t>
  </si>
  <si>
    <t>F3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</si>
  <si>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</si>
  <si>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</si>
  <si>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</si>
  <si>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</si>
  <si>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</si>
  <si>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</si>
  <si>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</si>
  <si>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</si>
  <si>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管渠整備は完了しており、今後は接続率（水洗化率）の向上を目指す。また、施設の老朽化に伴う維持管理費の増大も懸念されるため、施設の適切な維持管理や未収金の回収、繰入金等の問題についても総合的に検討し、事業の安定確保に努める。</t>
    <phoneticPr fontId="4"/>
  </si>
  <si>
    <t>供用開始から１４年が経過した長岡地区処理場については平成２８年度中に機能診断及び最適整備構想の策定を実施しており、平成３１年度には広馬場地区についても実施を検討している。</t>
    <rPh sb="57" eb="59">
      <t>ヘイセイ</t>
    </rPh>
    <rPh sb="61" eb="63">
      <t>ネンド</t>
    </rPh>
    <phoneticPr fontId="4"/>
  </si>
  <si>
    <t>地方債の元金及び利子の償還を使用料で賄うことができておらず、一般会計からの繰入金により経営を維持している。
　今後老朽化に伴う処理施設の維持管理費増大が懸念されるため、接続率の増加・繰入金等について検討し、事業の安定確保に努める必要がある。施設利用率については伸び悩んでおり、今後も接続推進に取り組む必要がある。
　平成３０年度に経営戦略の策定を行う予定であり、経営の健全化に向けて推進していく。</t>
    <rPh sb="158" eb="160">
      <t>ヘイセイ</t>
    </rPh>
    <rPh sb="162" eb="164">
      <t>ネンド</t>
    </rPh>
    <rPh sb="165" eb="167">
      <t>ケイエイ</t>
    </rPh>
    <rPh sb="167" eb="169">
      <t>センリャク</t>
    </rPh>
    <rPh sb="170" eb="172">
      <t>サクテイ</t>
    </rPh>
    <rPh sb="173" eb="174">
      <t>オコナ</t>
    </rPh>
    <rPh sb="175" eb="177">
      <t>ヨテイ</t>
    </rPh>
    <rPh sb="181" eb="183">
      <t>ケイエイ</t>
    </rPh>
    <rPh sb="184" eb="187">
      <t>ケンゼンカ</t>
    </rPh>
    <rPh sb="188" eb="189">
      <t>ム</t>
    </rPh>
    <rPh sb="191" eb="193">
      <t>スイシン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</si>
</sst>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2D-49F2-8FAB-C5EDDA8A7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672944"/>
        <c:axId val="100673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7.0000000000000007E-2</c:v>
                </c:pt>
                <c:pt idx="2">
                  <c:v>0.02</c:v>
                </c:pt>
                <c:pt idx="3">
                  <c:v>0.03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B2D-49F2-8FAB-C5EDDA8A7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72944"/>
        <c:axId val="100673336"/>
      </c:lineChart>
      <c:dateAx>
        <c:axId val="100672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673336"/>
        <c:crosses val="autoZero"/>
        <c:auto val="1"/>
        <c:lblOffset val="100"/>
        <c:baseTimeUnit val="years"/>
      </c:dateAx>
      <c:valAx>
        <c:axId val="100673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672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36.479999999999997</c:v>
                </c:pt>
                <c:pt idx="1">
                  <c:v>38.630000000000003</c:v>
                </c:pt>
                <c:pt idx="2">
                  <c:v>38.85</c:v>
                </c:pt>
                <c:pt idx="3">
                  <c:v>40.51</c:v>
                </c:pt>
                <c:pt idx="4">
                  <c:v>41.11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3B-437C-BF58-527B6167D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567112"/>
        <c:axId val="163586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45.95</c:v>
                </c:pt>
                <c:pt idx="1">
                  <c:v>44.69</c:v>
                </c:pt>
                <c:pt idx="2">
                  <c:v>44.69</c:v>
                </c:pt>
                <c:pt idx="3">
                  <c:v>42.84</c:v>
                </c:pt>
                <c:pt idx="4">
                  <c:v>40.93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3B-437C-BF58-527B6167D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67112"/>
        <c:axId val="163586416"/>
      </c:lineChart>
      <c:dateAx>
        <c:axId val="163567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586416"/>
        <c:crosses val="autoZero"/>
        <c:auto val="1"/>
        <c:lblOffset val="100"/>
        <c:baseTimeUnit val="years"/>
      </c:dateAx>
      <c:valAx>
        <c:axId val="163586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3567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56.01</c:v>
                </c:pt>
                <c:pt idx="1">
                  <c:v>56.43</c:v>
                </c:pt>
                <c:pt idx="2">
                  <c:v>56.21</c:v>
                </c:pt>
                <c:pt idx="3">
                  <c:v>55.7</c:v>
                </c:pt>
                <c:pt idx="4">
                  <c:v>64.02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D4-4384-93D5-452546D01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587592"/>
        <c:axId val="163587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71.97</c:v>
                </c:pt>
                <c:pt idx="1">
                  <c:v>70.59</c:v>
                </c:pt>
                <c:pt idx="2">
                  <c:v>69.67</c:v>
                </c:pt>
                <c:pt idx="3">
                  <c:v>66.3</c:v>
                </c:pt>
                <c:pt idx="4">
                  <c:v>62.73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ED4-4384-93D5-452546D01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87592"/>
        <c:axId val="163587984"/>
      </c:lineChart>
      <c:dateAx>
        <c:axId val="163587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587984"/>
        <c:crosses val="autoZero"/>
        <c:auto val="1"/>
        <c:lblOffset val="100"/>
        <c:baseTimeUnit val="years"/>
      </c:dateAx>
      <c:valAx>
        <c:axId val="163587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3587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98.19</c:v>
                </c:pt>
                <c:pt idx="1">
                  <c:v>99.51</c:v>
                </c:pt>
                <c:pt idx="2">
                  <c:v>98.52</c:v>
                </c:pt>
                <c:pt idx="3">
                  <c:v>98.97</c:v>
                </c:pt>
                <c:pt idx="4">
                  <c:v>100.19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F3-4DFE-9423-0C3D124C8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674512"/>
        <c:axId val="100674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FF3-4DFE-9423-0C3D124C8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74512"/>
        <c:axId val="100674904"/>
      </c:lineChart>
      <c:dateAx>
        <c:axId val="10067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674904"/>
        <c:crosses val="autoZero"/>
        <c:auto val="1"/>
        <c:lblOffset val="100"/>
        <c:baseTimeUnit val="years"/>
      </c:dateAx>
      <c:valAx>
        <c:axId val="100674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674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A0-45F9-B6E7-A012B76B9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472120"/>
        <c:axId val="163472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A0-45F9-B6E7-A012B76B9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472120"/>
        <c:axId val="163472512"/>
      </c:lineChart>
      <c:dateAx>
        <c:axId val="163472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472512"/>
        <c:crosses val="autoZero"/>
        <c:auto val="1"/>
        <c:lblOffset val="100"/>
        <c:baseTimeUnit val="years"/>
      </c:dateAx>
      <c:valAx>
        <c:axId val="163472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3472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39-4CB9-ABB2-A4EACB6AA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473688"/>
        <c:axId val="163474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39-4CB9-ABB2-A4EACB6AA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473688"/>
        <c:axId val="163474080"/>
      </c:lineChart>
      <c:dateAx>
        <c:axId val="163473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474080"/>
        <c:crosses val="autoZero"/>
        <c:auto val="1"/>
        <c:lblOffset val="100"/>
        <c:baseTimeUnit val="years"/>
      </c:dateAx>
      <c:valAx>
        <c:axId val="163474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3473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81-4529-A1D2-CFC658DF5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565544"/>
        <c:axId val="163565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81-4529-A1D2-CFC658DF5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65544"/>
        <c:axId val="163565936"/>
      </c:lineChart>
      <c:dateAx>
        <c:axId val="163565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565936"/>
        <c:crosses val="autoZero"/>
        <c:auto val="1"/>
        <c:lblOffset val="100"/>
        <c:baseTimeUnit val="years"/>
      </c:dateAx>
      <c:valAx>
        <c:axId val="163565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3565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AC-4A9A-8028-FE5A71453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569072"/>
        <c:axId val="163614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AC-4A9A-8028-FE5A71453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69072"/>
        <c:axId val="163614696"/>
      </c:lineChart>
      <c:dateAx>
        <c:axId val="163569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614696"/>
        <c:crosses val="autoZero"/>
        <c:auto val="1"/>
        <c:lblOffset val="100"/>
        <c:baseTimeUnit val="years"/>
      </c:dateAx>
      <c:valAx>
        <c:axId val="163614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3569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46-49D3-B972-A5C0F6666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615872"/>
        <c:axId val="163616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1117.1099999999999</c:v>
                </c:pt>
                <c:pt idx="1">
                  <c:v>1161.05</c:v>
                </c:pt>
                <c:pt idx="2">
                  <c:v>979.89</c:v>
                </c:pt>
                <c:pt idx="3">
                  <c:v>1051.43</c:v>
                </c:pt>
                <c:pt idx="4">
                  <c:v>982.29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46-49D3-B972-A5C0F6666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615872"/>
        <c:axId val="163616264"/>
      </c:lineChart>
      <c:dateAx>
        <c:axId val="163615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616264"/>
        <c:crosses val="autoZero"/>
        <c:auto val="1"/>
        <c:lblOffset val="100"/>
        <c:baseTimeUnit val="years"/>
      </c:dateAx>
      <c:valAx>
        <c:axId val="163616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3615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72</c:v>
                </c:pt>
                <c:pt idx="1">
                  <c:v>65.44</c:v>
                </c:pt>
                <c:pt idx="2">
                  <c:v>66.849999999999994</c:v>
                </c:pt>
                <c:pt idx="3">
                  <c:v>45.5</c:v>
                </c:pt>
                <c:pt idx="4">
                  <c:v>59.05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30-43B8-A0B1-8F61972AB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617440"/>
        <c:axId val="163617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41.04</c:v>
                </c:pt>
                <c:pt idx="1">
                  <c:v>41.08</c:v>
                </c:pt>
                <c:pt idx="2">
                  <c:v>41.34</c:v>
                </c:pt>
                <c:pt idx="3">
                  <c:v>40.06</c:v>
                </c:pt>
                <c:pt idx="4">
                  <c:v>41.25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F30-43B8-A0B1-8F61972AB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617440"/>
        <c:axId val="163617832"/>
      </c:lineChart>
      <c:dateAx>
        <c:axId val="163617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617832"/>
        <c:crosses val="autoZero"/>
        <c:auto val="1"/>
        <c:lblOffset val="100"/>
        <c:baseTimeUnit val="years"/>
      </c:dateAx>
      <c:valAx>
        <c:axId val="163617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3617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170.09</c:v>
                </c:pt>
                <c:pt idx="2">
                  <c:v>167.45</c:v>
                </c:pt>
                <c:pt idx="3">
                  <c:v>245.31</c:v>
                </c:pt>
                <c:pt idx="4">
                  <c:v>191.2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34-4068-8E8B-EF5F7EE3B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568680"/>
        <c:axId val="163568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357.08</c:v>
                </c:pt>
                <c:pt idx="1">
                  <c:v>378.08</c:v>
                </c:pt>
                <c:pt idx="2">
                  <c:v>357.49</c:v>
                </c:pt>
                <c:pt idx="3">
                  <c:v>355.22</c:v>
                </c:pt>
                <c:pt idx="4">
                  <c:v>334.48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D34-4068-8E8B-EF5F7EE3B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68680"/>
        <c:axId val="163568288"/>
      </c:lineChart>
      <c:dateAx>
        <c:axId val="163568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568288"/>
        <c:crosses val="autoZero"/>
        <c:auto val="1"/>
        <c:lblOffset val="100"/>
        <c:baseTimeUnit val="years"/>
      </c:dateAx>
      <c:valAx>
        <c:axId val="163568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3568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群馬県　榛東村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F3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14763</v>
      </c>
      <c r="AM8" s="66"/>
      <c r="AN8" s="66"/>
      <c r="AO8" s="66"/>
      <c r="AP8" s="66"/>
      <c r="AQ8" s="66"/>
      <c r="AR8" s="66"/>
      <c r="AS8" s="66"/>
      <c r="AT8" s="65">
        <f>データ!T6</f>
        <v>27.92</v>
      </c>
      <c r="AU8" s="65"/>
      <c r="AV8" s="65"/>
      <c r="AW8" s="65"/>
      <c r="AX8" s="65"/>
      <c r="AY8" s="65"/>
      <c r="AZ8" s="65"/>
      <c r="BA8" s="65"/>
      <c r="BB8" s="65">
        <f>データ!U6</f>
        <v>528.76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30.62</v>
      </c>
      <c r="Q10" s="65"/>
      <c r="R10" s="65"/>
      <c r="S10" s="65"/>
      <c r="T10" s="65"/>
      <c r="U10" s="65"/>
      <c r="V10" s="65"/>
      <c r="W10" s="65">
        <f>データ!Q6</f>
        <v>103.25</v>
      </c>
      <c r="X10" s="65"/>
      <c r="Y10" s="65"/>
      <c r="Z10" s="65"/>
      <c r="AA10" s="65"/>
      <c r="AB10" s="65"/>
      <c r="AC10" s="65"/>
      <c r="AD10" s="66">
        <f>データ!R6</f>
        <v>2160</v>
      </c>
      <c r="AE10" s="66"/>
      <c r="AF10" s="66"/>
      <c r="AG10" s="66"/>
      <c r="AH10" s="66"/>
      <c r="AI10" s="66"/>
      <c r="AJ10" s="66"/>
      <c r="AK10" s="2"/>
      <c r="AL10" s="66">
        <f>データ!V6</f>
        <v>4491</v>
      </c>
      <c r="AM10" s="66"/>
      <c r="AN10" s="66"/>
      <c r="AO10" s="66"/>
      <c r="AP10" s="66"/>
      <c r="AQ10" s="66"/>
      <c r="AR10" s="66"/>
      <c r="AS10" s="66"/>
      <c r="AT10" s="65">
        <f>データ!W6</f>
        <v>2.79</v>
      </c>
      <c r="AU10" s="65"/>
      <c r="AV10" s="65"/>
      <c r="AW10" s="65"/>
      <c r="AX10" s="65"/>
      <c r="AY10" s="65"/>
      <c r="AZ10" s="65"/>
      <c r="BA10" s="65"/>
      <c r="BB10" s="65">
        <f>データ!X6</f>
        <v>1609.68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124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123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122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【814.89】</v>
      </c>
      <c r="I86" s="25" t="str">
        <f>データ!CA6</f>
        <v>【60.64】</v>
      </c>
      <c r="J86" s="25" t="str">
        <f>データ!CL6</f>
        <v>【255.52】</v>
      </c>
      <c r="K86" s="25" t="str">
        <f>データ!CW6</f>
        <v>【52.49】</v>
      </c>
      <c r="L86" s="25" t="str">
        <f>データ!DH6</f>
        <v>【85.49】</v>
      </c>
      <c r="M86" s="25" t="s">
        <v>55</v>
      </c>
      <c r="N86" s="25" t="s">
        <v>55</v>
      </c>
      <c r="O86" s="25" t="str">
        <f>データ!EO6</f>
        <v>【0.11】</v>
      </c>
    </row>
  </sheetData>
  <sheetProtection algorithmName="SHA-512" hashValue="4+XcEIuuLrwIHXGbY8jIXoTuhQpr75l9CsCg0ze3kXIHSwxVn71/+yBf1XT9vtI/+0gp/F79nLj9pmNYLt4jwA==" saltValue="HDqwIgAXQ68+hwlHJ6AA9g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56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57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58</v>
      </c>
      <c r="B3" s="28" t="s">
        <v>59</v>
      </c>
      <c r="C3" s="28" t="s">
        <v>60</v>
      </c>
      <c r="D3" s="28" t="s">
        <v>61</v>
      </c>
      <c r="E3" s="28" t="s">
        <v>62</v>
      </c>
      <c r="F3" s="28" t="s">
        <v>63</v>
      </c>
      <c r="G3" s="28" t="s">
        <v>64</v>
      </c>
      <c r="H3" s="76" t="s">
        <v>65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66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67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68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69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70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71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72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73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74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75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76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77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78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79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80</v>
      </c>
      <c r="B5" s="30"/>
      <c r="C5" s="30"/>
      <c r="D5" s="30"/>
      <c r="E5" s="30"/>
      <c r="F5" s="30"/>
      <c r="G5" s="30"/>
      <c r="H5" s="31" t="s">
        <v>81</v>
      </c>
      <c r="I5" s="31" t="s">
        <v>82</v>
      </c>
      <c r="J5" s="31" t="s">
        <v>83</v>
      </c>
      <c r="K5" s="31" t="s">
        <v>84</v>
      </c>
      <c r="L5" s="31" t="s">
        <v>85</v>
      </c>
      <c r="M5" s="31" t="s">
        <v>5</v>
      </c>
      <c r="N5" s="31" t="s">
        <v>86</v>
      </c>
      <c r="O5" s="31" t="s">
        <v>87</v>
      </c>
      <c r="P5" s="31" t="s">
        <v>88</v>
      </c>
      <c r="Q5" s="31" t="s">
        <v>89</v>
      </c>
      <c r="R5" s="31" t="s">
        <v>90</v>
      </c>
      <c r="S5" s="31" t="s">
        <v>91</v>
      </c>
      <c r="T5" s="31" t="s">
        <v>92</v>
      </c>
      <c r="U5" s="31" t="s">
        <v>93</v>
      </c>
      <c r="V5" s="31" t="s">
        <v>94</v>
      </c>
      <c r="W5" s="31" t="s">
        <v>95</v>
      </c>
      <c r="X5" s="31" t="s">
        <v>96</v>
      </c>
      <c r="Y5" s="31" t="s">
        <v>97</v>
      </c>
      <c r="Z5" s="31" t="s">
        <v>98</v>
      </c>
      <c r="AA5" s="31" t="s">
        <v>99</v>
      </c>
      <c r="AB5" s="31" t="s">
        <v>100</v>
      </c>
      <c r="AC5" s="31" t="s">
        <v>101</v>
      </c>
      <c r="AD5" s="31" t="s">
        <v>102</v>
      </c>
      <c r="AE5" s="31" t="s">
        <v>103</v>
      </c>
      <c r="AF5" s="31" t="s">
        <v>104</v>
      </c>
      <c r="AG5" s="31" t="s">
        <v>105</v>
      </c>
      <c r="AH5" s="31" t="s">
        <v>106</v>
      </c>
      <c r="AI5" s="31" t="s">
        <v>43</v>
      </c>
      <c r="AJ5" s="31" t="s">
        <v>97</v>
      </c>
      <c r="AK5" s="31" t="s">
        <v>98</v>
      </c>
      <c r="AL5" s="31" t="s">
        <v>99</v>
      </c>
      <c r="AM5" s="31" t="s">
        <v>100</v>
      </c>
      <c r="AN5" s="31" t="s">
        <v>101</v>
      </c>
      <c r="AO5" s="31" t="s">
        <v>102</v>
      </c>
      <c r="AP5" s="31" t="s">
        <v>103</v>
      </c>
      <c r="AQ5" s="31" t="s">
        <v>104</v>
      </c>
      <c r="AR5" s="31" t="s">
        <v>105</v>
      </c>
      <c r="AS5" s="31" t="s">
        <v>106</v>
      </c>
      <c r="AT5" s="31" t="s">
        <v>107</v>
      </c>
      <c r="AU5" s="31" t="s">
        <v>97</v>
      </c>
      <c r="AV5" s="31" t="s">
        <v>98</v>
      </c>
      <c r="AW5" s="31" t="s">
        <v>99</v>
      </c>
      <c r="AX5" s="31" t="s">
        <v>100</v>
      </c>
      <c r="AY5" s="31" t="s">
        <v>101</v>
      </c>
      <c r="AZ5" s="31" t="s">
        <v>102</v>
      </c>
      <c r="BA5" s="31" t="s">
        <v>103</v>
      </c>
      <c r="BB5" s="31" t="s">
        <v>104</v>
      </c>
      <c r="BC5" s="31" t="s">
        <v>105</v>
      </c>
      <c r="BD5" s="31" t="s">
        <v>106</v>
      </c>
      <c r="BE5" s="31" t="s">
        <v>107</v>
      </c>
      <c r="BF5" s="31" t="s">
        <v>97</v>
      </c>
      <c r="BG5" s="31" t="s">
        <v>98</v>
      </c>
      <c r="BH5" s="31" t="s">
        <v>99</v>
      </c>
      <c r="BI5" s="31" t="s">
        <v>100</v>
      </c>
      <c r="BJ5" s="31" t="s">
        <v>101</v>
      </c>
      <c r="BK5" s="31" t="s">
        <v>102</v>
      </c>
      <c r="BL5" s="31" t="s">
        <v>103</v>
      </c>
      <c r="BM5" s="31" t="s">
        <v>104</v>
      </c>
      <c r="BN5" s="31" t="s">
        <v>105</v>
      </c>
      <c r="BO5" s="31" t="s">
        <v>106</v>
      </c>
      <c r="BP5" s="31" t="s">
        <v>107</v>
      </c>
      <c r="BQ5" s="31" t="s">
        <v>97</v>
      </c>
      <c r="BR5" s="31" t="s">
        <v>98</v>
      </c>
      <c r="BS5" s="31" t="s">
        <v>99</v>
      </c>
      <c r="BT5" s="31" t="s">
        <v>100</v>
      </c>
      <c r="BU5" s="31" t="s">
        <v>101</v>
      </c>
      <c r="BV5" s="31" t="s">
        <v>102</v>
      </c>
      <c r="BW5" s="31" t="s">
        <v>103</v>
      </c>
      <c r="BX5" s="31" t="s">
        <v>104</v>
      </c>
      <c r="BY5" s="31" t="s">
        <v>105</v>
      </c>
      <c r="BZ5" s="31" t="s">
        <v>106</v>
      </c>
      <c r="CA5" s="31" t="s">
        <v>107</v>
      </c>
      <c r="CB5" s="31" t="s">
        <v>97</v>
      </c>
      <c r="CC5" s="31" t="s">
        <v>98</v>
      </c>
      <c r="CD5" s="31" t="s">
        <v>99</v>
      </c>
      <c r="CE5" s="31" t="s">
        <v>100</v>
      </c>
      <c r="CF5" s="31" t="s">
        <v>101</v>
      </c>
      <c r="CG5" s="31" t="s">
        <v>102</v>
      </c>
      <c r="CH5" s="31" t="s">
        <v>103</v>
      </c>
      <c r="CI5" s="31" t="s">
        <v>104</v>
      </c>
      <c r="CJ5" s="31" t="s">
        <v>105</v>
      </c>
      <c r="CK5" s="31" t="s">
        <v>106</v>
      </c>
      <c r="CL5" s="31" t="s">
        <v>107</v>
      </c>
      <c r="CM5" s="31" t="s">
        <v>97</v>
      </c>
      <c r="CN5" s="31" t="s">
        <v>98</v>
      </c>
      <c r="CO5" s="31" t="s">
        <v>99</v>
      </c>
      <c r="CP5" s="31" t="s">
        <v>100</v>
      </c>
      <c r="CQ5" s="31" t="s">
        <v>101</v>
      </c>
      <c r="CR5" s="31" t="s">
        <v>102</v>
      </c>
      <c r="CS5" s="31" t="s">
        <v>103</v>
      </c>
      <c r="CT5" s="31" t="s">
        <v>104</v>
      </c>
      <c r="CU5" s="31" t="s">
        <v>105</v>
      </c>
      <c r="CV5" s="31" t="s">
        <v>106</v>
      </c>
      <c r="CW5" s="31" t="s">
        <v>107</v>
      </c>
      <c r="CX5" s="31" t="s">
        <v>97</v>
      </c>
      <c r="CY5" s="31" t="s">
        <v>98</v>
      </c>
      <c r="CZ5" s="31" t="s">
        <v>99</v>
      </c>
      <c r="DA5" s="31" t="s">
        <v>100</v>
      </c>
      <c r="DB5" s="31" t="s">
        <v>101</v>
      </c>
      <c r="DC5" s="31" t="s">
        <v>102</v>
      </c>
      <c r="DD5" s="31" t="s">
        <v>103</v>
      </c>
      <c r="DE5" s="31" t="s">
        <v>104</v>
      </c>
      <c r="DF5" s="31" t="s">
        <v>105</v>
      </c>
      <c r="DG5" s="31" t="s">
        <v>106</v>
      </c>
      <c r="DH5" s="31" t="s">
        <v>107</v>
      </c>
      <c r="DI5" s="31" t="s">
        <v>97</v>
      </c>
      <c r="DJ5" s="31" t="s">
        <v>98</v>
      </c>
      <c r="DK5" s="31" t="s">
        <v>99</v>
      </c>
      <c r="DL5" s="31" t="s">
        <v>100</v>
      </c>
      <c r="DM5" s="31" t="s">
        <v>101</v>
      </c>
      <c r="DN5" s="31" t="s">
        <v>102</v>
      </c>
      <c r="DO5" s="31" t="s">
        <v>103</v>
      </c>
      <c r="DP5" s="31" t="s">
        <v>104</v>
      </c>
      <c r="DQ5" s="31" t="s">
        <v>105</v>
      </c>
      <c r="DR5" s="31" t="s">
        <v>106</v>
      </c>
      <c r="DS5" s="31" t="s">
        <v>107</v>
      </c>
      <c r="DT5" s="31" t="s">
        <v>97</v>
      </c>
      <c r="DU5" s="31" t="s">
        <v>98</v>
      </c>
      <c r="DV5" s="31" t="s">
        <v>99</v>
      </c>
      <c r="DW5" s="31" t="s">
        <v>100</v>
      </c>
      <c r="DX5" s="31" t="s">
        <v>101</v>
      </c>
      <c r="DY5" s="31" t="s">
        <v>102</v>
      </c>
      <c r="DZ5" s="31" t="s">
        <v>103</v>
      </c>
      <c r="EA5" s="31" t="s">
        <v>104</v>
      </c>
      <c r="EB5" s="31" t="s">
        <v>105</v>
      </c>
      <c r="EC5" s="31" t="s">
        <v>106</v>
      </c>
      <c r="ED5" s="31" t="s">
        <v>107</v>
      </c>
      <c r="EE5" s="31" t="s">
        <v>97</v>
      </c>
      <c r="EF5" s="31" t="s">
        <v>98</v>
      </c>
      <c r="EG5" s="31" t="s">
        <v>99</v>
      </c>
      <c r="EH5" s="31" t="s">
        <v>100</v>
      </c>
      <c r="EI5" s="31" t="s">
        <v>101</v>
      </c>
      <c r="EJ5" s="31" t="s">
        <v>102</v>
      </c>
      <c r="EK5" s="31" t="s">
        <v>103</v>
      </c>
      <c r="EL5" s="31" t="s">
        <v>104</v>
      </c>
      <c r="EM5" s="31" t="s">
        <v>105</v>
      </c>
      <c r="EN5" s="31" t="s">
        <v>106</v>
      </c>
      <c r="EO5" s="31" t="s">
        <v>107</v>
      </c>
    </row>
    <row r="6" spans="1:145" s="35" customFormat="1" x14ac:dyDescent="0.15">
      <c r="A6" s="27" t="s">
        <v>108</v>
      </c>
      <c r="B6" s="32">
        <f>B7</f>
        <v>2017</v>
      </c>
      <c r="C6" s="32">
        <f t="shared" ref="C6:X6" si="3">C7</f>
        <v>103446</v>
      </c>
      <c r="D6" s="32">
        <f t="shared" si="3"/>
        <v>47</v>
      </c>
      <c r="E6" s="32">
        <f t="shared" si="3"/>
        <v>17</v>
      </c>
      <c r="F6" s="32">
        <f t="shared" si="3"/>
        <v>5</v>
      </c>
      <c r="G6" s="32">
        <f t="shared" si="3"/>
        <v>0</v>
      </c>
      <c r="H6" s="32" t="str">
        <f t="shared" si="3"/>
        <v>群馬県　榛東村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農業集落排水</v>
      </c>
      <c r="L6" s="32" t="str">
        <f t="shared" si="3"/>
        <v>F3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30.62</v>
      </c>
      <c r="Q6" s="33">
        <f t="shared" si="3"/>
        <v>103.25</v>
      </c>
      <c r="R6" s="33">
        <f t="shared" si="3"/>
        <v>2160</v>
      </c>
      <c r="S6" s="33">
        <f t="shared" si="3"/>
        <v>14763</v>
      </c>
      <c r="T6" s="33">
        <f t="shared" si="3"/>
        <v>27.92</v>
      </c>
      <c r="U6" s="33">
        <f t="shared" si="3"/>
        <v>528.76</v>
      </c>
      <c r="V6" s="33">
        <f t="shared" si="3"/>
        <v>4491</v>
      </c>
      <c r="W6" s="33">
        <f t="shared" si="3"/>
        <v>2.79</v>
      </c>
      <c r="X6" s="33">
        <f t="shared" si="3"/>
        <v>1609.68</v>
      </c>
      <c r="Y6" s="34">
        <f>IF(Y7="",NA(),Y7)</f>
        <v>98.19</v>
      </c>
      <c r="Z6" s="34">
        <f t="shared" ref="Z6:AH6" si="4">IF(Z7="",NA(),Z7)</f>
        <v>99.51</v>
      </c>
      <c r="AA6" s="34">
        <f t="shared" si="4"/>
        <v>98.52</v>
      </c>
      <c r="AB6" s="34">
        <f t="shared" si="4"/>
        <v>98.97</v>
      </c>
      <c r="AC6" s="34">
        <f t="shared" si="4"/>
        <v>100.19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3">
        <f t="shared" si="7"/>
        <v>0</v>
      </c>
      <c r="BI6" s="33">
        <f t="shared" si="7"/>
        <v>0</v>
      </c>
      <c r="BJ6" s="33">
        <f t="shared" si="7"/>
        <v>0</v>
      </c>
      <c r="BK6" s="34">
        <f t="shared" si="7"/>
        <v>1117.1099999999999</v>
      </c>
      <c r="BL6" s="34">
        <f t="shared" si="7"/>
        <v>1161.05</v>
      </c>
      <c r="BM6" s="34">
        <f t="shared" si="7"/>
        <v>979.89</v>
      </c>
      <c r="BN6" s="34">
        <f t="shared" si="7"/>
        <v>1051.43</v>
      </c>
      <c r="BO6" s="34">
        <f t="shared" si="7"/>
        <v>982.29</v>
      </c>
      <c r="BP6" s="33" t="str">
        <f>IF(BP7="","",IF(BP7="-","【-】","【"&amp;SUBSTITUTE(TEXT(BP7,"#,##0.00"),"-","△")&amp;"】"))</f>
        <v>【814.89】</v>
      </c>
      <c r="BQ6" s="34">
        <f>IF(BQ7="",NA(),BQ7)</f>
        <v>72</v>
      </c>
      <c r="BR6" s="34">
        <f t="shared" ref="BR6:BZ6" si="8">IF(BR7="",NA(),BR7)</f>
        <v>65.44</v>
      </c>
      <c r="BS6" s="34">
        <f t="shared" si="8"/>
        <v>66.849999999999994</v>
      </c>
      <c r="BT6" s="34">
        <f t="shared" si="8"/>
        <v>45.5</v>
      </c>
      <c r="BU6" s="34">
        <f t="shared" si="8"/>
        <v>59.05</v>
      </c>
      <c r="BV6" s="34">
        <f t="shared" si="8"/>
        <v>41.04</v>
      </c>
      <c r="BW6" s="34">
        <f t="shared" si="8"/>
        <v>41.08</v>
      </c>
      <c r="BX6" s="34">
        <f t="shared" si="8"/>
        <v>41.34</v>
      </c>
      <c r="BY6" s="34">
        <f t="shared" si="8"/>
        <v>40.06</v>
      </c>
      <c r="BZ6" s="34">
        <f t="shared" si="8"/>
        <v>41.25</v>
      </c>
      <c r="CA6" s="33" t="str">
        <f>IF(CA7="","",IF(CA7="-","【-】","【"&amp;SUBSTITUTE(TEXT(CA7,"#,##0.00"),"-","△")&amp;"】"))</f>
        <v>【60.64】</v>
      </c>
      <c r="CB6" s="34">
        <f>IF(CB7="",NA(),CB7)</f>
        <v>150</v>
      </c>
      <c r="CC6" s="34">
        <f t="shared" ref="CC6:CK6" si="9">IF(CC7="",NA(),CC7)</f>
        <v>170.09</v>
      </c>
      <c r="CD6" s="34">
        <f t="shared" si="9"/>
        <v>167.45</v>
      </c>
      <c r="CE6" s="34">
        <f t="shared" si="9"/>
        <v>245.31</v>
      </c>
      <c r="CF6" s="34">
        <f t="shared" si="9"/>
        <v>191.2</v>
      </c>
      <c r="CG6" s="34">
        <f t="shared" si="9"/>
        <v>357.08</v>
      </c>
      <c r="CH6" s="34">
        <f t="shared" si="9"/>
        <v>378.08</v>
      </c>
      <c r="CI6" s="34">
        <f t="shared" si="9"/>
        <v>357.49</v>
      </c>
      <c r="CJ6" s="34">
        <f t="shared" si="9"/>
        <v>355.22</v>
      </c>
      <c r="CK6" s="34">
        <f t="shared" si="9"/>
        <v>334.48</v>
      </c>
      <c r="CL6" s="33" t="str">
        <f>IF(CL7="","",IF(CL7="-","【-】","【"&amp;SUBSTITUTE(TEXT(CL7,"#,##0.00"),"-","△")&amp;"】"))</f>
        <v>【255.52】</v>
      </c>
      <c r="CM6" s="34">
        <f>IF(CM7="",NA(),CM7)</f>
        <v>36.479999999999997</v>
      </c>
      <c r="CN6" s="34">
        <f t="shared" ref="CN6:CV6" si="10">IF(CN7="",NA(),CN7)</f>
        <v>38.630000000000003</v>
      </c>
      <c r="CO6" s="34">
        <f t="shared" si="10"/>
        <v>38.85</v>
      </c>
      <c r="CP6" s="34">
        <f t="shared" si="10"/>
        <v>40.51</v>
      </c>
      <c r="CQ6" s="34">
        <f t="shared" si="10"/>
        <v>41.11</v>
      </c>
      <c r="CR6" s="34">
        <f t="shared" si="10"/>
        <v>45.95</v>
      </c>
      <c r="CS6" s="34">
        <f t="shared" si="10"/>
        <v>44.69</v>
      </c>
      <c r="CT6" s="34">
        <f t="shared" si="10"/>
        <v>44.69</v>
      </c>
      <c r="CU6" s="34">
        <f t="shared" si="10"/>
        <v>42.84</v>
      </c>
      <c r="CV6" s="34">
        <f t="shared" si="10"/>
        <v>40.93</v>
      </c>
      <c r="CW6" s="33" t="str">
        <f>IF(CW7="","",IF(CW7="-","【-】","【"&amp;SUBSTITUTE(TEXT(CW7,"#,##0.00"),"-","△")&amp;"】"))</f>
        <v>【52.49】</v>
      </c>
      <c r="CX6" s="34">
        <f>IF(CX7="",NA(),CX7)</f>
        <v>56.01</v>
      </c>
      <c r="CY6" s="34">
        <f t="shared" ref="CY6:DG6" si="11">IF(CY7="",NA(),CY7)</f>
        <v>56.43</v>
      </c>
      <c r="CZ6" s="34">
        <f t="shared" si="11"/>
        <v>56.21</v>
      </c>
      <c r="DA6" s="34">
        <f t="shared" si="11"/>
        <v>55.7</v>
      </c>
      <c r="DB6" s="34">
        <f t="shared" si="11"/>
        <v>64.02</v>
      </c>
      <c r="DC6" s="34">
        <f t="shared" si="11"/>
        <v>71.97</v>
      </c>
      <c r="DD6" s="34">
        <f t="shared" si="11"/>
        <v>70.59</v>
      </c>
      <c r="DE6" s="34">
        <f t="shared" si="11"/>
        <v>69.67</v>
      </c>
      <c r="DF6" s="34">
        <f t="shared" si="11"/>
        <v>66.3</v>
      </c>
      <c r="DG6" s="34">
        <f t="shared" si="11"/>
        <v>62.73</v>
      </c>
      <c r="DH6" s="33" t="str">
        <f>IF(DH7="","",IF(DH7="-","【-】","【"&amp;SUBSTITUTE(TEXT(DH7,"#,##0.00"),"-","△")&amp;"】"))</f>
        <v>【85.49】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0.04</v>
      </c>
      <c r="EK6" s="34">
        <f t="shared" si="14"/>
        <v>7.0000000000000007E-2</v>
      </c>
      <c r="EL6" s="34">
        <f t="shared" si="14"/>
        <v>0.02</v>
      </c>
      <c r="EM6" s="34">
        <f t="shared" si="14"/>
        <v>0.03</v>
      </c>
      <c r="EN6" s="33">
        <f t="shared" si="14"/>
        <v>0</v>
      </c>
      <c r="EO6" s="33" t="str">
        <f>IF(EO7="","",IF(EO7="-","【-】","【"&amp;SUBSTITUTE(TEXT(EO7,"#,##0.00"),"-","△")&amp;"】"))</f>
        <v>【0.11】</v>
      </c>
    </row>
    <row r="7" spans="1:145" s="35" customFormat="1" x14ac:dyDescent="0.15">
      <c r="A7" s="27"/>
      <c r="B7" s="36">
        <v>2017</v>
      </c>
      <c r="C7" s="36">
        <v>103446</v>
      </c>
      <c r="D7" s="36">
        <v>47</v>
      </c>
      <c r="E7" s="36">
        <v>17</v>
      </c>
      <c r="F7" s="36">
        <v>5</v>
      </c>
      <c r="G7" s="36">
        <v>0</v>
      </c>
      <c r="H7" s="36" t="s">
        <v>109</v>
      </c>
      <c r="I7" s="36" t="s">
        <v>110</v>
      </c>
      <c r="J7" s="36" t="s">
        <v>111</v>
      </c>
      <c r="K7" s="36" t="s">
        <v>112</v>
      </c>
      <c r="L7" s="36" t="s">
        <v>113</v>
      </c>
      <c r="M7" s="36" t="s">
        <v>114</v>
      </c>
      <c r="N7" s="37" t="s">
        <v>115</v>
      </c>
      <c r="O7" s="37" t="s">
        <v>116</v>
      </c>
      <c r="P7" s="37">
        <v>30.62</v>
      </c>
      <c r="Q7" s="37">
        <v>103.25</v>
      </c>
      <c r="R7" s="37">
        <v>2160</v>
      </c>
      <c r="S7" s="37">
        <v>14763</v>
      </c>
      <c r="T7" s="37">
        <v>27.92</v>
      </c>
      <c r="U7" s="37">
        <v>528.76</v>
      </c>
      <c r="V7" s="37">
        <v>4491</v>
      </c>
      <c r="W7" s="37">
        <v>2.79</v>
      </c>
      <c r="X7" s="37">
        <v>1609.68</v>
      </c>
      <c r="Y7" s="37">
        <v>98.19</v>
      </c>
      <c r="Z7" s="37">
        <v>99.51</v>
      </c>
      <c r="AA7" s="37">
        <v>98.52</v>
      </c>
      <c r="AB7" s="37">
        <v>98.97</v>
      </c>
      <c r="AC7" s="37">
        <v>100.19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0</v>
      </c>
      <c r="BI7" s="37">
        <v>0</v>
      </c>
      <c r="BJ7" s="37">
        <v>0</v>
      </c>
      <c r="BK7" s="37">
        <v>1117.1099999999999</v>
      </c>
      <c r="BL7" s="37">
        <v>1161.05</v>
      </c>
      <c r="BM7" s="37">
        <v>979.89</v>
      </c>
      <c r="BN7" s="37">
        <v>1051.43</v>
      </c>
      <c r="BO7" s="37">
        <v>982.29</v>
      </c>
      <c r="BP7" s="37">
        <v>814.89</v>
      </c>
      <c r="BQ7" s="37">
        <v>72</v>
      </c>
      <c r="BR7" s="37">
        <v>65.44</v>
      </c>
      <c r="BS7" s="37">
        <v>66.849999999999994</v>
      </c>
      <c r="BT7" s="37">
        <v>45.5</v>
      </c>
      <c r="BU7" s="37">
        <v>59.05</v>
      </c>
      <c r="BV7" s="37">
        <v>41.04</v>
      </c>
      <c r="BW7" s="37">
        <v>41.08</v>
      </c>
      <c r="BX7" s="37">
        <v>41.34</v>
      </c>
      <c r="BY7" s="37">
        <v>40.06</v>
      </c>
      <c r="BZ7" s="37">
        <v>41.25</v>
      </c>
      <c r="CA7" s="37">
        <v>60.64</v>
      </c>
      <c r="CB7" s="37">
        <v>150</v>
      </c>
      <c r="CC7" s="37">
        <v>170.09</v>
      </c>
      <c r="CD7" s="37">
        <v>167.45</v>
      </c>
      <c r="CE7" s="37">
        <v>245.31</v>
      </c>
      <c r="CF7" s="37">
        <v>191.2</v>
      </c>
      <c r="CG7" s="37">
        <v>357.08</v>
      </c>
      <c r="CH7" s="37">
        <v>378.08</v>
      </c>
      <c r="CI7" s="37">
        <v>357.49</v>
      </c>
      <c r="CJ7" s="37">
        <v>355.22</v>
      </c>
      <c r="CK7" s="37">
        <v>334.48</v>
      </c>
      <c r="CL7" s="37">
        <v>255.52</v>
      </c>
      <c r="CM7" s="37">
        <v>36.479999999999997</v>
      </c>
      <c r="CN7" s="37">
        <v>38.630000000000003</v>
      </c>
      <c r="CO7" s="37">
        <v>38.85</v>
      </c>
      <c r="CP7" s="37">
        <v>40.51</v>
      </c>
      <c r="CQ7" s="37">
        <v>41.11</v>
      </c>
      <c r="CR7" s="37">
        <v>45.95</v>
      </c>
      <c r="CS7" s="37">
        <v>44.69</v>
      </c>
      <c r="CT7" s="37">
        <v>44.69</v>
      </c>
      <c r="CU7" s="37">
        <v>42.84</v>
      </c>
      <c r="CV7" s="37">
        <v>40.93</v>
      </c>
      <c r="CW7" s="37">
        <v>52.49</v>
      </c>
      <c r="CX7" s="37">
        <v>56.01</v>
      </c>
      <c r="CY7" s="37">
        <v>56.43</v>
      </c>
      <c r="CZ7" s="37">
        <v>56.21</v>
      </c>
      <c r="DA7" s="37">
        <v>55.7</v>
      </c>
      <c r="DB7" s="37">
        <v>64.02</v>
      </c>
      <c r="DC7" s="37">
        <v>71.97</v>
      </c>
      <c r="DD7" s="37">
        <v>70.59</v>
      </c>
      <c r="DE7" s="37">
        <v>69.67</v>
      </c>
      <c r="DF7" s="37">
        <v>66.3</v>
      </c>
      <c r="DG7" s="37">
        <v>62.73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0.04</v>
      </c>
      <c r="EK7" s="37">
        <v>7.0000000000000007E-2</v>
      </c>
      <c r="EL7" s="37">
        <v>0.02</v>
      </c>
      <c r="EM7" s="37">
        <v>0.03</v>
      </c>
      <c r="EN7" s="37">
        <v>0</v>
      </c>
      <c r="EO7" s="37">
        <v>0.11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117</v>
      </c>
      <c r="C9" s="39" t="s">
        <v>118</v>
      </c>
      <c r="D9" s="39" t="s">
        <v>119</v>
      </c>
      <c r="E9" s="39" t="s">
        <v>120</v>
      </c>
      <c r="F9" s="39" t="s">
        <v>121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59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 </cp:lastModifiedBy>
  <dcterms:created xsi:type="dcterms:W3CDTF">2018-12-03T09:22:23Z</dcterms:created>
  <dcterms:modified xsi:type="dcterms:W3CDTF">2019-02-13T08:07:08Z</dcterms:modified>
  <cp:category/>
</cp:coreProperties>
</file>