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14○吉岡町\"/>
    </mc:Choice>
  </mc:AlternateContent>
  <workbookProtection workbookAlgorithmName="SHA-512" workbookHashValue="EHT2iKmZsx8ONiH3bbkQiCuPESWfdDpUytqTXXgm4pdfYJqBA+ZN+4K735C9qVToyU898x7GOzk1p+SP8v7UIQ==" workbookSaltValue="j6qB5X5ulZ/8jRrXzFE8u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<sst xmlns="http://schemas.openxmlformats.org/spreadsheetml/2006/main" count="240" uniqueCount="126">
  <si>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</si>
  <si>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</si>
  <si>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</si>
  <si>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</si>
  <si>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</si>
  <si>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</si>
  <si>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</si>
  <si>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</si>
  <si>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</si>
  <si>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</si>
  <si>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</si>
  <si>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</si>
  <si>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</si>
  <si>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</si>
  <si>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</si>
  <si>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</si>
  <si>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</si>
  <si>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</si>
  <si>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</si>
  <si>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</si>
  <si>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</si>
  <si>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</si>
  <si>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</si>
  <si>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</si>
  <si>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</si>
  <si>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</si>
  <si>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</si>
  <si>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</si>
  <si>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</si>
  <si>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</si>
  <si>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</si>
  <si>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</si>
  <si>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</si>
  <si>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</si>
  <si>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</si>
  <si>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</si>
  <si>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</si>
  <si>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</si>
  <si>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</si>
  <si>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</si>
  <si>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</si>
  <si>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</si>
  <si>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</si>
  <si>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</si>
  <si>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</si>
  <si>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</si>
  <si>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</si>
  <si>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</si>
  <si>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</si>
  <si>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</si>
  <si>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</si>
  <si>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</si>
  <si>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</si>
  <si>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</si>
  <si>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</si>
  <si>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</si>
  <si>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</si>
  <si>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</si>
  <si>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</si>
  <si>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</si>
  <si>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</si>
  <si>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</si>
  <si>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</si>
  <si>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</si>
  <si>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</si>
  <si>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</si>
  <si>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</si>
  <si>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</si>
  <si>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</si>
  <si>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</si>
  <si>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</si>
  <si>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</si>
  <si>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</si>
  <si>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</si>
  <si>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</si>
  <si>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</si>
  <si>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</si>
  <si>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</si>
  <si>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</si>
  <si>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</si>
  <si>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</si>
  <si>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</si>
  <si>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</si>
  <si>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</si>
  <si>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</si>
  <si>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</si>
  <si>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</si>
  <si>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</si>
  <si>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</si>
  <si>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</si>
  <si>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</si>
  <si>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</si>
  <si>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</si>
  <si>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</si>
  <si>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</si>
  <si>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</si>
  <si>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</si>
  <si>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</si>
  <si>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</si>
  <si>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</si>
  <si>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</si>
  <si>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</si>
  <si>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</si>
  <si>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</si>
  <si>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</si>
  <si>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</si>
  <si>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</si>
  <si>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</si>
  <si>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</si>
  <si>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</si>
  <si>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吉岡町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</si>
  <si>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</si>
  <si>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</si>
  <si>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</si>
  <si>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</si>
  <si>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</si>
  <si>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</si>
  <si>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</si>
  <si>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</si>
  <si>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</si>
  <si>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</si>
  <si>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</si>
  <si>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</si>
  <si>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農業集落排水事業については、下水道料金にて業務に係る経費や施設の整備・維持管理に必要な経費の多くを賄う、独立採算の原則のもと運営されています。
　しかし、現在の経営状況については、左図⑤のとおり使用料金収入による経費回収率が5割前後であり、一般会計からの繰入に頼らざるを得ない状況となっております。
　原因としては、2010年度に供用開始となった小倉地区農業集落排水の接続率がまだ低いことにより料金収入が低いことと、上野田地区及び北下南下地区農業集落排水処理施設の老朽化による機器修繕費が増加していることによるものと考えられます。
　今後の対策としては、小倉地区の接続を推進していくことにより、平均を下回っている水洗化率を向上させ、料金収入を増やすことにより、経費回収率を上げていきたいと考えております。また、処理施設の機器修繕に関しては、老朽化した機器について優先順位をつけて修繕することにより、緊急対応の回数を減らし、適切な維持管理に努めるよう努力いたします。</t>
    <rPh sb="163" eb="164">
      <t>ネン</t>
    </rPh>
    <rPh sb="164" eb="165">
      <t>ド</t>
    </rPh>
    <phoneticPr fontId="4"/>
  </si>
  <si>
    <t xml:space="preserve">　吉岡町農業集落排水事業については、法非適企業であるため、減価償却等を行っておらず、管渠老朽化率については算出されておりません。しかし、上野田地区については1996年度から供用開始となっており、供用開始から20年以上が経過していることから、施設及び管路の老朽化は進んでいると考えられます。
　このことについて、2007年度から不明水対策調査に取り組んでおります。内容としては、管路内カメラ調査を毎年700m程度行っており、異常・破損等が確認された箇所については修繕を行っております。
　今後の計画としては、2019年度中に上野田地区の残りの不明水対策調査を全て行い、翌年度以降は、次に古い北下南下地区農業集落排水の不明水調査を行う予定になっております。             
</t>
    <rPh sb="82" eb="83">
      <t>ネン</t>
    </rPh>
    <rPh sb="83" eb="84">
      <t>ド</t>
    </rPh>
    <rPh sb="159" eb="161">
      <t>ネンド</t>
    </rPh>
    <rPh sb="257" eb="259">
      <t>ネンド</t>
    </rPh>
    <rPh sb="259" eb="260">
      <t>チュウ</t>
    </rPh>
    <rPh sb="267" eb="268">
      <t>ノコ</t>
    </rPh>
    <rPh sb="278" eb="279">
      <t>スベ</t>
    </rPh>
    <rPh sb="280" eb="281">
      <t>オコナ</t>
    </rPh>
    <rPh sb="283" eb="286">
      <t>ヨクネンド</t>
    </rPh>
    <rPh sb="286" eb="288">
      <t>イコウ</t>
    </rPh>
    <phoneticPr fontId="4"/>
  </si>
  <si>
    <t xml:space="preserve">　近年、節水意識の高まりや節水型家電等の普及により、接続率は向上しているものの、料金収入についてはほぼ横ばいとなっております。そのような状況でも、処理施設の老朽化は着実に進行しており、老朽化により破損する機器の数も増えております。
　このことから、今後は中長期的な視点を持ち、老朽化施設の更新等を進めると同時に、より一層の経営の効率化を図っていく必要があります。
　2016年度に行った機能診断調査では、現況の施設及び管路の状況把握調査を行い、2017年度に行った最適整備構想では、ストックマネジメントの考え方に基づき施設への投資・修繕等を計画立てて行うことにより、費用の平準化を行うことが出来ます。これらを活用しより適切に運営ができるよう努力を続けてまいります。
　また、将来的に公共下水道区域への編入を予定しております。              
</t>
    <rPh sb="187" eb="189">
      <t>ネンド</t>
    </rPh>
    <rPh sb="190" eb="191">
      <t>オコナ</t>
    </rPh>
    <rPh sb="219" eb="220">
      <t>オコナ</t>
    </rPh>
    <rPh sb="226" eb="228">
      <t>ネンド</t>
    </rPh>
    <rPh sb="229" eb="230">
      <t>オコナ</t>
    </rPh>
    <rPh sb="290" eb="291">
      <t>オコナ</t>
    </rPh>
    <rPh sb="295" eb="297">
      <t>デキ</t>
    </rPh>
    <rPh sb="320" eb="322">
      <t>ドリョク</t>
    </rPh>
    <rPh sb="323" eb="324">
      <t>ツヅ</t>
    </rPh>
    <rPh sb="337" eb="340">
      <t>ショウライテキ</t>
    </rPh>
    <rPh sb="346" eb="348">
      <t>クイキ</t>
    </rPh>
    <rPh sb="353" eb="355">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</si>
</sst>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E38-4974-85B4-F84E24D65EB1}"/>
            </c:ext>
          </c:extLst>
        </c:ser>
        <c:dLbls>
          <c:showLegendKey val="0"/>
          <c:showVal val="0"/>
          <c:showCatName val="0"/>
          <c:showSerName val="0"/>
          <c:showPercent val="0"/>
          <c:showBubbleSize val="0"/>
        </c:dLbls>
        <c:gapWidth val="150"/>
        <c:axId val="427447816"/>
        <c:axId val="42744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4E38-4974-85B4-F84E24D65EB1}"/>
            </c:ext>
          </c:extLst>
        </c:ser>
        <c:dLbls>
          <c:showLegendKey val="0"/>
          <c:showVal val="0"/>
          <c:showCatName val="0"/>
          <c:showSerName val="0"/>
          <c:showPercent val="0"/>
          <c:showBubbleSize val="0"/>
        </c:dLbls>
        <c:marker val="1"/>
        <c:smooth val="0"/>
        <c:axId val="427447816"/>
        <c:axId val="427448208"/>
      </c:lineChart>
      <c:dateAx>
        <c:axId val="427447816"/>
        <c:scaling>
          <c:orientation val="minMax"/>
        </c:scaling>
        <c:delete val="1"/>
        <c:axPos val="b"/>
        <c:numFmt formatCode="ge" sourceLinked="1"/>
        <c:majorTickMark val="none"/>
        <c:minorTickMark val="none"/>
        <c:tickLblPos val="none"/>
        <c:crossAx val="427448208"/>
        <c:crosses val="autoZero"/>
        <c:auto val="1"/>
        <c:lblOffset val="100"/>
        <c:baseTimeUnit val="years"/>
      </c:dateAx>
      <c:valAx>
        <c:axId val="42744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447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54.2</c:v>
                </c:pt>
                <c:pt idx="1">
                  <c:v>52.37</c:v>
                </c:pt>
                <c:pt idx="2">
                  <c:v>52.67</c:v>
                </c:pt>
                <c:pt idx="3">
                  <c:v>54.81</c:v>
                </c:pt>
                <c:pt idx="4">
                  <c:v>54.89</c:v>
                </c:pt>
              </c:numCache>
            </c:numRef>
          </c:val>
          <c:extLst xmlns:c16r2="http://schemas.microsoft.com/office/drawing/2015/06/chart">
            <c:ext xmlns:c16="http://schemas.microsoft.com/office/drawing/2014/chart" uri="{C3380CC4-5D6E-409C-BE32-E72D297353CC}">
              <c16:uniqueId val="{00000000-9A9F-4ED5-82C8-79A4E04BB24D}"/>
            </c:ext>
          </c:extLst>
        </c:ser>
        <c:dLbls>
          <c:showLegendKey val="0"/>
          <c:showVal val="0"/>
          <c:showCatName val="0"/>
          <c:showSerName val="0"/>
          <c:showPercent val="0"/>
          <c:showBubbleSize val="0"/>
        </c:dLbls>
        <c:gapWidth val="150"/>
        <c:axId val="53514096"/>
        <c:axId val="53516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9A9F-4ED5-82C8-79A4E04BB24D}"/>
            </c:ext>
          </c:extLst>
        </c:ser>
        <c:dLbls>
          <c:showLegendKey val="0"/>
          <c:showVal val="0"/>
          <c:showCatName val="0"/>
          <c:showSerName val="0"/>
          <c:showPercent val="0"/>
          <c:showBubbleSize val="0"/>
        </c:dLbls>
        <c:marker val="1"/>
        <c:smooth val="0"/>
        <c:axId val="53514096"/>
        <c:axId val="53516056"/>
      </c:lineChart>
      <c:dateAx>
        <c:axId val="53514096"/>
        <c:scaling>
          <c:orientation val="minMax"/>
        </c:scaling>
        <c:delete val="1"/>
        <c:axPos val="b"/>
        <c:numFmt formatCode="ge" sourceLinked="1"/>
        <c:majorTickMark val="none"/>
        <c:minorTickMark val="none"/>
        <c:tickLblPos val="none"/>
        <c:crossAx val="53516056"/>
        <c:crosses val="autoZero"/>
        <c:auto val="1"/>
        <c:lblOffset val="100"/>
        <c:baseTimeUnit val="years"/>
      </c:dateAx>
      <c:valAx>
        <c:axId val="53516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1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72.38</c:v>
                </c:pt>
                <c:pt idx="1">
                  <c:v>66.78</c:v>
                </c:pt>
                <c:pt idx="2">
                  <c:v>67.180000000000007</c:v>
                </c:pt>
                <c:pt idx="3">
                  <c:v>68.86</c:v>
                </c:pt>
                <c:pt idx="4">
                  <c:v>70.31</c:v>
                </c:pt>
              </c:numCache>
            </c:numRef>
          </c:val>
          <c:extLst xmlns:c16r2="http://schemas.microsoft.com/office/drawing/2015/06/chart">
            <c:ext xmlns:c16="http://schemas.microsoft.com/office/drawing/2014/chart" uri="{C3380CC4-5D6E-409C-BE32-E72D297353CC}">
              <c16:uniqueId val="{00000000-FDBD-4F9B-BD92-6AF0960C9168}"/>
            </c:ext>
          </c:extLst>
        </c:ser>
        <c:dLbls>
          <c:showLegendKey val="0"/>
          <c:showVal val="0"/>
          <c:showCatName val="0"/>
          <c:showSerName val="0"/>
          <c:showPercent val="0"/>
          <c:showBubbleSize val="0"/>
        </c:dLbls>
        <c:gapWidth val="150"/>
        <c:axId val="53516840"/>
        <c:axId val="53519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FDBD-4F9B-BD92-6AF0960C9168}"/>
            </c:ext>
          </c:extLst>
        </c:ser>
        <c:dLbls>
          <c:showLegendKey val="0"/>
          <c:showVal val="0"/>
          <c:showCatName val="0"/>
          <c:showSerName val="0"/>
          <c:showPercent val="0"/>
          <c:showBubbleSize val="0"/>
        </c:dLbls>
        <c:marker val="1"/>
        <c:smooth val="0"/>
        <c:axId val="53516840"/>
        <c:axId val="53519192"/>
      </c:lineChart>
      <c:dateAx>
        <c:axId val="53516840"/>
        <c:scaling>
          <c:orientation val="minMax"/>
        </c:scaling>
        <c:delete val="1"/>
        <c:axPos val="b"/>
        <c:numFmt formatCode="ge" sourceLinked="1"/>
        <c:majorTickMark val="none"/>
        <c:minorTickMark val="none"/>
        <c:tickLblPos val="none"/>
        <c:crossAx val="53519192"/>
        <c:crosses val="autoZero"/>
        <c:auto val="1"/>
        <c:lblOffset val="100"/>
        <c:baseTimeUnit val="years"/>
      </c:dateAx>
      <c:valAx>
        <c:axId val="5351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16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99.75</c:v>
                </c:pt>
                <c:pt idx="1">
                  <c:v>99.78</c:v>
                </c:pt>
                <c:pt idx="2">
                  <c:v>99.77</c:v>
                </c:pt>
                <c:pt idx="3">
                  <c:v>99.76</c:v>
                </c:pt>
                <c:pt idx="4">
                  <c:v>99.75</c:v>
                </c:pt>
              </c:numCache>
            </c:numRef>
          </c:val>
          <c:extLst xmlns:c16r2="http://schemas.microsoft.com/office/drawing/2015/06/chart">
            <c:ext xmlns:c16="http://schemas.microsoft.com/office/drawing/2014/chart" uri="{C3380CC4-5D6E-409C-BE32-E72D297353CC}">
              <c16:uniqueId val="{00000000-C63A-45ED-A12F-602519B26122}"/>
            </c:ext>
          </c:extLst>
        </c:ser>
        <c:dLbls>
          <c:showLegendKey val="0"/>
          <c:showVal val="0"/>
          <c:showCatName val="0"/>
          <c:showSerName val="0"/>
          <c:showPercent val="0"/>
          <c:showBubbleSize val="0"/>
        </c:dLbls>
        <c:gapWidth val="150"/>
        <c:axId val="427451736"/>
        <c:axId val="42744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3A-45ED-A12F-602519B26122}"/>
            </c:ext>
          </c:extLst>
        </c:ser>
        <c:dLbls>
          <c:showLegendKey val="0"/>
          <c:showVal val="0"/>
          <c:showCatName val="0"/>
          <c:showSerName val="0"/>
          <c:showPercent val="0"/>
          <c:showBubbleSize val="0"/>
        </c:dLbls>
        <c:marker val="1"/>
        <c:smooth val="0"/>
        <c:axId val="427451736"/>
        <c:axId val="427449776"/>
      </c:lineChart>
      <c:dateAx>
        <c:axId val="427451736"/>
        <c:scaling>
          <c:orientation val="minMax"/>
        </c:scaling>
        <c:delete val="1"/>
        <c:axPos val="b"/>
        <c:numFmt formatCode="ge" sourceLinked="1"/>
        <c:majorTickMark val="none"/>
        <c:minorTickMark val="none"/>
        <c:tickLblPos val="none"/>
        <c:crossAx val="427449776"/>
        <c:crosses val="autoZero"/>
        <c:auto val="1"/>
        <c:lblOffset val="100"/>
        <c:baseTimeUnit val="years"/>
      </c:dateAx>
      <c:valAx>
        <c:axId val="42744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45173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45A-48DA-947F-C3DE83C50F0F}"/>
            </c:ext>
          </c:extLst>
        </c:ser>
        <c:dLbls>
          <c:showLegendKey val="0"/>
          <c:showVal val="0"/>
          <c:showCatName val="0"/>
          <c:showSerName val="0"/>
          <c:showPercent val="0"/>
          <c:showBubbleSize val="0"/>
        </c:dLbls>
        <c:gapWidth val="150"/>
        <c:axId val="427452912"/>
        <c:axId val="427453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45A-48DA-947F-C3DE83C50F0F}"/>
            </c:ext>
          </c:extLst>
        </c:ser>
        <c:dLbls>
          <c:showLegendKey val="0"/>
          <c:showVal val="0"/>
          <c:showCatName val="0"/>
          <c:showSerName val="0"/>
          <c:showPercent val="0"/>
          <c:showBubbleSize val="0"/>
        </c:dLbls>
        <c:marker val="1"/>
        <c:smooth val="0"/>
        <c:axId val="427452912"/>
        <c:axId val="427453304"/>
      </c:lineChart>
      <c:dateAx>
        <c:axId val="427452912"/>
        <c:scaling>
          <c:orientation val="minMax"/>
        </c:scaling>
        <c:delete val="1"/>
        <c:axPos val="b"/>
        <c:numFmt formatCode="ge" sourceLinked="1"/>
        <c:majorTickMark val="none"/>
        <c:minorTickMark val="none"/>
        <c:tickLblPos val="none"/>
        <c:crossAx val="427453304"/>
        <c:crosses val="autoZero"/>
        <c:auto val="1"/>
        <c:lblOffset val="100"/>
        <c:baseTimeUnit val="years"/>
      </c:dateAx>
      <c:valAx>
        <c:axId val="42745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45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67E-4F45-B934-97B6F495C7AC}"/>
            </c:ext>
          </c:extLst>
        </c:ser>
        <c:dLbls>
          <c:showLegendKey val="0"/>
          <c:showVal val="0"/>
          <c:showCatName val="0"/>
          <c:showSerName val="0"/>
          <c:showPercent val="0"/>
          <c:showBubbleSize val="0"/>
        </c:dLbls>
        <c:gapWidth val="150"/>
        <c:axId val="427450560"/>
        <c:axId val="427447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7E-4F45-B934-97B6F495C7AC}"/>
            </c:ext>
          </c:extLst>
        </c:ser>
        <c:dLbls>
          <c:showLegendKey val="0"/>
          <c:showVal val="0"/>
          <c:showCatName val="0"/>
          <c:showSerName val="0"/>
          <c:showPercent val="0"/>
          <c:showBubbleSize val="0"/>
        </c:dLbls>
        <c:marker val="1"/>
        <c:smooth val="0"/>
        <c:axId val="427450560"/>
        <c:axId val="427447032"/>
      </c:lineChart>
      <c:dateAx>
        <c:axId val="427450560"/>
        <c:scaling>
          <c:orientation val="minMax"/>
        </c:scaling>
        <c:delete val="1"/>
        <c:axPos val="b"/>
        <c:numFmt formatCode="ge" sourceLinked="1"/>
        <c:majorTickMark val="none"/>
        <c:minorTickMark val="none"/>
        <c:tickLblPos val="none"/>
        <c:crossAx val="427447032"/>
        <c:crosses val="autoZero"/>
        <c:auto val="1"/>
        <c:lblOffset val="100"/>
        <c:baseTimeUnit val="years"/>
      </c:dateAx>
      <c:valAx>
        <c:axId val="427447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45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6F-4637-9C8B-27173B9E3EAF}"/>
            </c:ext>
          </c:extLst>
        </c:ser>
        <c:dLbls>
          <c:showLegendKey val="0"/>
          <c:showVal val="0"/>
          <c:showCatName val="0"/>
          <c:showSerName val="0"/>
          <c:showPercent val="0"/>
          <c:showBubbleSize val="0"/>
        </c:dLbls>
        <c:gapWidth val="150"/>
        <c:axId val="415846776"/>
        <c:axId val="41584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6F-4637-9C8B-27173B9E3EAF}"/>
            </c:ext>
          </c:extLst>
        </c:ser>
        <c:dLbls>
          <c:showLegendKey val="0"/>
          <c:showVal val="0"/>
          <c:showCatName val="0"/>
          <c:showSerName val="0"/>
          <c:showPercent val="0"/>
          <c:showBubbleSize val="0"/>
        </c:dLbls>
        <c:marker val="1"/>
        <c:smooth val="0"/>
        <c:axId val="415846776"/>
        <c:axId val="415846384"/>
      </c:lineChart>
      <c:dateAx>
        <c:axId val="415846776"/>
        <c:scaling>
          <c:orientation val="minMax"/>
        </c:scaling>
        <c:delete val="1"/>
        <c:axPos val="b"/>
        <c:numFmt formatCode="ge" sourceLinked="1"/>
        <c:majorTickMark val="none"/>
        <c:minorTickMark val="none"/>
        <c:tickLblPos val="none"/>
        <c:crossAx val="415846384"/>
        <c:crosses val="autoZero"/>
        <c:auto val="1"/>
        <c:lblOffset val="100"/>
        <c:baseTimeUnit val="years"/>
      </c:dateAx>
      <c:valAx>
        <c:axId val="41584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846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696-4861-8AC8-7BA602D625D1}"/>
            </c:ext>
          </c:extLst>
        </c:ser>
        <c:dLbls>
          <c:showLegendKey val="0"/>
          <c:showVal val="0"/>
          <c:showCatName val="0"/>
          <c:showSerName val="0"/>
          <c:showPercent val="0"/>
          <c:showBubbleSize val="0"/>
        </c:dLbls>
        <c:gapWidth val="150"/>
        <c:axId val="415845208"/>
        <c:axId val="415842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696-4861-8AC8-7BA602D625D1}"/>
            </c:ext>
          </c:extLst>
        </c:ser>
        <c:dLbls>
          <c:showLegendKey val="0"/>
          <c:showVal val="0"/>
          <c:showCatName val="0"/>
          <c:showSerName val="0"/>
          <c:showPercent val="0"/>
          <c:showBubbleSize val="0"/>
        </c:dLbls>
        <c:marker val="1"/>
        <c:smooth val="0"/>
        <c:axId val="415845208"/>
        <c:axId val="415842072"/>
      </c:lineChart>
      <c:dateAx>
        <c:axId val="415845208"/>
        <c:scaling>
          <c:orientation val="minMax"/>
        </c:scaling>
        <c:delete val="1"/>
        <c:axPos val="b"/>
        <c:numFmt formatCode="ge" sourceLinked="1"/>
        <c:majorTickMark val="none"/>
        <c:minorTickMark val="none"/>
        <c:tickLblPos val="none"/>
        <c:crossAx val="415842072"/>
        <c:crosses val="autoZero"/>
        <c:auto val="1"/>
        <c:lblOffset val="100"/>
        <c:baseTimeUnit val="years"/>
      </c:dateAx>
      <c:valAx>
        <c:axId val="415842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845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3849.66</c:v>
                </c:pt>
                <c:pt idx="1">
                  <c:v>3861.9</c:v>
                </c:pt>
                <c:pt idx="2">
                  <c:v>3593.43</c:v>
                </c:pt>
                <c:pt idx="3">
                  <c:v>2795.12</c:v>
                </c:pt>
                <c:pt idx="4">
                  <c:v>3101.88</c:v>
                </c:pt>
              </c:numCache>
            </c:numRef>
          </c:val>
          <c:extLst xmlns:c16r2="http://schemas.microsoft.com/office/drawing/2015/06/chart">
            <c:ext xmlns:c16="http://schemas.microsoft.com/office/drawing/2014/chart" uri="{C3380CC4-5D6E-409C-BE32-E72D297353CC}">
              <c16:uniqueId val="{00000000-9D96-4E95-B0F1-DBC77A2F2658}"/>
            </c:ext>
          </c:extLst>
        </c:ser>
        <c:dLbls>
          <c:showLegendKey val="0"/>
          <c:showVal val="0"/>
          <c:showCatName val="0"/>
          <c:showSerName val="0"/>
          <c:showPercent val="0"/>
          <c:showBubbleSize val="0"/>
        </c:dLbls>
        <c:gapWidth val="150"/>
        <c:axId val="415848344"/>
        <c:axId val="41584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9D96-4E95-B0F1-DBC77A2F2658}"/>
            </c:ext>
          </c:extLst>
        </c:ser>
        <c:dLbls>
          <c:showLegendKey val="0"/>
          <c:showVal val="0"/>
          <c:showCatName val="0"/>
          <c:showSerName val="0"/>
          <c:showPercent val="0"/>
          <c:showBubbleSize val="0"/>
        </c:dLbls>
        <c:marker val="1"/>
        <c:smooth val="0"/>
        <c:axId val="415848344"/>
        <c:axId val="415848736"/>
      </c:lineChart>
      <c:dateAx>
        <c:axId val="415848344"/>
        <c:scaling>
          <c:orientation val="minMax"/>
        </c:scaling>
        <c:delete val="1"/>
        <c:axPos val="b"/>
        <c:numFmt formatCode="ge" sourceLinked="1"/>
        <c:majorTickMark val="none"/>
        <c:minorTickMark val="none"/>
        <c:tickLblPos val="none"/>
        <c:crossAx val="415848736"/>
        <c:crosses val="autoZero"/>
        <c:auto val="1"/>
        <c:lblOffset val="100"/>
        <c:baseTimeUnit val="years"/>
      </c:dateAx>
      <c:valAx>
        <c:axId val="41584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848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61.46</c:v>
                </c:pt>
                <c:pt idx="1">
                  <c:v>44.97</c:v>
                </c:pt>
                <c:pt idx="2">
                  <c:v>47.07</c:v>
                </c:pt>
                <c:pt idx="3">
                  <c:v>51.21</c:v>
                </c:pt>
                <c:pt idx="4">
                  <c:v>47.17</c:v>
                </c:pt>
              </c:numCache>
            </c:numRef>
          </c:val>
          <c:extLst xmlns:c16r2="http://schemas.microsoft.com/office/drawing/2015/06/chart">
            <c:ext xmlns:c16="http://schemas.microsoft.com/office/drawing/2014/chart" uri="{C3380CC4-5D6E-409C-BE32-E72D297353CC}">
              <c16:uniqueId val="{00000000-FBA3-4B2C-A225-014867E75816}"/>
            </c:ext>
          </c:extLst>
        </c:ser>
        <c:dLbls>
          <c:showLegendKey val="0"/>
          <c:showVal val="0"/>
          <c:showCatName val="0"/>
          <c:showSerName val="0"/>
          <c:showPercent val="0"/>
          <c:showBubbleSize val="0"/>
        </c:dLbls>
        <c:gapWidth val="150"/>
        <c:axId val="415842856"/>
        <c:axId val="41584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FBA3-4B2C-A225-014867E75816}"/>
            </c:ext>
          </c:extLst>
        </c:ser>
        <c:dLbls>
          <c:showLegendKey val="0"/>
          <c:showVal val="0"/>
          <c:showCatName val="0"/>
          <c:showSerName val="0"/>
          <c:showPercent val="0"/>
          <c:showBubbleSize val="0"/>
        </c:dLbls>
        <c:marker val="1"/>
        <c:smooth val="0"/>
        <c:axId val="415842856"/>
        <c:axId val="415842464"/>
      </c:lineChart>
      <c:dateAx>
        <c:axId val="415842856"/>
        <c:scaling>
          <c:orientation val="minMax"/>
        </c:scaling>
        <c:delete val="1"/>
        <c:axPos val="b"/>
        <c:numFmt formatCode="ge" sourceLinked="1"/>
        <c:majorTickMark val="none"/>
        <c:minorTickMark val="none"/>
        <c:tickLblPos val="none"/>
        <c:crossAx val="415842464"/>
        <c:crosses val="autoZero"/>
        <c:auto val="1"/>
        <c:lblOffset val="100"/>
        <c:baseTimeUnit val="years"/>
      </c:dateAx>
      <c:valAx>
        <c:axId val="41584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842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186.04</c:v>
                </c:pt>
                <c:pt idx="1">
                  <c:v>262.31</c:v>
                </c:pt>
                <c:pt idx="2">
                  <c:v>252.61</c:v>
                </c:pt>
                <c:pt idx="3">
                  <c:v>232.84</c:v>
                </c:pt>
                <c:pt idx="4">
                  <c:v>253.02</c:v>
                </c:pt>
              </c:numCache>
            </c:numRef>
          </c:val>
          <c:extLst xmlns:c16r2="http://schemas.microsoft.com/office/drawing/2015/06/chart">
            <c:ext xmlns:c16="http://schemas.microsoft.com/office/drawing/2014/chart" uri="{C3380CC4-5D6E-409C-BE32-E72D297353CC}">
              <c16:uniqueId val="{00000000-CA84-430E-BB55-3CEFD96C0FCC}"/>
            </c:ext>
          </c:extLst>
        </c:ser>
        <c:dLbls>
          <c:showLegendKey val="0"/>
          <c:showVal val="0"/>
          <c:showCatName val="0"/>
          <c:showSerName val="0"/>
          <c:showPercent val="0"/>
          <c:showBubbleSize val="0"/>
        </c:dLbls>
        <c:gapWidth val="150"/>
        <c:axId val="53514488"/>
        <c:axId val="5351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CA84-430E-BB55-3CEFD96C0FCC}"/>
            </c:ext>
          </c:extLst>
        </c:ser>
        <c:dLbls>
          <c:showLegendKey val="0"/>
          <c:showVal val="0"/>
          <c:showCatName val="0"/>
          <c:showSerName val="0"/>
          <c:showPercent val="0"/>
          <c:showBubbleSize val="0"/>
        </c:dLbls>
        <c:marker val="1"/>
        <c:smooth val="0"/>
        <c:axId val="53514488"/>
        <c:axId val="53514880"/>
      </c:lineChart>
      <c:dateAx>
        <c:axId val="53514488"/>
        <c:scaling>
          <c:orientation val="minMax"/>
        </c:scaling>
        <c:delete val="1"/>
        <c:axPos val="b"/>
        <c:numFmt formatCode="ge" sourceLinked="1"/>
        <c:majorTickMark val="none"/>
        <c:minorTickMark val="none"/>
        <c:tickLblPos val="none"/>
        <c:crossAx val="53514880"/>
        <c:crosses val="autoZero"/>
        <c:auto val="1"/>
        <c:lblOffset val="100"/>
        <c:baseTimeUnit val="years"/>
      </c:dateAx>
      <c:valAx>
        <c:axId val="5351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14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群馬県　吉岡町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21195</v>
      </c>
      <c r="AM8" s="49"/>
      <c r="AN8" s="49"/>
      <c r="AO8" s="49"/>
      <c r="AP8" s="49"/>
      <c r="AQ8" s="49"/>
      <c r="AR8" s="49"/>
      <c r="AS8" s="49"/>
      <c r="AT8" s="44">
        <f>データ!T6</f>
        <v>20.46</v>
      </c>
      <c r="AU8" s="44"/>
      <c r="AV8" s="44"/>
      <c r="AW8" s="44"/>
      <c r="AX8" s="44"/>
      <c r="AY8" s="44"/>
      <c r="AZ8" s="44"/>
      <c r="BA8" s="44"/>
      <c r="BB8" s="44">
        <f>データ!U6</f>
        <v>1035.92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19.34</v>
      </c>
      <c r="Q10" s="44"/>
      <c r="R10" s="44"/>
      <c r="S10" s="44"/>
      <c r="T10" s="44"/>
      <c r="U10" s="44"/>
      <c r="V10" s="44"/>
      <c r="W10" s="44">
        <f>データ!Q6</f>
        <v>97.66</v>
      </c>
      <c r="X10" s="44"/>
      <c r="Y10" s="44"/>
      <c r="Z10" s="44"/>
      <c r="AA10" s="44"/>
      <c r="AB10" s="44"/>
      <c r="AC10" s="44"/>
      <c r="AD10" s="49">
        <f>データ!R6</f>
        <v>2260</v>
      </c>
      <c r="AE10" s="49"/>
      <c r="AF10" s="49"/>
      <c r="AG10" s="49"/>
      <c r="AH10" s="49"/>
      <c r="AI10" s="49"/>
      <c r="AJ10" s="49"/>
      <c r="AK10" s="2"/>
      <c r="AL10" s="49">
        <f>データ!V6</f>
        <v>4106</v>
      </c>
      <c r="AM10" s="49"/>
      <c r="AN10" s="49"/>
      <c r="AO10" s="49"/>
      <c r="AP10" s="49"/>
      <c r="AQ10" s="49"/>
      <c r="AR10" s="49"/>
      <c r="AS10" s="49"/>
      <c r="AT10" s="44">
        <f>データ!W6</f>
        <v>1.65</v>
      </c>
      <c r="AU10" s="44"/>
      <c r="AV10" s="44"/>
      <c r="AW10" s="44"/>
      <c r="AX10" s="44"/>
      <c r="AY10" s="44"/>
      <c r="AZ10" s="44"/>
      <c r="BA10" s="44"/>
      <c r="BB10" s="44">
        <f>データ!X6</f>
        <v>2488.48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Ueh9zURNN/b+qwD2u3HSq9cG2dkXZ/oYxdZYgpDhMi1t5veoptCZ4IhJ4+gy44m3xY6bmwKhojWL67N9Oz5Q7A==" saltValue="DTst1jtoG1JCVZiAfeYFq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103454</v>
      </c>
      <c r="D6" s="32">
        <f t="shared" si="3"/>
        <v>47</v>
      </c>
      <c r="E6" s="32">
        <f t="shared" si="3"/>
        <v>17</v>
      </c>
      <c r="F6" s="32">
        <f t="shared" si="3"/>
        <v>5</v>
      </c>
      <c r="G6" s="32">
        <f t="shared" si="3"/>
        <v>0</v>
      </c>
      <c r="H6" s="32" t="str">
        <f t="shared" si="3"/>
        <v>群馬県　吉岡町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19.34</v>
      </c>
      <c r="Q6" s="33">
        <f t="shared" si="3"/>
        <v>97.66</v>
      </c>
      <c r="R6" s="33">
        <f t="shared" si="3"/>
        <v>2260</v>
      </c>
      <c r="S6" s="33">
        <f t="shared" si="3"/>
        <v>21195</v>
      </c>
      <c r="T6" s="33">
        <f t="shared" si="3"/>
        <v>20.46</v>
      </c>
      <c r="U6" s="33">
        <f t="shared" si="3"/>
        <v>1035.92</v>
      </c>
      <c r="V6" s="33">
        <f t="shared" si="3"/>
        <v>4106</v>
      </c>
      <c r="W6" s="33">
        <f t="shared" si="3"/>
        <v>1.65</v>
      </c>
      <c r="X6" s="33">
        <f t="shared" si="3"/>
        <v>2488.48</v>
      </c>
      <c r="Y6" s="34">
        <f>IF(Y7="",NA(),Y7)</f>
        <v>99.75</v>
      </c>
      <c r="Z6" s="34">
        <f t="shared" ref="Z6:AH6" si="4">IF(Z7="",NA(),Z7)</f>
        <v>99.78</v>
      </c>
      <c r="AA6" s="34">
        <f t="shared" si="4"/>
        <v>99.77</v>
      </c>
      <c r="AB6" s="34">
        <f t="shared" si="4"/>
        <v>99.76</v>
      </c>
      <c r="AC6" s="34">
        <f t="shared" si="4"/>
        <v>99.75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3849.66</v>
      </c>
      <c r="BG6" s="34">
        <f t="shared" ref="BG6:BO6" si="7">IF(BG7="",NA(),BG7)</f>
        <v>3861.9</v>
      </c>
      <c r="BH6" s="34">
        <f t="shared" si="7"/>
        <v>3593.43</v>
      </c>
      <c r="BI6" s="34">
        <f t="shared" si="7"/>
        <v>2795.12</v>
      </c>
      <c r="BJ6" s="34">
        <f t="shared" si="7"/>
        <v>3101.88</v>
      </c>
      <c r="BK6" s="34">
        <f t="shared" si="7"/>
        <v>1126.77</v>
      </c>
      <c r="BL6" s="34">
        <f t="shared" si="7"/>
        <v>1044.8</v>
      </c>
      <c r="BM6" s="34">
        <f t="shared" si="7"/>
        <v>1081.8</v>
      </c>
      <c r="BN6" s="34">
        <f t="shared" si="7"/>
        <v>974.93</v>
      </c>
      <c r="BO6" s="34">
        <f t="shared" si="7"/>
        <v>855.8</v>
      </c>
      <c r="BP6" s="33" t="str">
        <f>IF(BP7="","",IF(BP7="-","【-】","【"&amp;SUBSTITUTE(TEXT(BP7,"#,##0.00"),"-","△")&amp;"】"))</f>
        <v>【814.89】</v>
      </c>
      <c r="BQ6" s="34">
        <f>IF(BQ7="",NA(),BQ7)</f>
        <v>61.46</v>
      </c>
      <c r="BR6" s="34">
        <f t="shared" ref="BR6:BZ6" si="8">IF(BR7="",NA(),BR7)</f>
        <v>44.97</v>
      </c>
      <c r="BS6" s="34">
        <f t="shared" si="8"/>
        <v>47.07</v>
      </c>
      <c r="BT6" s="34">
        <f t="shared" si="8"/>
        <v>51.21</v>
      </c>
      <c r="BU6" s="34">
        <f t="shared" si="8"/>
        <v>47.17</v>
      </c>
      <c r="BV6" s="34">
        <f t="shared" si="8"/>
        <v>50.9</v>
      </c>
      <c r="BW6" s="34">
        <f t="shared" si="8"/>
        <v>50.82</v>
      </c>
      <c r="BX6" s="34">
        <f t="shared" si="8"/>
        <v>52.19</v>
      </c>
      <c r="BY6" s="34">
        <f t="shared" si="8"/>
        <v>55.32</v>
      </c>
      <c r="BZ6" s="34">
        <f t="shared" si="8"/>
        <v>59.8</v>
      </c>
      <c r="CA6" s="33" t="str">
        <f>IF(CA7="","",IF(CA7="-","【-】","【"&amp;SUBSTITUTE(TEXT(CA7,"#,##0.00"),"-","△")&amp;"】"))</f>
        <v>【60.64】</v>
      </c>
      <c r="CB6" s="34">
        <f>IF(CB7="",NA(),CB7)</f>
        <v>186.04</v>
      </c>
      <c r="CC6" s="34">
        <f t="shared" ref="CC6:CK6" si="9">IF(CC7="",NA(),CC7)</f>
        <v>262.31</v>
      </c>
      <c r="CD6" s="34">
        <f t="shared" si="9"/>
        <v>252.61</v>
      </c>
      <c r="CE6" s="34">
        <f t="shared" si="9"/>
        <v>232.84</v>
      </c>
      <c r="CF6" s="34">
        <f t="shared" si="9"/>
        <v>253.02</v>
      </c>
      <c r="CG6" s="34">
        <f t="shared" si="9"/>
        <v>293.27</v>
      </c>
      <c r="CH6" s="34">
        <f t="shared" si="9"/>
        <v>300.52</v>
      </c>
      <c r="CI6" s="34">
        <f t="shared" si="9"/>
        <v>296.14</v>
      </c>
      <c r="CJ6" s="34">
        <f t="shared" si="9"/>
        <v>283.17</v>
      </c>
      <c r="CK6" s="34">
        <f t="shared" si="9"/>
        <v>263.76</v>
      </c>
      <c r="CL6" s="33" t="str">
        <f>IF(CL7="","",IF(CL7="-","【-】","【"&amp;SUBSTITUTE(TEXT(CL7,"#,##0.00"),"-","△")&amp;"】"))</f>
        <v>【255.52】</v>
      </c>
      <c r="CM6" s="34">
        <f>IF(CM7="",NA(),CM7)</f>
        <v>54.2</v>
      </c>
      <c r="CN6" s="34">
        <f t="shared" ref="CN6:CV6" si="10">IF(CN7="",NA(),CN7)</f>
        <v>52.37</v>
      </c>
      <c r="CO6" s="34">
        <f t="shared" si="10"/>
        <v>52.67</v>
      </c>
      <c r="CP6" s="34">
        <f t="shared" si="10"/>
        <v>54.81</v>
      </c>
      <c r="CQ6" s="34">
        <f t="shared" si="10"/>
        <v>54.89</v>
      </c>
      <c r="CR6" s="34">
        <f t="shared" si="10"/>
        <v>53.78</v>
      </c>
      <c r="CS6" s="34">
        <f t="shared" si="10"/>
        <v>53.24</v>
      </c>
      <c r="CT6" s="34">
        <f t="shared" si="10"/>
        <v>52.31</v>
      </c>
      <c r="CU6" s="34">
        <f t="shared" si="10"/>
        <v>60.65</v>
      </c>
      <c r="CV6" s="34">
        <f t="shared" si="10"/>
        <v>51.75</v>
      </c>
      <c r="CW6" s="33" t="str">
        <f>IF(CW7="","",IF(CW7="-","【-】","【"&amp;SUBSTITUTE(TEXT(CW7,"#,##0.00"),"-","△")&amp;"】"))</f>
        <v>【52.49】</v>
      </c>
      <c r="CX6" s="34">
        <f>IF(CX7="",NA(),CX7)</f>
        <v>72.38</v>
      </c>
      <c r="CY6" s="34">
        <f t="shared" ref="CY6:DG6" si="11">IF(CY7="",NA(),CY7)</f>
        <v>66.78</v>
      </c>
      <c r="CZ6" s="34">
        <f t="shared" si="11"/>
        <v>67.180000000000007</v>
      </c>
      <c r="DA6" s="34">
        <f t="shared" si="11"/>
        <v>68.86</v>
      </c>
      <c r="DB6" s="34">
        <f t="shared" si="11"/>
        <v>70.31</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103454</v>
      </c>
      <c r="D7" s="36">
        <v>47</v>
      </c>
      <c r="E7" s="36">
        <v>17</v>
      </c>
      <c r="F7" s="36">
        <v>5</v>
      </c>
      <c r="G7" s="36">
        <v>0</v>
      </c>
      <c r="H7" s="36" t="s">
        <v>110</v>
      </c>
      <c r="I7" s="36" t="s">
        <v>111</v>
      </c>
      <c r="J7" s="36" t="s">
        <v>112</v>
      </c>
      <c r="K7" s="36" t="s">
        <v>113</v>
      </c>
      <c r="L7" s="36" t="s">
        <v>114</v>
      </c>
      <c r="M7" s="36" t="s">
        <v>115</v>
      </c>
      <c r="N7" s="37" t="s">
        <v>116</v>
      </c>
      <c r="O7" s="37" t="s">
        <v>117</v>
      </c>
      <c r="P7" s="37">
        <v>19.34</v>
      </c>
      <c r="Q7" s="37">
        <v>97.66</v>
      </c>
      <c r="R7" s="37">
        <v>2260</v>
      </c>
      <c r="S7" s="37">
        <v>21195</v>
      </c>
      <c r="T7" s="37">
        <v>20.46</v>
      </c>
      <c r="U7" s="37">
        <v>1035.92</v>
      </c>
      <c r="V7" s="37">
        <v>4106</v>
      </c>
      <c r="W7" s="37">
        <v>1.65</v>
      </c>
      <c r="X7" s="37">
        <v>2488.48</v>
      </c>
      <c r="Y7" s="37">
        <v>99.75</v>
      </c>
      <c r="Z7" s="37">
        <v>99.78</v>
      </c>
      <c r="AA7" s="37">
        <v>99.77</v>
      </c>
      <c r="AB7" s="37">
        <v>99.76</v>
      </c>
      <c r="AC7" s="37">
        <v>99.75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3849.66</v>
      </c>
      <c r="BG7" s="37">
        <v>3861.9</v>
      </c>
      <c r="BH7" s="37">
        <v>3593.43</v>
      </c>
      <c r="BI7" s="37">
        <v>2795.12</v>
      </c>
      <c r="BJ7" s="37">
        <v>3101.88</v>
      </c>
      <c r="BK7" s="37">
        <v>1126.77</v>
      </c>
      <c r="BL7" s="37">
        <v>1044.8</v>
      </c>
      <c r="BM7" s="37">
        <v>1081.8</v>
      </c>
      <c r="BN7" s="37">
        <v>974.93</v>
      </c>
      <c r="BO7" s="37">
        <v>855.8</v>
      </c>
      <c r="BP7" s="37">
        <v>814.89</v>
      </c>
      <c r="BQ7" s="37">
        <v>61.46</v>
      </c>
      <c r="BR7" s="37">
        <v>44.97</v>
      </c>
      <c r="BS7" s="37">
        <v>47.07</v>
      </c>
      <c r="BT7" s="37">
        <v>51.21</v>
      </c>
      <c r="BU7" s="37">
        <v>47.17</v>
      </c>
      <c r="BV7" s="37">
        <v>50.9</v>
      </c>
      <c r="BW7" s="37">
        <v>50.82</v>
      </c>
      <c r="BX7" s="37">
        <v>52.19</v>
      </c>
      <c r="BY7" s="37">
        <v>55.32</v>
      </c>
      <c r="BZ7" s="37">
        <v>59.8</v>
      </c>
      <c r="CA7" s="37">
        <v>60.64</v>
      </c>
      <c r="CB7" s="37">
        <v>186.04</v>
      </c>
      <c r="CC7" s="37">
        <v>262.31</v>
      </c>
      <c r="CD7" s="37">
        <v>252.61</v>
      </c>
      <c r="CE7" s="37">
        <v>232.84</v>
      </c>
      <c r="CF7" s="37">
        <v>253.02</v>
      </c>
      <c r="CG7" s="37">
        <v>293.27</v>
      </c>
      <c r="CH7" s="37">
        <v>300.52</v>
      </c>
      <c r="CI7" s="37">
        <v>296.14</v>
      </c>
      <c r="CJ7" s="37">
        <v>283.17</v>
      </c>
      <c r="CK7" s="37">
        <v>263.76</v>
      </c>
      <c r="CL7" s="37">
        <v>255.52</v>
      </c>
      <c r="CM7" s="37">
        <v>54.2</v>
      </c>
      <c r="CN7" s="37">
        <v>52.37</v>
      </c>
      <c r="CO7" s="37">
        <v>52.67</v>
      </c>
      <c r="CP7" s="37">
        <v>54.81</v>
      </c>
      <c r="CQ7" s="37">
        <v>54.89</v>
      </c>
      <c r="CR7" s="37">
        <v>53.78</v>
      </c>
      <c r="CS7" s="37">
        <v>53.24</v>
      </c>
      <c r="CT7" s="37">
        <v>52.31</v>
      </c>
      <c r="CU7" s="37">
        <v>60.65</v>
      </c>
      <c r="CV7" s="37">
        <v>51.75</v>
      </c>
      <c r="CW7" s="37">
        <v>52.49</v>
      </c>
      <c r="CX7" s="37">
        <v>72.38</v>
      </c>
      <c r="CY7" s="37">
        <v>66.78</v>
      </c>
      <c r="CZ7" s="37">
        <v>67.180000000000007</v>
      </c>
      <c r="DA7" s="37">
        <v>68.86</v>
      </c>
      <c r="DB7" s="37">
        <v>70.31</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2019-02-12T01:43:54Z</cp:lastPrinted>
  <dcterms:created xsi:type="dcterms:W3CDTF">2018-12-03T09:22:24Z</dcterms:created>
  <dcterms:modified xsi:type="dcterms:W3CDTF">2019-02-12T01:44:33Z</dcterms:modified>
  <cp:category/>
</cp:coreProperties>
</file>