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0(H29調査)\50_経営比較分析表\03 各団体回答\08○渋川市\"/>
    </mc:Choice>
  </mc:AlternateContent>
  <workbookProtection workbookAlgorithmName="SHA-512" workbookHashValue="WNQ35mwe2ksjVSa62Icl/rafw93jpQY+WZrVwDsfhJpJAnoJgZPmiCDdo0QS3exsXAHxTOXsM7k2VSQQXEcjZQ==" workbookSaltValue="hyjmiKvJCt64QRIVSzVxM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<sst xmlns="http://schemas.openxmlformats.org/spreadsheetml/2006/main" count="251" uniqueCount="126">
  <si>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</si>
  <si>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</si>
  <si>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</si>
  <si>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</si>
  <si>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</si>
  <si>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</si>
  <si>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</si>
  <si>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</si>
  <si>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</si>
  <si>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</si>
  <si>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</si>
  <si>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</si>
  <si>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</si>
  <si>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</si>
  <si>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</si>
  <si>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</si>
  <si>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</si>
  <si>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</si>
  <si>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</si>
  <si>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</si>
  <si>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</si>
  <si>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</si>
  <si>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</si>
  <si>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</si>
  <si>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</si>
  <si>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</si>
  <si>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</si>
  <si>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</si>
  <si>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</si>
  <si>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</si>
  <si>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</si>
  <si>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</si>
  <si>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</si>
  <si>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</si>
  <si>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</si>
  <si>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</si>
  <si>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</si>
  <si>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</si>
  <si>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</si>
  <si>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</si>
  <si>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</si>
  <si>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</si>
  <si>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</si>
  <si>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</si>
  <si>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</si>
  <si>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</si>
  <si>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</si>
  <si>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</si>
  <si>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</si>
  <si>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</si>
  <si>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</si>
  <si>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</si>
  <si>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</si>
  <si>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</si>
  <si>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</si>
  <si>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</si>
  <si>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</si>
  <si>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</si>
  <si>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</si>
  <si>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</si>
  <si>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</si>
  <si>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</si>
  <si>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</si>
  <si>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</si>
  <si>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</si>
  <si>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</si>
  <si>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</si>
  <si>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</si>
  <si>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</si>
  <si>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</si>
  <si>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</si>
  <si>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</si>
  <si>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</si>
  <si>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</si>
  <si>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</si>
  <si>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</si>
  <si>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</si>
  <si>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</si>
  <si>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</si>
  <si>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</si>
  <si>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</si>
  <si>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</si>
  <si>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</si>
  <si>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</si>
  <si>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</si>
  <si>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</si>
  <si>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</si>
  <si>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</si>
  <si>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</si>
  <si>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</si>
  <si>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</si>
  <si>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</si>
  <si>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</si>
  <si>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</si>
  <si>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</si>
  <si>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</si>
  <si>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</si>
  <si>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</si>
  <si>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</si>
  <si>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</si>
  <si>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</si>
  <si>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</si>
  <si>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</si>
  <si>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</si>
  <si>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</si>
  <si>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</si>
  <si>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</si>
  <si>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</si>
  <si>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</si>
  <si>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</si>
  <si>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</si>
  <si>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</si>
  <si>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</si>
  <si>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</si>
  <si>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</si>
  <si>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</si>
  <si>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</si>
  <si>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</si>
  <si>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</si>
  <si>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</si>
  <si>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</si>
  <si>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</si>
  <si>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</si>
  <si>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単年度では上昇しているが、単年度収支では赤字経営が続いている。
⑤経費回収率
　類似団体平均値を下回っており、また、４０％以下と低いことから、早急な使用料改定が必要である。
⑥汚水処理原価
　類似団体平均値は下回っているが、若干低下したが高止まりであり、経費削減が必要である。
⑦施設利用率
　類似団体平均値を下回っており、啓発が必要である。
⑧水洗化率
　類似団体平均値を４年連続で上回っているが、１００％未満であることから、引き続き啓発が必要である。</t>
    <rPh sb="1" eb="4">
      <t>シュウエキテキ</t>
    </rPh>
    <rPh sb="4" eb="6">
      <t>シュウシ</t>
    </rPh>
    <rPh sb="6" eb="8">
      <t>ヒリツ</t>
    </rPh>
    <rPh sb="10" eb="13">
      <t>タンネンド</t>
    </rPh>
    <rPh sb="23" eb="26">
      <t>タンネンド</t>
    </rPh>
    <rPh sb="26" eb="28">
      <t>シュウシ</t>
    </rPh>
    <rPh sb="30" eb="32">
      <t>アカジ</t>
    </rPh>
    <rPh sb="32" eb="34">
      <t>ケイエイ</t>
    </rPh>
    <rPh sb="35" eb="36">
      <t>ツヅ</t>
    </rPh>
    <rPh sb="43" eb="45">
      <t>ケイヒ</t>
    </rPh>
    <rPh sb="45" eb="47">
      <t>カイシュウ</t>
    </rPh>
    <rPh sb="47" eb="48">
      <t>リツ</t>
    </rPh>
    <rPh sb="50" eb="52">
      <t>ルイジ</t>
    </rPh>
    <rPh sb="52" eb="54">
      <t>ダンタイ</t>
    </rPh>
    <rPh sb="54" eb="56">
      <t>ヘイキン</t>
    </rPh>
    <rPh sb="56" eb="57">
      <t>アタイ</t>
    </rPh>
    <rPh sb="58" eb="60">
      <t>シタマワ</t>
    </rPh>
    <rPh sb="71" eb="73">
      <t>イカ</t>
    </rPh>
    <rPh sb="74" eb="75">
      <t>ヒク</t>
    </rPh>
    <rPh sb="81" eb="83">
      <t>ソウキュウ</t>
    </rPh>
    <rPh sb="84" eb="87">
      <t>シヨウリョウ</t>
    </rPh>
    <rPh sb="87" eb="89">
      <t>カイテイ</t>
    </rPh>
    <rPh sb="90" eb="92">
      <t>ヒツヨウ</t>
    </rPh>
    <rPh sb="98" eb="100">
      <t>オスイ</t>
    </rPh>
    <rPh sb="100" eb="102">
      <t>ショリ</t>
    </rPh>
    <rPh sb="102" eb="104">
      <t>ゲンカ</t>
    </rPh>
    <rPh sb="106" eb="108">
      <t>ルイジ</t>
    </rPh>
    <rPh sb="108" eb="110">
      <t>ダンタイ</t>
    </rPh>
    <rPh sb="110" eb="113">
      <t>ヘイキンチ</t>
    </rPh>
    <rPh sb="114" eb="116">
      <t>シタマワ</t>
    </rPh>
    <rPh sb="122" eb="124">
      <t>ジャッカン</t>
    </rPh>
    <rPh sb="124" eb="126">
      <t>テイカ</t>
    </rPh>
    <rPh sb="129" eb="131">
      <t>タカド</t>
    </rPh>
    <rPh sb="137" eb="139">
      <t>ケイヒ</t>
    </rPh>
    <rPh sb="139" eb="141">
      <t>サクゲン</t>
    </rPh>
    <rPh sb="142" eb="144">
      <t>ヒツヨウ</t>
    </rPh>
    <rPh sb="150" eb="152">
      <t>シセツ</t>
    </rPh>
    <rPh sb="152" eb="155">
      <t>リヨウリツ</t>
    </rPh>
    <rPh sb="157" eb="159">
      <t>ルイジ</t>
    </rPh>
    <rPh sb="159" eb="161">
      <t>ダンタイ</t>
    </rPh>
    <rPh sb="161" eb="164">
      <t>ヘイキンチ</t>
    </rPh>
    <rPh sb="165" eb="167">
      <t>シタマワ</t>
    </rPh>
    <rPh sb="172" eb="174">
      <t>ケイハツ</t>
    </rPh>
    <rPh sb="175" eb="177">
      <t>ヒツヨウ</t>
    </rPh>
    <rPh sb="183" eb="185">
      <t>スイセン</t>
    </rPh>
    <rPh sb="185" eb="186">
      <t>カ</t>
    </rPh>
    <rPh sb="186" eb="187">
      <t>リツ</t>
    </rPh>
    <rPh sb="189" eb="191">
      <t>ルイジ</t>
    </rPh>
    <rPh sb="191" eb="193">
      <t>ダンタイ</t>
    </rPh>
    <rPh sb="193" eb="196">
      <t>ヘイキンチ</t>
    </rPh>
    <rPh sb="198" eb="199">
      <t>ネン</t>
    </rPh>
    <rPh sb="199" eb="201">
      <t>レンゾク</t>
    </rPh>
    <rPh sb="202" eb="204">
      <t>ウワマワ</t>
    </rPh>
    <rPh sb="214" eb="216">
      <t>ミマン</t>
    </rPh>
    <rPh sb="224" eb="225">
      <t>ヒ</t>
    </rPh>
    <rPh sb="226" eb="227">
      <t>ツヅ</t>
    </rPh>
    <rPh sb="228" eb="230">
      <t>ケイハツ</t>
    </rPh>
    <rPh sb="231" eb="233">
      <t>ヒツヨウ</t>
    </rPh>
    <phoneticPr fontId="4"/>
  </si>
  <si>
    <t>③管渠改善率
　平成１８年度設置が最古施設であり、老朽化対策の必要性は生じていない。</t>
    <rPh sb="1" eb="3">
      <t>カンキョ</t>
    </rPh>
    <rPh sb="3" eb="6">
      <t>カイゼンリツ</t>
    </rPh>
    <rPh sb="8" eb="10">
      <t>ヘイセイ</t>
    </rPh>
    <rPh sb="12" eb="14">
      <t>ネンド</t>
    </rPh>
    <rPh sb="14" eb="16">
      <t>セッチ</t>
    </rPh>
    <rPh sb="17" eb="19">
      <t>サイコ</t>
    </rPh>
    <rPh sb="19" eb="21">
      <t>シセツ</t>
    </rPh>
    <rPh sb="25" eb="28">
      <t>ロウキュウカ</t>
    </rPh>
    <rPh sb="28" eb="30">
      <t>タイサク</t>
    </rPh>
    <rPh sb="31" eb="34">
      <t>ヒツヨウセイ</t>
    </rPh>
    <rPh sb="35" eb="36">
      <t>ショウ</t>
    </rPh>
    <phoneticPr fontId="4"/>
  </si>
  <si>
    <t>　浄化槽整備事業は、平成２９年度で事業完了しており、維持管理のみとなっている。
　施設設置経過年数とともに、維持管理費の増大が見込まれるため、啓発を進めるとともに使用料改定を早期に実施する必要がある。</t>
    <rPh sb="1" eb="4">
      <t>ジョウカソウ</t>
    </rPh>
    <rPh sb="4" eb="6">
      <t>セイビ</t>
    </rPh>
    <rPh sb="6" eb="8">
      <t>ジギョウ</t>
    </rPh>
    <rPh sb="10" eb="12">
      <t>ヘイセイ</t>
    </rPh>
    <rPh sb="14" eb="16">
      <t>ネンド</t>
    </rPh>
    <rPh sb="17" eb="19">
      <t>ジギョウ</t>
    </rPh>
    <rPh sb="19" eb="21">
      <t>カンリョウ</t>
    </rPh>
    <rPh sb="26" eb="28">
      <t>イジ</t>
    </rPh>
    <rPh sb="28" eb="30">
      <t>カンリ</t>
    </rPh>
    <rPh sb="41" eb="43">
      <t>シセツ</t>
    </rPh>
    <rPh sb="43" eb="45">
      <t>セッチ</t>
    </rPh>
    <rPh sb="45" eb="47">
      <t>ケイカ</t>
    </rPh>
    <rPh sb="47" eb="49">
      <t>ネンスウ</t>
    </rPh>
    <rPh sb="54" eb="56">
      <t>イジ</t>
    </rPh>
    <rPh sb="56" eb="59">
      <t>カンリヒ</t>
    </rPh>
    <rPh sb="60" eb="62">
      <t>ゾウダイ</t>
    </rPh>
    <rPh sb="63" eb="65">
      <t>ミコ</t>
    </rPh>
    <rPh sb="71" eb="73">
      <t>ケイハツ</t>
    </rPh>
    <rPh sb="74" eb="75">
      <t>スス</t>
    </rPh>
    <rPh sb="81" eb="84">
      <t>シヨウリョウ</t>
    </rPh>
    <rPh sb="84" eb="86">
      <t>カイテイ</t>
    </rPh>
    <rPh sb="87" eb="89">
      <t>ソウキ</t>
    </rPh>
    <rPh sb="90" eb="92">
      <t>ジッシ</t>
    </rPh>
    <rPh sb="94" eb="9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</si>
</sst>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1-4C45-9B89-170C40C3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95544"/>
        <c:axId val="11016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41-4C45-9B89-170C40C3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95544"/>
        <c:axId val="110169648"/>
      </c:lineChart>
      <c:dateAx>
        <c:axId val="166295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69648"/>
        <c:crosses val="autoZero"/>
        <c:auto val="1"/>
        <c:lblOffset val="100"/>
        <c:baseTimeUnit val="years"/>
      </c:dateAx>
      <c:valAx>
        <c:axId val="11016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295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42.86</c:v>
                </c:pt>
                <c:pt idx="1">
                  <c:v>43.84</c:v>
                </c:pt>
                <c:pt idx="2">
                  <c:v>46.31</c:v>
                </c:pt>
                <c:pt idx="3">
                  <c:v>40.1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13-4868-B6DD-0FC1167F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70256"/>
        <c:axId val="23337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13-4868-B6DD-0FC1167F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370256"/>
        <c:axId val="233370648"/>
      </c:lineChart>
      <c:dateAx>
        <c:axId val="23337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370648"/>
        <c:crosses val="autoZero"/>
        <c:auto val="1"/>
        <c:lblOffset val="100"/>
        <c:baseTimeUnit val="years"/>
      </c:dateAx>
      <c:valAx>
        <c:axId val="23337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37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</c:v>
                </c:pt>
                <c:pt idx="1">
                  <c:v>98.14</c:v>
                </c:pt>
                <c:pt idx="2">
                  <c:v>96.57</c:v>
                </c:pt>
                <c:pt idx="3">
                  <c:v>95.36</c:v>
                </c:pt>
                <c:pt idx="4">
                  <c:v>94.86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C1-4220-94A8-C423254CF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19024"/>
        <c:axId val="23341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C1-4220-94A8-C423254CF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19024"/>
        <c:axId val="233419416"/>
      </c:lineChart>
      <c:dateAx>
        <c:axId val="23341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419416"/>
        <c:crosses val="autoZero"/>
        <c:auto val="1"/>
        <c:lblOffset val="100"/>
        <c:baseTimeUnit val="years"/>
      </c:dateAx>
      <c:valAx>
        <c:axId val="23341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41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102.64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0-4E2A-99C6-FBC184F8E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0160"/>
        <c:axId val="109895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50-4E2A-99C6-FBC184F8E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00160"/>
        <c:axId val="109895080"/>
      </c:lineChart>
      <c:dateAx>
        <c:axId val="1646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95080"/>
        <c:crosses val="autoZero"/>
        <c:auto val="1"/>
        <c:lblOffset val="100"/>
        <c:baseTimeUnit val="years"/>
      </c:dateAx>
      <c:valAx>
        <c:axId val="109895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0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CF-4252-92D9-D90547E5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10088"/>
        <c:axId val="11074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CF-4252-92D9-D90547E5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10088"/>
        <c:axId val="110742616"/>
      </c:lineChart>
      <c:dateAx>
        <c:axId val="165710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42616"/>
        <c:crosses val="autoZero"/>
        <c:auto val="1"/>
        <c:lblOffset val="100"/>
        <c:baseTimeUnit val="years"/>
      </c:dateAx>
      <c:valAx>
        <c:axId val="11074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71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BA-4946-99FE-88473A93C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19880"/>
        <c:axId val="23320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BA-4946-99FE-88473A93C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19880"/>
        <c:axId val="233207216"/>
      </c:lineChart>
      <c:dateAx>
        <c:axId val="167519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207216"/>
        <c:crosses val="autoZero"/>
        <c:auto val="1"/>
        <c:lblOffset val="100"/>
        <c:baseTimeUnit val="years"/>
      </c:dateAx>
      <c:valAx>
        <c:axId val="23320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519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71-48EF-BFD5-97A9C620C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08392"/>
        <c:axId val="23320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71-48EF-BFD5-97A9C620C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08392"/>
        <c:axId val="233208784"/>
      </c:lineChart>
      <c:dateAx>
        <c:axId val="233208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208784"/>
        <c:crosses val="autoZero"/>
        <c:auto val="1"/>
        <c:lblOffset val="100"/>
        <c:baseTimeUnit val="years"/>
      </c:dateAx>
      <c:valAx>
        <c:axId val="23320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208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FE-4D72-A824-2370B33E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71536"/>
        <c:axId val="233271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FE-4D72-A824-2370B33E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71536"/>
        <c:axId val="233271928"/>
      </c:lineChart>
      <c:dateAx>
        <c:axId val="23327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271928"/>
        <c:crosses val="autoZero"/>
        <c:auto val="1"/>
        <c:lblOffset val="100"/>
        <c:baseTimeUnit val="years"/>
      </c:dateAx>
      <c:valAx>
        <c:axId val="233271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27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C5-4193-B08F-E1DF387D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6048"/>
        <c:axId val="233226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C5-4193-B08F-E1DF387D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6048"/>
        <c:axId val="233226440"/>
      </c:lineChart>
      <c:dateAx>
        <c:axId val="2332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226440"/>
        <c:crosses val="autoZero"/>
        <c:auto val="1"/>
        <c:lblOffset val="100"/>
        <c:baseTimeUnit val="years"/>
      </c:dateAx>
      <c:valAx>
        <c:axId val="233226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2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45.33</c:v>
                </c:pt>
                <c:pt idx="1">
                  <c:v>45.48</c:v>
                </c:pt>
                <c:pt idx="2">
                  <c:v>37.22</c:v>
                </c:pt>
                <c:pt idx="3">
                  <c:v>36.020000000000003</c:v>
                </c:pt>
                <c:pt idx="4">
                  <c:v>36.799999999999997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99-4D84-A900-BC4E6D5C5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30520"/>
        <c:axId val="16813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99-4D84-A900-BC4E6D5C5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30520"/>
        <c:axId val="168130912"/>
      </c:lineChart>
      <c:dateAx>
        <c:axId val="16813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130912"/>
        <c:crosses val="autoZero"/>
        <c:auto val="1"/>
        <c:lblOffset val="100"/>
        <c:baseTimeUnit val="years"/>
      </c:dateAx>
      <c:valAx>
        <c:axId val="16813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13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177.94</c:v>
                </c:pt>
                <c:pt idx="1">
                  <c:v>179.53</c:v>
                </c:pt>
                <c:pt idx="2">
                  <c:v>222.5</c:v>
                </c:pt>
                <c:pt idx="3">
                  <c:v>227.29</c:v>
                </c:pt>
                <c:pt idx="4">
                  <c:v>215.16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CF-4322-9DAB-093A7F997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32088"/>
        <c:axId val="233369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CF-4322-9DAB-093A7F997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32088"/>
        <c:axId val="233369080"/>
      </c:lineChart>
      <c:dateAx>
        <c:axId val="168132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369080"/>
        <c:crosses val="autoZero"/>
        <c:auto val="1"/>
        <c:lblOffset val="100"/>
        <c:baseTimeUnit val="years"/>
      </c:dateAx>
      <c:valAx>
        <c:axId val="233369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132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5" zoomScaleNormal="100" zoomScaleSheetLayoutView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群馬県　渋川市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特定地域生活排水処理</v>
      </c>
      <c r="Q8" s="47"/>
      <c r="R8" s="47"/>
      <c r="S8" s="47"/>
      <c r="T8" s="47"/>
      <c r="U8" s="47"/>
      <c r="V8" s="47"/>
      <c r="W8" s="47" t="str">
        <f>データ!L6</f>
        <v>K3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78973</v>
      </c>
      <c r="AM8" s="49"/>
      <c r="AN8" s="49"/>
      <c r="AO8" s="49"/>
      <c r="AP8" s="49"/>
      <c r="AQ8" s="49"/>
      <c r="AR8" s="49"/>
      <c r="AS8" s="49"/>
      <c r="AT8" s="44">
        <f>データ!T6</f>
        <v>240.27</v>
      </c>
      <c r="AU8" s="44"/>
      <c r="AV8" s="44"/>
      <c r="AW8" s="44"/>
      <c r="AX8" s="44"/>
      <c r="AY8" s="44"/>
      <c r="AZ8" s="44"/>
      <c r="BA8" s="44"/>
      <c r="BB8" s="44">
        <f>データ!U6</f>
        <v>328.68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0.62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1604</v>
      </c>
      <c r="AE10" s="49"/>
      <c r="AF10" s="49"/>
      <c r="AG10" s="49"/>
      <c r="AH10" s="49"/>
      <c r="AI10" s="49"/>
      <c r="AJ10" s="49"/>
      <c r="AK10" s="2"/>
      <c r="AL10" s="49">
        <f>データ!V6</f>
        <v>486</v>
      </c>
      <c r="AM10" s="49"/>
      <c r="AN10" s="49"/>
      <c r="AO10" s="49"/>
      <c r="AP10" s="49"/>
      <c r="AQ10" s="49"/>
      <c r="AR10" s="49"/>
      <c r="AS10" s="49"/>
      <c r="AT10" s="44">
        <f>データ!W6</f>
        <v>0.23</v>
      </c>
      <c r="AU10" s="44"/>
      <c r="AV10" s="44"/>
      <c r="AW10" s="44"/>
      <c r="AX10" s="44"/>
      <c r="AY10" s="44"/>
      <c r="AZ10" s="44"/>
      <c r="BA10" s="44"/>
      <c r="BB10" s="44">
        <f>データ!X6</f>
        <v>2113.04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0MfL6+KCObFIHnV+d9baYvBJoTcp5qm11W/0nepqzQ85S9Xvj+xYpInrIWcvfMmrMOFPvA+euLVA8kH6ZF1nhA==" saltValue="zAB2+Seij3M/vYNn3ePTr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102083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群馬県　渋川市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0.62</v>
      </c>
      <c r="Q6" s="33">
        <f t="shared" si="3"/>
        <v>100</v>
      </c>
      <c r="R6" s="33">
        <f t="shared" si="3"/>
        <v>1604</v>
      </c>
      <c r="S6" s="33">
        <f t="shared" si="3"/>
        <v>78973</v>
      </c>
      <c r="T6" s="33">
        <f t="shared" si="3"/>
        <v>240.27</v>
      </c>
      <c r="U6" s="33">
        <f t="shared" si="3"/>
        <v>328.68</v>
      </c>
      <c r="V6" s="33">
        <f t="shared" si="3"/>
        <v>486</v>
      </c>
      <c r="W6" s="33">
        <f t="shared" si="3"/>
        <v>0.23</v>
      </c>
      <c r="X6" s="33">
        <f t="shared" si="3"/>
        <v>2113.04</v>
      </c>
      <c r="Y6" s="34">
        <f>IF(Y7="",NA(),Y7)</f>
        <v>100</v>
      </c>
      <c r="Z6" s="34">
        <f t="shared" ref="Z6:AH6" si="4">IF(Z7="",NA(),Z7)</f>
        <v>100</v>
      </c>
      <c r="AA6" s="34">
        <f t="shared" si="4"/>
        <v>100</v>
      </c>
      <c r="AB6" s="34">
        <f t="shared" si="4"/>
        <v>100</v>
      </c>
      <c r="AC6" s="34">
        <f t="shared" si="4"/>
        <v>102.64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446.63</v>
      </c>
      <c r="BL6" s="34">
        <f t="shared" si="7"/>
        <v>416.91</v>
      </c>
      <c r="BM6" s="34">
        <f t="shared" si="7"/>
        <v>392.19</v>
      </c>
      <c r="BN6" s="34">
        <f t="shared" si="7"/>
        <v>413.5</v>
      </c>
      <c r="BO6" s="34">
        <f t="shared" si="7"/>
        <v>407.42</v>
      </c>
      <c r="BP6" s="33" t="str">
        <f>IF(BP7="","",IF(BP7="-","【-】","【"&amp;SUBSTITUTE(TEXT(BP7,"#,##0.00"),"-","△")&amp;"】"))</f>
        <v>【329.28】</v>
      </c>
      <c r="BQ6" s="34">
        <f>IF(BQ7="",NA(),BQ7)</f>
        <v>45.33</v>
      </c>
      <c r="BR6" s="34">
        <f t="shared" ref="BR6:BZ6" si="8">IF(BR7="",NA(),BR7)</f>
        <v>45.48</v>
      </c>
      <c r="BS6" s="34">
        <f t="shared" si="8"/>
        <v>37.22</v>
      </c>
      <c r="BT6" s="34">
        <f t="shared" si="8"/>
        <v>36.020000000000003</v>
      </c>
      <c r="BU6" s="34">
        <f t="shared" si="8"/>
        <v>36.799999999999997</v>
      </c>
      <c r="BV6" s="34">
        <f t="shared" si="8"/>
        <v>58.53</v>
      </c>
      <c r="BW6" s="34">
        <f t="shared" si="8"/>
        <v>57.93</v>
      </c>
      <c r="BX6" s="34">
        <f t="shared" si="8"/>
        <v>57.03</v>
      </c>
      <c r="BY6" s="34">
        <f t="shared" si="8"/>
        <v>55.84</v>
      </c>
      <c r="BZ6" s="34">
        <f t="shared" si="8"/>
        <v>57.08</v>
      </c>
      <c r="CA6" s="33" t="str">
        <f>IF(CA7="","",IF(CA7="-","【-】","【"&amp;SUBSTITUTE(TEXT(CA7,"#,##0.00"),"-","△")&amp;"】"))</f>
        <v>【60.55】</v>
      </c>
      <c r="CB6" s="34">
        <f>IF(CB7="",NA(),CB7)</f>
        <v>177.94</v>
      </c>
      <c r="CC6" s="34">
        <f t="shared" ref="CC6:CK6" si="9">IF(CC7="",NA(),CC7)</f>
        <v>179.53</v>
      </c>
      <c r="CD6" s="34">
        <f t="shared" si="9"/>
        <v>222.5</v>
      </c>
      <c r="CE6" s="34">
        <f t="shared" si="9"/>
        <v>227.29</v>
      </c>
      <c r="CF6" s="34">
        <f t="shared" si="9"/>
        <v>215.16</v>
      </c>
      <c r="CG6" s="34">
        <f t="shared" si="9"/>
        <v>266.57</v>
      </c>
      <c r="CH6" s="34">
        <f t="shared" si="9"/>
        <v>276.93</v>
      </c>
      <c r="CI6" s="34">
        <f t="shared" si="9"/>
        <v>283.73</v>
      </c>
      <c r="CJ6" s="34">
        <f t="shared" si="9"/>
        <v>287.57</v>
      </c>
      <c r="CK6" s="34">
        <f t="shared" si="9"/>
        <v>286.86</v>
      </c>
      <c r="CL6" s="33" t="str">
        <f>IF(CL7="","",IF(CL7="-","【-】","【"&amp;SUBSTITUTE(TEXT(CL7,"#,##0.00"),"-","△")&amp;"】"))</f>
        <v>【269.12】</v>
      </c>
      <c r="CM6" s="34">
        <f>IF(CM7="",NA(),CM7)</f>
        <v>42.86</v>
      </c>
      <c r="CN6" s="34">
        <f t="shared" ref="CN6:CV6" si="10">IF(CN7="",NA(),CN7)</f>
        <v>43.84</v>
      </c>
      <c r="CO6" s="34">
        <f t="shared" si="10"/>
        <v>46.31</v>
      </c>
      <c r="CP6" s="34">
        <f t="shared" si="10"/>
        <v>40.1</v>
      </c>
      <c r="CQ6" s="34">
        <f t="shared" si="10"/>
        <v>50</v>
      </c>
      <c r="CR6" s="34">
        <f t="shared" si="10"/>
        <v>58.06</v>
      </c>
      <c r="CS6" s="34">
        <f t="shared" si="10"/>
        <v>59.08</v>
      </c>
      <c r="CT6" s="34">
        <f t="shared" si="10"/>
        <v>58.25</v>
      </c>
      <c r="CU6" s="34">
        <f t="shared" si="10"/>
        <v>61.55</v>
      </c>
      <c r="CV6" s="34">
        <f t="shared" si="10"/>
        <v>57.22</v>
      </c>
      <c r="CW6" s="33" t="str">
        <f>IF(CW7="","",IF(CW7="-","【-】","【"&amp;SUBSTITUTE(TEXT(CW7,"#,##0.00"),"-","△")&amp;"】"))</f>
        <v>【59.35】</v>
      </c>
      <c r="CX6" s="34">
        <f>IF(CX7="",NA(),CX7)</f>
        <v>98</v>
      </c>
      <c r="CY6" s="34">
        <f t="shared" ref="CY6:DG6" si="11">IF(CY7="",NA(),CY7)</f>
        <v>98.14</v>
      </c>
      <c r="CZ6" s="34">
        <f t="shared" si="11"/>
        <v>96.57</v>
      </c>
      <c r="DA6" s="34">
        <f t="shared" si="11"/>
        <v>95.36</v>
      </c>
      <c r="DB6" s="34">
        <f t="shared" si="11"/>
        <v>94.86</v>
      </c>
      <c r="DC6" s="34">
        <f t="shared" si="11"/>
        <v>75.790000000000006</v>
      </c>
      <c r="DD6" s="34">
        <f t="shared" si="11"/>
        <v>77.12</v>
      </c>
      <c r="DE6" s="34">
        <f t="shared" si="11"/>
        <v>68.150000000000006</v>
      </c>
      <c r="DF6" s="34">
        <f t="shared" si="11"/>
        <v>67.489999999999995</v>
      </c>
      <c r="DG6" s="34">
        <f t="shared" si="11"/>
        <v>67.290000000000006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102083</v>
      </c>
      <c r="D7" s="36">
        <v>47</v>
      </c>
      <c r="E7" s="36">
        <v>18</v>
      </c>
      <c r="F7" s="36">
        <v>0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0.62</v>
      </c>
      <c r="Q7" s="37">
        <v>100</v>
      </c>
      <c r="R7" s="37">
        <v>1604</v>
      </c>
      <c r="S7" s="37">
        <v>78973</v>
      </c>
      <c r="T7" s="37">
        <v>240.27</v>
      </c>
      <c r="U7" s="37">
        <v>328.68</v>
      </c>
      <c r="V7" s="37">
        <v>486</v>
      </c>
      <c r="W7" s="37">
        <v>0.23</v>
      </c>
      <c r="X7" s="37">
        <v>2113.04</v>
      </c>
      <c r="Y7" s="37">
        <v>100</v>
      </c>
      <c r="Z7" s="37">
        <v>100</v>
      </c>
      <c r="AA7" s="37">
        <v>100</v>
      </c>
      <c r="AB7" s="37">
        <v>100</v>
      </c>
      <c r="AC7" s="37">
        <v>102.64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45.33</v>
      </c>
      <c r="BR7" s="37">
        <v>45.48</v>
      </c>
      <c r="BS7" s="37">
        <v>37.22</v>
      </c>
      <c r="BT7" s="37">
        <v>36.020000000000003</v>
      </c>
      <c r="BU7" s="37">
        <v>36.799999999999997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>
        <v>177.94</v>
      </c>
      <c r="CC7" s="37">
        <v>179.53</v>
      </c>
      <c r="CD7" s="37">
        <v>222.5</v>
      </c>
      <c r="CE7" s="37">
        <v>227.29</v>
      </c>
      <c r="CF7" s="37">
        <v>215.16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42.86</v>
      </c>
      <c r="CN7" s="37">
        <v>43.84</v>
      </c>
      <c r="CO7" s="37">
        <v>46.31</v>
      </c>
      <c r="CP7" s="37">
        <v>40.1</v>
      </c>
      <c r="CQ7" s="37">
        <v>50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98</v>
      </c>
      <c r="CY7" s="37">
        <v>98.14</v>
      </c>
      <c r="CZ7" s="37">
        <v>96.57</v>
      </c>
      <c r="DA7" s="37">
        <v>95.36</v>
      </c>
      <c r="DB7" s="37">
        <v>94.86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dcterms:created xsi:type="dcterms:W3CDTF">2018-12-03T09:38:48Z</dcterms:created>
  <dcterms:modified xsi:type="dcterms:W3CDTF">2019-02-18T02:02:13Z</dcterms:modified>
  <cp:category/>
</cp:coreProperties>
</file>