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5○東吾妻町\"/>
    </mc:Choice>
  </mc:AlternateContent>
  <workbookProtection workbookAlgorithmName="SHA-512" workbookHashValue="6ShUAXzabFl63WnbldtrjjQ+AkILcDGdaeAwTnW9ZYfkj8C3tPpwnALBHoHM0g/8Foxeu9QhyBtiWLamfzeing==" workbookSaltValue="voDsAv7QuQawpL4vng5z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P10" i="4"/>
  <c r="I10" i="4"/>
  <c r="BB8" i="4"/>
  <c r="AT8"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<sst xmlns="http://schemas.openxmlformats.org/spreadsheetml/2006/main" count="251" uniqueCount="126">
  <si>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</si>
  <si>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</si>
  <si>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</si>
  <si>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</si>
  <si>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</si>
  <si>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</si>
  <si>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</si>
  <si>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</si>
  <si>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</si>
  <si>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</si>
  <si>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</si>
  <si>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</si>
  <si>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</si>
  <si>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</si>
  <si>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</si>
  <si>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</si>
  <si>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</si>
  <si>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</si>
  <si>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</si>
  <si>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</si>
  <si>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</si>
  <si>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</si>
  <si>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</si>
  <si>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</si>
  <si>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</si>
  <si>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</si>
  <si>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</si>
  <si>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</si>
  <si>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</si>
  <si>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</si>
  <si>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</si>
  <si>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</si>
  <si>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</si>
  <si>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</si>
  <si>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</si>
  <si>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</si>
  <si>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</si>
  <si>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</si>
  <si>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</si>
  <si>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</si>
  <si>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</si>
  <si>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</si>
  <si>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</si>
  <si>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</si>
  <si>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</si>
  <si>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</si>
  <si>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</si>
  <si>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</si>
  <si>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</si>
  <si>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</si>
  <si>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</si>
  <si>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</si>
  <si>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</si>
  <si>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</si>
  <si>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</si>
  <si>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</si>
  <si>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</si>
  <si>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</si>
  <si>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</si>
  <si>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</si>
  <si>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</si>
  <si>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</si>
  <si>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</si>
  <si>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</si>
  <si>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</si>
  <si>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</si>
  <si>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</si>
  <si>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</si>
  <si>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</si>
  <si>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</si>
  <si>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</si>
  <si>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</si>
  <si>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</si>
  <si>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</si>
  <si>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</si>
  <si>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</si>
  <si>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</si>
  <si>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</si>
  <si>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</si>
  <si>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</si>
  <si>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</si>
  <si>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</si>
  <si>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</si>
  <si>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</si>
  <si>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</si>
  <si>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</si>
  <si>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</si>
  <si>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</si>
  <si>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</si>
  <si>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</si>
  <si>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</si>
  <si>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</si>
  <si>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</si>
  <si>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</si>
  <si>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</si>
  <si>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</si>
  <si>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</si>
  <si>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</si>
  <si>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</si>
  <si>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</si>
  <si>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</si>
  <si>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</si>
  <si>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</si>
  <si>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</si>
  <si>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</si>
  <si>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</si>
  <si>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</si>
  <si>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</si>
  <si>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</si>
  <si>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</si>
  <si>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</si>
  <si>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</si>
  <si>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</si>
  <si>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</si>
  <si>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</si>
  <si>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</si>
  <si>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</si>
  <si>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</si>
  <si>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</si>
  <si>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</si>
  <si>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</si>
  <si>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</si>
  <si>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</si>
  <si>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の耐用年数は概ね30年と言われている。東吾妻町では平成9年より、事業を実施しているため、一番古い浄化槽は使用開始から20年が経過している。現在は、広報を活用し、浄化槽を少しでも長く使ってもらえるよう適正な使用の啓発を行なっている。今後は浄化槽の修理や入替等の検討も必要となるため、基金積立を実施することで、将来の浄化槽補修・更新について対応していく。</t>
    <phoneticPr fontId="4"/>
  </si>
  <si>
    <t>浄化槽市町村整備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を開催し、使用者の意識向上を図っている。ただし、将来的な浄化槽の補修・更新については、人口減少など社会的要因を踏まえた上で、町として基金を積立てながら対応を検討していく。</t>
    <phoneticPr fontId="4"/>
  </si>
  <si>
    <t>①料金収入や一般会計からの繰入金等の総収益で、総費用に地方償還金を加えた費用をどの程度賄えているかを表す指標である収益的収支比率について、赤字ではあるが赤字幅は極めて小さい。平成27年からは職員増のため91%と赤字になっている。平成29年は浄化槽設置基数基数が増加したため、料金収入が増加し、わずかだが赤字が回復した。
④地方債残高が公共・農集・特地生排の３事業の合計値であり、その数値を基に一般会計操出基準額を算定し各事業へ按分しているため、実際の料金収入の割合とはなっていない。
⑤使用料で回収すべき経費を、どの程度使用料で賄えているかを表す経費回収率は、近年低下傾向にあるが平成25年からの5年間は90%～100%であり、ほとんどを使用料金収入で賄えている状況になる。類似団体と比較しても20ポイント以上良い。
⑥有収水量1㎥あたりの汚水処理に要した費用であり、汚水資本費・汚水維持管理費の両方を含めた汚水処理に係るコストを表した汚水処理原価が類似団体との比較しても変わらない。
⑦施設・設備が一日に対応可能な処理能力に対する、一日平均処理水量の割合であり、施設の利用状況や適正規模を判断する施設利用率は、平成25年からの5年間で全て50%を割り込んでいる。これは各世帯の居住人員が少ないため、最も小さい浄化槽である5人槽でも能力を余しているためであり、類似団体と比較では悪い。
⑧現在処理区域人口のうち、実際に水洗便所を設置している人口の割合を表した水洗化率について100%を維持している。類似団体との比較では良い。</t>
    <rPh sb="114" eb="116">
      <t>ヘイセイ</t>
    </rPh>
    <rPh sb="118" eb="119">
      <t>ネン</t>
    </rPh>
    <rPh sb="120" eb="123">
      <t>ジョウカソウ</t>
    </rPh>
    <rPh sb="123" eb="125">
      <t>セッチ</t>
    </rPh>
    <rPh sb="125" eb="127">
      <t>キスウ</t>
    </rPh>
    <rPh sb="127" eb="129">
      <t>キスウ</t>
    </rPh>
    <rPh sb="130" eb="132">
      <t>ゾウカ</t>
    </rPh>
    <rPh sb="137" eb="139">
      <t>リョウキン</t>
    </rPh>
    <rPh sb="139" eb="141">
      <t>シュウニュウ</t>
    </rPh>
    <rPh sb="142" eb="144">
      <t>ゾウカ</t>
    </rPh>
    <rPh sb="151" eb="153">
      <t>アカジ</t>
    </rPh>
    <rPh sb="154" eb="156">
      <t>カイフク</t>
    </rPh>
    <rPh sb="431" eb="433">
      <t>ヒカク</t>
    </rPh>
    <rPh sb="436" eb="43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</si>
</sst>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BA-4704-941C-80B1E57B7537}"/>
            </c:ext>
          </c:extLst>
        </c:ser>
        <c:dLbls>
          <c:showLegendKey val="0"/>
          <c:showVal val="0"/>
          <c:showCatName val="0"/>
          <c:showSerName val="0"/>
          <c:showPercent val="0"/>
          <c:showBubbleSize val="0"/>
        </c:dLbls>
        <c:gapWidth val="150"/>
        <c:axId val="83097472"/>
        <c:axId val="831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BA-4704-941C-80B1E57B7537}"/>
            </c:ext>
          </c:extLst>
        </c:ser>
        <c:dLbls>
          <c:showLegendKey val="0"/>
          <c:showVal val="0"/>
          <c:showCatName val="0"/>
          <c:showSerName val="0"/>
          <c:showPercent val="0"/>
          <c:showBubbleSize val="0"/>
        </c:dLbls>
        <c:marker val="1"/>
        <c:smooth val="0"/>
        <c:axId val="83097472"/>
        <c:axId val="83103744"/>
      </c:lineChart>
      <c:dateAx>
        <c:axId val="83097472"/>
        <c:scaling>
          <c:orientation val="minMax"/>
        </c:scaling>
        <c:delete val="1"/>
        <c:axPos val="b"/>
        <c:numFmt formatCode="ge" sourceLinked="1"/>
        <c:majorTickMark val="none"/>
        <c:minorTickMark val="none"/>
        <c:tickLblPos val="none"/>
        <c:crossAx val="83103744"/>
        <c:crosses val="autoZero"/>
        <c:auto val="1"/>
        <c:lblOffset val="100"/>
        <c:baseTimeUnit val="years"/>
      </c:dateAx>
      <c:valAx>
        <c:axId val="83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48.26</c:v>
                </c:pt>
                <c:pt idx="1">
                  <c:v>47.37</c:v>
                </c:pt>
                <c:pt idx="2">
                  <c:v>45.06</c:v>
                </c:pt>
                <c:pt idx="3">
                  <c:v>45.17</c:v>
                </c:pt>
                <c:pt idx="4">
                  <c:v>44.88</c:v>
                </c:pt>
              </c:numCache>
            </c:numRef>
          </c:val>
          <c:extLst>
            <c:ext xmlns:c16="http://schemas.microsoft.com/office/drawing/2014/chart" uri="{C3380CC4-5D6E-409C-BE32-E72D297353CC}">
              <c16:uniqueId val="{00000000-7252-4FFE-B174-71677CC1217D}"/>
            </c:ext>
          </c:extLst>
        </c:ser>
        <c:dLbls>
          <c:showLegendKey val="0"/>
          <c:showVal val="0"/>
          <c:showCatName val="0"/>
          <c:showSerName val="0"/>
          <c:showPercent val="0"/>
          <c:showBubbleSize val="0"/>
        </c:dLbls>
        <c:gapWidth val="150"/>
        <c:axId val="84583936"/>
        <c:axId val="845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c:ext xmlns:c16="http://schemas.microsoft.com/office/drawing/2014/chart" uri="{C3380CC4-5D6E-409C-BE32-E72D297353CC}">
              <c16:uniqueId val="{00000001-7252-4FFE-B174-71677CC1217D}"/>
            </c:ext>
          </c:extLst>
        </c:ser>
        <c:dLbls>
          <c:showLegendKey val="0"/>
          <c:showVal val="0"/>
          <c:showCatName val="0"/>
          <c:showSerName val="0"/>
          <c:showPercent val="0"/>
          <c:showBubbleSize val="0"/>
        </c:dLbls>
        <c:marker val="1"/>
        <c:smooth val="0"/>
        <c:axId val="84583936"/>
        <c:axId val="84585856"/>
      </c:lineChart>
      <c:dateAx>
        <c:axId val="84583936"/>
        <c:scaling>
          <c:orientation val="minMax"/>
        </c:scaling>
        <c:delete val="1"/>
        <c:axPos val="b"/>
        <c:numFmt formatCode="ge" sourceLinked="1"/>
        <c:majorTickMark val="none"/>
        <c:minorTickMark val="none"/>
        <c:tickLblPos val="none"/>
        <c:crossAx val="84585856"/>
        <c:crosses val="autoZero"/>
        <c:auto val="1"/>
        <c:lblOffset val="100"/>
        <c:baseTimeUnit val="years"/>
      </c:dateAx>
      <c:valAx>
        <c:axId val="84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77B-4BEC-9480-A484613A3F12}"/>
            </c:ext>
          </c:extLst>
        </c:ser>
        <c:dLbls>
          <c:showLegendKey val="0"/>
          <c:showVal val="0"/>
          <c:showCatName val="0"/>
          <c:showSerName val="0"/>
          <c:showPercent val="0"/>
          <c:showBubbleSize val="0"/>
        </c:dLbls>
        <c:gapWidth val="150"/>
        <c:axId val="85682048"/>
        <c:axId val="856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c:ext xmlns:c16="http://schemas.microsoft.com/office/drawing/2014/chart" uri="{C3380CC4-5D6E-409C-BE32-E72D297353CC}">
              <c16:uniqueId val="{00000001-177B-4BEC-9480-A484613A3F12}"/>
            </c:ext>
          </c:extLst>
        </c:ser>
        <c:dLbls>
          <c:showLegendKey val="0"/>
          <c:showVal val="0"/>
          <c:showCatName val="0"/>
          <c:showSerName val="0"/>
          <c:showPercent val="0"/>
          <c:showBubbleSize val="0"/>
        </c:dLbls>
        <c:marker val="1"/>
        <c:smooth val="0"/>
        <c:axId val="85682048"/>
        <c:axId val="85684224"/>
      </c:lineChart>
      <c:dateAx>
        <c:axId val="85682048"/>
        <c:scaling>
          <c:orientation val="minMax"/>
        </c:scaling>
        <c:delete val="1"/>
        <c:axPos val="b"/>
        <c:numFmt formatCode="ge" sourceLinked="1"/>
        <c:majorTickMark val="none"/>
        <c:minorTickMark val="none"/>
        <c:tickLblPos val="none"/>
        <c:crossAx val="85684224"/>
        <c:crosses val="autoZero"/>
        <c:auto val="1"/>
        <c:lblOffset val="100"/>
        <c:baseTimeUnit val="years"/>
      </c:dateAx>
      <c:valAx>
        <c:axId val="856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100.24</c:v>
                </c:pt>
                <c:pt idx="1">
                  <c:v>98.46</c:v>
                </c:pt>
                <c:pt idx="2">
                  <c:v>91.95</c:v>
                </c:pt>
                <c:pt idx="3">
                  <c:v>91.86</c:v>
                </c:pt>
                <c:pt idx="4">
                  <c:v>96.7</c:v>
                </c:pt>
              </c:numCache>
            </c:numRef>
          </c:val>
          <c:extLst>
            <c:ext xmlns:c16="http://schemas.microsoft.com/office/drawing/2014/chart" uri="{C3380CC4-5D6E-409C-BE32-E72D297353CC}">
              <c16:uniqueId val="{00000000-7F5B-4C73-B235-E10EB2BD6213}"/>
            </c:ext>
          </c:extLst>
        </c:ser>
        <c:dLbls>
          <c:showLegendKey val="0"/>
          <c:showVal val="0"/>
          <c:showCatName val="0"/>
          <c:showSerName val="0"/>
          <c:showPercent val="0"/>
          <c:showBubbleSize val="0"/>
        </c:dLbls>
        <c:gapWidth val="150"/>
        <c:axId val="83147008"/>
        <c:axId val="831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5B-4C73-B235-E10EB2BD6213}"/>
            </c:ext>
          </c:extLst>
        </c:ser>
        <c:dLbls>
          <c:showLegendKey val="0"/>
          <c:showVal val="0"/>
          <c:showCatName val="0"/>
          <c:showSerName val="0"/>
          <c:showPercent val="0"/>
          <c:showBubbleSize val="0"/>
        </c:dLbls>
        <c:marker val="1"/>
        <c:smooth val="0"/>
        <c:axId val="83147008"/>
        <c:axId val="83153280"/>
      </c:lineChart>
      <c:dateAx>
        <c:axId val="83147008"/>
        <c:scaling>
          <c:orientation val="minMax"/>
        </c:scaling>
        <c:delete val="1"/>
        <c:axPos val="b"/>
        <c:numFmt formatCode="ge" sourceLinked="1"/>
        <c:majorTickMark val="none"/>
        <c:minorTickMark val="none"/>
        <c:tickLblPos val="none"/>
        <c:crossAx val="83153280"/>
        <c:crosses val="autoZero"/>
        <c:auto val="1"/>
        <c:lblOffset val="100"/>
        <c:baseTimeUnit val="years"/>
      </c:dateAx>
      <c:valAx>
        <c:axId val="831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E-4A7A-81A2-EC986A551F86}"/>
            </c:ext>
          </c:extLst>
        </c:ser>
        <c:dLbls>
          <c:showLegendKey val="0"/>
          <c:showVal val="0"/>
          <c:showCatName val="0"/>
          <c:showSerName val="0"/>
          <c:showPercent val="0"/>
          <c:showBubbleSize val="0"/>
        </c:dLbls>
        <c:gapWidth val="150"/>
        <c:axId val="84245120"/>
        <c:axId val="842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E-4A7A-81A2-EC986A551F86}"/>
            </c:ext>
          </c:extLst>
        </c:ser>
        <c:dLbls>
          <c:showLegendKey val="0"/>
          <c:showVal val="0"/>
          <c:showCatName val="0"/>
          <c:showSerName val="0"/>
          <c:showPercent val="0"/>
          <c:showBubbleSize val="0"/>
        </c:dLbls>
        <c:marker val="1"/>
        <c:smooth val="0"/>
        <c:axId val="84245120"/>
        <c:axId val="84255488"/>
      </c:lineChart>
      <c:dateAx>
        <c:axId val="84245120"/>
        <c:scaling>
          <c:orientation val="minMax"/>
        </c:scaling>
        <c:delete val="1"/>
        <c:axPos val="b"/>
        <c:numFmt formatCode="ge" sourceLinked="1"/>
        <c:majorTickMark val="none"/>
        <c:minorTickMark val="none"/>
        <c:tickLblPos val="none"/>
        <c:crossAx val="84255488"/>
        <c:crosses val="autoZero"/>
        <c:auto val="1"/>
        <c:lblOffset val="100"/>
        <c:baseTimeUnit val="years"/>
      </c:dateAx>
      <c:valAx>
        <c:axId val="842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0-405D-A243-6F645942CDAD}"/>
            </c:ext>
          </c:extLst>
        </c:ser>
        <c:dLbls>
          <c:showLegendKey val="0"/>
          <c:showVal val="0"/>
          <c:showCatName val="0"/>
          <c:showSerName val="0"/>
          <c:showPercent val="0"/>
          <c:showBubbleSize val="0"/>
        </c:dLbls>
        <c:gapWidth val="150"/>
        <c:axId val="84274176"/>
        <c:axId val="842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0-405D-A243-6F645942CDAD}"/>
            </c:ext>
          </c:extLst>
        </c:ser>
        <c:dLbls>
          <c:showLegendKey val="0"/>
          <c:showVal val="0"/>
          <c:showCatName val="0"/>
          <c:showSerName val="0"/>
          <c:showPercent val="0"/>
          <c:showBubbleSize val="0"/>
        </c:dLbls>
        <c:marker val="1"/>
        <c:smooth val="0"/>
        <c:axId val="84274176"/>
        <c:axId val="84288640"/>
      </c:lineChart>
      <c:dateAx>
        <c:axId val="84274176"/>
        <c:scaling>
          <c:orientation val="minMax"/>
        </c:scaling>
        <c:delete val="1"/>
        <c:axPos val="b"/>
        <c:numFmt formatCode="ge" sourceLinked="1"/>
        <c:majorTickMark val="none"/>
        <c:minorTickMark val="none"/>
        <c:tickLblPos val="none"/>
        <c:crossAx val="84288640"/>
        <c:crosses val="autoZero"/>
        <c:auto val="1"/>
        <c:lblOffset val="100"/>
        <c:baseTimeUnit val="years"/>
      </c:dateAx>
      <c:valAx>
        <c:axId val="842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5-45A2-94B0-F5D75174910E}"/>
            </c:ext>
          </c:extLst>
        </c:ser>
        <c:dLbls>
          <c:showLegendKey val="0"/>
          <c:showVal val="0"/>
          <c:showCatName val="0"/>
          <c:showSerName val="0"/>
          <c:showPercent val="0"/>
          <c:showBubbleSize val="0"/>
        </c:dLbls>
        <c:gapWidth val="150"/>
        <c:axId val="84326272"/>
        <c:axId val="843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5-45A2-94B0-F5D75174910E}"/>
            </c:ext>
          </c:extLst>
        </c:ser>
        <c:dLbls>
          <c:showLegendKey val="0"/>
          <c:showVal val="0"/>
          <c:showCatName val="0"/>
          <c:showSerName val="0"/>
          <c:showPercent val="0"/>
          <c:showBubbleSize val="0"/>
        </c:dLbls>
        <c:marker val="1"/>
        <c:smooth val="0"/>
        <c:axId val="84326272"/>
        <c:axId val="84332544"/>
      </c:lineChart>
      <c:dateAx>
        <c:axId val="84326272"/>
        <c:scaling>
          <c:orientation val="minMax"/>
        </c:scaling>
        <c:delete val="1"/>
        <c:axPos val="b"/>
        <c:numFmt formatCode="ge" sourceLinked="1"/>
        <c:majorTickMark val="none"/>
        <c:minorTickMark val="none"/>
        <c:tickLblPos val="none"/>
        <c:crossAx val="84332544"/>
        <c:crosses val="autoZero"/>
        <c:auto val="1"/>
        <c:lblOffset val="100"/>
        <c:baseTimeUnit val="years"/>
      </c:dateAx>
      <c:valAx>
        <c:axId val="84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3-441D-95E5-472407D3D2E9}"/>
            </c:ext>
          </c:extLst>
        </c:ser>
        <c:dLbls>
          <c:showLegendKey val="0"/>
          <c:showVal val="0"/>
          <c:showCatName val="0"/>
          <c:showSerName val="0"/>
          <c:showPercent val="0"/>
          <c:showBubbleSize val="0"/>
        </c:dLbls>
        <c:gapWidth val="150"/>
        <c:axId val="84367616"/>
        <c:axId val="84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3-441D-95E5-472407D3D2E9}"/>
            </c:ext>
          </c:extLst>
        </c:ser>
        <c:dLbls>
          <c:showLegendKey val="0"/>
          <c:showVal val="0"/>
          <c:showCatName val="0"/>
          <c:showSerName val="0"/>
          <c:showPercent val="0"/>
          <c:showBubbleSize val="0"/>
        </c:dLbls>
        <c:marker val="1"/>
        <c:smooth val="0"/>
        <c:axId val="84367616"/>
        <c:axId val="84373888"/>
      </c:lineChart>
      <c:dateAx>
        <c:axId val="84367616"/>
        <c:scaling>
          <c:orientation val="minMax"/>
        </c:scaling>
        <c:delete val="1"/>
        <c:axPos val="b"/>
        <c:numFmt formatCode="ge" sourceLinked="1"/>
        <c:majorTickMark val="none"/>
        <c:minorTickMark val="none"/>
        <c:tickLblPos val="none"/>
        <c:crossAx val="84373888"/>
        <c:crosses val="autoZero"/>
        <c:auto val="1"/>
        <c:lblOffset val="100"/>
        <c:baseTimeUnit val="years"/>
      </c:dateAx>
      <c:valAx>
        <c:axId val="84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29.49</c:v>
                </c:pt>
                <c:pt idx="4" formatCode="#,##0.00;&quot;△&quot;#,##0.00;&quot;-&quot;">
                  <c:v>71.099999999999994</c:v>
                </c:pt>
              </c:numCache>
            </c:numRef>
          </c:val>
          <c:extLst>
            <c:ext xmlns:c16="http://schemas.microsoft.com/office/drawing/2014/chart" uri="{C3380CC4-5D6E-409C-BE32-E72D297353CC}">
              <c16:uniqueId val="{00000000-1C74-4140-965D-DA987F838258}"/>
            </c:ext>
          </c:extLst>
        </c:ser>
        <c:dLbls>
          <c:showLegendKey val="0"/>
          <c:showVal val="0"/>
          <c:showCatName val="0"/>
          <c:showSerName val="0"/>
          <c:showPercent val="0"/>
          <c:showBubbleSize val="0"/>
        </c:dLbls>
        <c:gapWidth val="150"/>
        <c:axId val="84482688"/>
        <c:axId val="844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c:ext xmlns:c16="http://schemas.microsoft.com/office/drawing/2014/chart" uri="{C3380CC4-5D6E-409C-BE32-E72D297353CC}">
              <c16:uniqueId val="{00000001-1C74-4140-965D-DA987F838258}"/>
            </c:ext>
          </c:extLst>
        </c:ser>
        <c:dLbls>
          <c:showLegendKey val="0"/>
          <c:showVal val="0"/>
          <c:showCatName val="0"/>
          <c:showSerName val="0"/>
          <c:showPercent val="0"/>
          <c:showBubbleSize val="0"/>
        </c:dLbls>
        <c:marker val="1"/>
        <c:smooth val="0"/>
        <c:axId val="84482688"/>
        <c:axId val="84484864"/>
      </c:lineChart>
      <c:dateAx>
        <c:axId val="84482688"/>
        <c:scaling>
          <c:orientation val="minMax"/>
        </c:scaling>
        <c:delete val="1"/>
        <c:axPos val="b"/>
        <c:numFmt formatCode="ge" sourceLinked="1"/>
        <c:majorTickMark val="none"/>
        <c:minorTickMark val="none"/>
        <c:tickLblPos val="none"/>
        <c:crossAx val="84484864"/>
        <c:crosses val="autoZero"/>
        <c:auto val="1"/>
        <c:lblOffset val="100"/>
        <c:baseTimeUnit val="years"/>
      </c:dateAx>
      <c:valAx>
        <c:axId val="844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94.79</c:v>
                </c:pt>
                <c:pt idx="1">
                  <c:v>89.39</c:v>
                </c:pt>
                <c:pt idx="2">
                  <c:v>94.05</c:v>
                </c:pt>
                <c:pt idx="3">
                  <c:v>100</c:v>
                </c:pt>
                <c:pt idx="4">
                  <c:v>100</c:v>
                </c:pt>
              </c:numCache>
            </c:numRef>
          </c:val>
          <c:extLst>
            <c:ext xmlns:c16="http://schemas.microsoft.com/office/drawing/2014/chart" uri="{C3380CC4-5D6E-409C-BE32-E72D297353CC}">
              <c16:uniqueId val="{00000000-7DB0-43E5-BFC9-68346D9D25A6}"/>
            </c:ext>
          </c:extLst>
        </c:ser>
        <c:dLbls>
          <c:showLegendKey val="0"/>
          <c:showVal val="0"/>
          <c:showCatName val="0"/>
          <c:showSerName val="0"/>
          <c:showPercent val="0"/>
          <c:showBubbleSize val="0"/>
        </c:dLbls>
        <c:gapWidth val="150"/>
        <c:axId val="84511744"/>
        <c:axId val="845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c:ext xmlns:c16="http://schemas.microsoft.com/office/drawing/2014/chart" uri="{C3380CC4-5D6E-409C-BE32-E72D297353CC}">
              <c16:uniqueId val="{00000001-7DB0-43E5-BFC9-68346D9D25A6}"/>
            </c:ext>
          </c:extLst>
        </c:ser>
        <c:dLbls>
          <c:showLegendKey val="0"/>
          <c:showVal val="0"/>
          <c:showCatName val="0"/>
          <c:showSerName val="0"/>
          <c:showPercent val="0"/>
          <c:showBubbleSize val="0"/>
        </c:dLbls>
        <c:marker val="1"/>
        <c:smooth val="0"/>
        <c:axId val="84511744"/>
        <c:axId val="84530304"/>
      </c:lineChart>
      <c:dateAx>
        <c:axId val="84511744"/>
        <c:scaling>
          <c:orientation val="minMax"/>
        </c:scaling>
        <c:delete val="1"/>
        <c:axPos val="b"/>
        <c:numFmt formatCode="ge" sourceLinked="1"/>
        <c:majorTickMark val="none"/>
        <c:minorTickMark val="none"/>
        <c:tickLblPos val="none"/>
        <c:crossAx val="84530304"/>
        <c:crosses val="autoZero"/>
        <c:auto val="1"/>
        <c:lblOffset val="100"/>
        <c:baseTimeUnit val="years"/>
      </c:dateAx>
      <c:valAx>
        <c:axId val="84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232.09</c:v>
                </c:pt>
                <c:pt idx="1">
                  <c:v>262.14999999999998</c:v>
                </c:pt>
                <c:pt idx="2">
                  <c:v>262.85000000000002</c:v>
                </c:pt>
                <c:pt idx="3">
                  <c:v>249.43</c:v>
                </c:pt>
                <c:pt idx="4">
                  <c:v>249.6</c:v>
                </c:pt>
              </c:numCache>
            </c:numRef>
          </c:val>
          <c:extLst>
            <c:ext xmlns:c16="http://schemas.microsoft.com/office/drawing/2014/chart" uri="{C3380CC4-5D6E-409C-BE32-E72D297353CC}">
              <c16:uniqueId val="{00000000-D76C-4B19-8AE6-1719B6DB77FA}"/>
            </c:ext>
          </c:extLst>
        </c:ser>
        <c:dLbls>
          <c:showLegendKey val="0"/>
          <c:showVal val="0"/>
          <c:showCatName val="0"/>
          <c:showSerName val="0"/>
          <c:showPercent val="0"/>
          <c:showBubbleSize val="0"/>
        </c:dLbls>
        <c:gapWidth val="150"/>
        <c:axId val="84552704"/>
        <c:axId val="845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c:ext xmlns:c16="http://schemas.microsoft.com/office/drawing/2014/chart" uri="{C3380CC4-5D6E-409C-BE32-E72D297353CC}">
              <c16:uniqueId val="{00000001-D76C-4B19-8AE6-1719B6DB77FA}"/>
            </c:ext>
          </c:extLst>
        </c:ser>
        <c:dLbls>
          <c:showLegendKey val="0"/>
          <c:showVal val="0"/>
          <c:showCatName val="0"/>
          <c:showSerName val="0"/>
          <c:showPercent val="0"/>
          <c:showBubbleSize val="0"/>
        </c:dLbls>
        <c:marker val="1"/>
        <c:smooth val="0"/>
        <c:axId val="84552704"/>
        <c:axId val="84558976"/>
      </c:lineChart>
      <c:dateAx>
        <c:axId val="84552704"/>
        <c:scaling>
          <c:orientation val="minMax"/>
        </c:scaling>
        <c:delete val="1"/>
        <c:axPos val="b"/>
        <c:numFmt formatCode="ge" sourceLinked="1"/>
        <c:majorTickMark val="none"/>
        <c:minorTickMark val="none"/>
        <c:tickLblPos val="none"/>
        <c:crossAx val="84558976"/>
        <c:crosses val="autoZero"/>
        <c:auto val="1"/>
        <c:lblOffset val="100"/>
        <c:baseTimeUnit val="years"/>
      </c:dateAx>
      <c:valAx>
        <c:axId val="84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東吾妻町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14218</v>
      </c>
      <c r="AM8" s="49"/>
      <c r="AN8" s="49"/>
      <c r="AO8" s="49"/>
      <c r="AP8" s="49"/>
      <c r="AQ8" s="49"/>
      <c r="AR8" s="49"/>
      <c r="AS8" s="49"/>
      <c r="AT8" s="44">
        <f>データ!T6</f>
        <v>253.91</v>
      </c>
      <c r="AU8" s="44"/>
      <c r="AV8" s="44"/>
      <c r="AW8" s="44"/>
      <c r="AX8" s="44"/>
      <c r="AY8" s="44"/>
      <c r="AZ8" s="44"/>
      <c r="BA8" s="44"/>
      <c r="BB8" s="44">
        <f>データ!U6</f>
        <v>56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33.81</v>
      </c>
      <c r="Q10" s="44"/>
      <c r="R10" s="44"/>
      <c r="S10" s="44"/>
      <c r="T10" s="44"/>
      <c r="U10" s="44"/>
      <c r="V10" s="44"/>
      <c r="W10" s="44">
        <f>データ!Q6</f>
        <v>100</v>
      </c>
      <c r="X10" s="44"/>
      <c r="Y10" s="44"/>
      <c r="Z10" s="44"/>
      <c r="AA10" s="44"/>
      <c r="AB10" s="44"/>
      <c r="AC10" s="44"/>
      <c r="AD10" s="49">
        <f>データ!R6</f>
        <v>3699</v>
      </c>
      <c r="AE10" s="49"/>
      <c r="AF10" s="49"/>
      <c r="AG10" s="49"/>
      <c r="AH10" s="49"/>
      <c r="AI10" s="49"/>
      <c r="AJ10" s="49"/>
      <c r="AK10" s="2"/>
      <c r="AL10" s="49">
        <f>データ!V6</f>
        <v>4761</v>
      </c>
      <c r="AM10" s="49"/>
      <c r="AN10" s="49"/>
      <c r="AO10" s="49"/>
      <c r="AP10" s="49"/>
      <c r="AQ10" s="49"/>
      <c r="AR10" s="49"/>
      <c r="AS10" s="49"/>
      <c r="AT10" s="44">
        <f>データ!W6</f>
        <v>0.56000000000000005</v>
      </c>
      <c r="AU10" s="44"/>
      <c r="AV10" s="44"/>
      <c r="AW10" s="44"/>
      <c r="AX10" s="44"/>
      <c r="AY10" s="44"/>
      <c r="AZ10" s="44"/>
      <c r="BA10" s="44"/>
      <c r="BB10" s="44">
        <f>データ!X6</f>
        <v>8501.7900000000009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6"/>
      <c r="BM60" s="77"/>
      <c r="BN60" s="77"/>
      <c r="BO60" s="77"/>
      <c r="BP60" s="77"/>
      <c r="BQ60" s="77"/>
      <c r="BR60" s="77"/>
      <c r="BS60" s="77"/>
      <c r="BT60" s="77"/>
      <c r="BU60" s="77"/>
      <c r="BV60" s="77"/>
      <c r="BW60" s="77"/>
      <c r="BX60" s="77"/>
      <c r="BY60" s="77"/>
      <c r="BZ60" s="7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3rOI/ug2n1SLUxAeMclPhGbZFHfFKxdDSFUQn+CZ/JUdc82SVdw0f6mxPvJmhBU8Tn1BHSlg6upuU17K3aL1+w==" saltValue="mvQOs2IHWdlaVpq8RCTQ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69</v>
      </c>
      <c r="B4" s="29"/>
      <c r="C4" s="29"/>
      <c r="D4" s="29"/>
      <c r="E4" s="29"/>
      <c r="F4" s="29"/>
      <c r="G4" s="29"/>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104299</v>
      </c>
      <c r="D6" s="32">
        <f t="shared" si="3"/>
        <v>47</v>
      </c>
      <c r="E6" s="32">
        <f t="shared" si="3"/>
        <v>18</v>
      </c>
      <c r="F6" s="32">
        <f t="shared" si="3"/>
        <v>0</v>
      </c>
      <c r="G6" s="32">
        <f t="shared" si="3"/>
        <v>0</v>
      </c>
      <c r="H6" s="32" t="str">
        <f t="shared" si="3"/>
        <v>群馬県　東吾妻町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33.81</v>
      </c>
      <c r="Q6" s="33">
        <f t="shared" si="3"/>
        <v>100</v>
      </c>
      <c r="R6" s="33">
        <f t="shared" si="3"/>
        <v>3699</v>
      </c>
      <c r="S6" s="33">
        <f t="shared" si="3"/>
        <v>14218</v>
      </c>
      <c r="T6" s="33">
        <f t="shared" si="3"/>
        <v>253.91</v>
      </c>
      <c r="U6" s="33">
        <f t="shared" si="3"/>
        <v>56</v>
      </c>
      <c r="V6" s="33">
        <f t="shared" si="3"/>
        <v>4761</v>
      </c>
      <c r="W6" s="33">
        <f t="shared" si="3"/>
        <v>0.56000000000000005</v>
      </c>
      <c r="X6" s="33">
        <f t="shared" si="3"/>
        <v>8501.7900000000009</v>
      </c>
      <c r="Y6" s="34">
        <f>IF(Y7="",NA(),Y7)</f>
        <v>100.24</v>
      </c>
      <c r="Z6" s="34">
        <f t="shared" ref="Z6:AH6" si="4">IF(Z7="",NA(),Z7)</f>
        <v>98.46</v>
      </c>
      <c r="AA6" s="34">
        <f t="shared" si="4"/>
        <v>91.95</v>
      </c>
      <c r="AB6" s="34">
        <f t="shared" si="4"/>
        <v>91.86</v>
      </c>
      <c r="AC6" s="34">
        <f t="shared" si="4"/>
        <v>96.7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29.49</v>
      </c>
      <c r="BJ6" s="34">
        <f t="shared" si="7"/>
        <v>71.099999999999994</v>
      </c>
      <c r="BK6" s="34">
        <f t="shared" si="7"/>
        <v>232.83</v>
      </c>
      <c r="BL6" s="34">
        <f t="shared" si="7"/>
        <v>261.08</v>
      </c>
      <c r="BM6" s="34">
        <f t="shared" si="7"/>
        <v>241.49</v>
      </c>
      <c r="BN6" s="34">
        <f t="shared" si="7"/>
        <v>248.44</v>
      </c>
      <c r="BO6" s="34">
        <f t="shared" si="7"/>
        <v>244.85</v>
      </c>
      <c r="BP6" s="33" t="str">
        <f>IF(BP7="","",IF(BP7="-","【-】","【"&amp;SUBSTITUTE(TEXT(BP7,"#,##0.00"),"-","△")&amp;"】"))</f>
        <v>【329.28】</v>
      </c>
      <c r="BQ6" s="34">
        <f>IF(BQ7="",NA(),BQ7)</f>
        <v>94.79</v>
      </c>
      <c r="BR6" s="34">
        <f t="shared" ref="BR6:BZ6" si="8">IF(BR7="",NA(),BR7)</f>
        <v>89.39</v>
      </c>
      <c r="BS6" s="34">
        <f t="shared" si="8"/>
        <v>94.05</v>
      </c>
      <c r="BT6" s="34">
        <f t="shared" si="8"/>
        <v>100</v>
      </c>
      <c r="BU6" s="34">
        <f t="shared" si="8"/>
        <v>100</v>
      </c>
      <c r="BV6" s="34">
        <f t="shared" si="8"/>
        <v>67.92</v>
      </c>
      <c r="BW6" s="34">
        <f t="shared" si="8"/>
        <v>68.61</v>
      </c>
      <c r="BX6" s="34">
        <f t="shared" si="8"/>
        <v>65.7</v>
      </c>
      <c r="BY6" s="34">
        <f t="shared" si="8"/>
        <v>66.73</v>
      </c>
      <c r="BZ6" s="34">
        <f t="shared" si="8"/>
        <v>64.78</v>
      </c>
      <c r="CA6" s="33" t="str">
        <f>IF(CA7="","",IF(CA7="-","【-】","【"&amp;SUBSTITUTE(TEXT(CA7,"#,##0.00"),"-","△")&amp;"】"))</f>
        <v>【60.55】</v>
      </c>
      <c r="CB6" s="34">
        <f>IF(CB7="",NA(),CB7)</f>
        <v>232.09</v>
      </c>
      <c r="CC6" s="34">
        <f t="shared" ref="CC6:CK6" si="9">IF(CC7="",NA(),CC7)</f>
        <v>262.14999999999998</v>
      </c>
      <c r="CD6" s="34">
        <f t="shared" si="9"/>
        <v>262.85000000000002</v>
      </c>
      <c r="CE6" s="34">
        <f t="shared" si="9"/>
        <v>249.43</v>
      </c>
      <c r="CF6" s="34">
        <f t="shared" si="9"/>
        <v>249.6</v>
      </c>
      <c r="CG6" s="34">
        <f t="shared" si="9"/>
        <v>229.12</v>
      </c>
      <c r="CH6" s="34">
        <f t="shared" si="9"/>
        <v>241.18</v>
      </c>
      <c r="CI6" s="34">
        <f t="shared" si="9"/>
        <v>247.94</v>
      </c>
      <c r="CJ6" s="34">
        <f t="shared" si="9"/>
        <v>241.29</v>
      </c>
      <c r="CK6" s="34">
        <f t="shared" si="9"/>
        <v>250.21</v>
      </c>
      <c r="CL6" s="33" t="str">
        <f>IF(CL7="","",IF(CL7="-","【-】","【"&amp;SUBSTITUTE(TEXT(CL7,"#,##0.00"),"-","△")&amp;"】"))</f>
        <v>【269.12】</v>
      </c>
      <c r="CM6" s="34">
        <f>IF(CM7="",NA(),CM7)</f>
        <v>48.26</v>
      </c>
      <c r="CN6" s="34">
        <f t="shared" ref="CN6:CV6" si="10">IF(CN7="",NA(),CN7)</f>
        <v>47.37</v>
      </c>
      <c r="CO6" s="34">
        <f t="shared" si="10"/>
        <v>45.06</v>
      </c>
      <c r="CP6" s="34">
        <f t="shared" si="10"/>
        <v>45.17</v>
      </c>
      <c r="CQ6" s="34">
        <f t="shared" si="10"/>
        <v>44.88</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104299</v>
      </c>
      <c r="D7" s="36">
        <v>47</v>
      </c>
      <c r="E7" s="36">
        <v>18</v>
      </c>
      <c r="F7" s="36">
        <v>0</v>
      </c>
      <c r="G7" s="36">
        <v>0</v>
      </c>
      <c r="H7" s="36" t="s">
        <v>110</v>
      </c>
      <c r="I7" s="36" t="s">
        <v>111</v>
      </c>
      <c r="J7" s="36" t="s">
        <v>112</v>
      </c>
      <c r="K7" s="36" t="s">
        <v>113</v>
      </c>
      <c r="L7" s="36" t="s">
        <v>114</v>
      </c>
      <c r="M7" s="36" t="s">
        <v>115</v>
      </c>
      <c r="N7" s="37" t="s">
        <v>116</v>
      </c>
      <c r="O7" s="37" t="s">
        <v>117</v>
      </c>
      <c r="P7" s="37">
        <v>33.81</v>
      </c>
      <c r="Q7" s="37">
        <v>100</v>
      </c>
      <c r="R7" s="37">
        <v>3699</v>
      </c>
      <c r="S7" s="37">
        <v>14218</v>
      </c>
      <c r="T7" s="37">
        <v>253.91</v>
      </c>
      <c r="U7" s="37">
        <v>56</v>
      </c>
      <c r="V7" s="37">
        <v>4761</v>
      </c>
      <c r="W7" s="37">
        <v>0.56000000000000005</v>
      </c>
      <c r="X7" s="37">
        <v>8501.7900000000009</v>
      </c>
      <c r="Y7" s="37">
        <v>100.24</v>
      </c>
      <c r="Z7" s="37">
        <v>98.46</v>
      </c>
      <c r="AA7" s="37">
        <v>91.95</v>
      </c>
      <c r="AB7" s="37">
        <v>91.86</v>
      </c>
      <c r="AC7" s="37">
        <v>96.7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29.49</v>
      </c>
      <c r="BJ7" s="37">
        <v>71.099999999999994</v>
      </c>
      <c r="BK7" s="37">
        <v>232.83</v>
      </c>
      <c r="BL7" s="37">
        <v>261.08</v>
      </c>
      <c r="BM7" s="37">
        <v>241.49</v>
      </c>
      <c r="BN7" s="37">
        <v>248.44</v>
      </c>
      <c r="BO7" s="37">
        <v>244.85</v>
      </c>
      <c r="BP7" s="37">
        <v>329.28</v>
      </c>
      <c r="BQ7" s="37">
        <v>94.79</v>
      </c>
      <c r="BR7" s="37">
        <v>89.39</v>
      </c>
      <c r="BS7" s="37">
        <v>94.05</v>
      </c>
      <c r="BT7" s="37">
        <v>100</v>
      </c>
      <c r="BU7" s="37">
        <v>100</v>
      </c>
      <c r="BV7" s="37">
        <v>67.92</v>
      </c>
      <c r="BW7" s="37">
        <v>68.61</v>
      </c>
      <c r="BX7" s="37">
        <v>65.7</v>
      </c>
      <c r="BY7" s="37">
        <v>66.73</v>
      </c>
      <c r="BZ7" s="37">
        <v>64.78</v>
      </c>
      <c r="CA7" s="37">
        <v>60.55</v>
      </c>
      <c r="CB7" s="37">
        <v>232.09</v>
      </c>
      <c r="CC7" s="37">
        <v>262.14999999999998</v>
      </c>
      <c r="CD7" s="37">
        <v>262.85000000000002</v>
      </c>
      <c r="CE7" s="37">
        <v>249.43</v>
      </c>
      <c r="CF7" s="37">
        <v>249.6</v>
      </c>
      <c r="CG7" s="37">
        <v>229.12</v>
      </c>
      <c r="CH7" s="37">
        <v>241.18</v>
      </c>
      <c r="CI7" s="37">
        <v>247.94</v>
      </c>
      <c r="CJ7" s="37">
        <v>241.29</v>
      </c>
      <c r="CK7" s="37">
        <v>250.21</v>
      </c>
      <c r="CL7" s="37">
        <v>269.12</v>
      </c>
      <c r="CM7" s="37">
        <v>48.26</v>
      </c>
      <c r="CN7" s="37">
        <v>47.37</v>
      </c>
      <c r="CO7" s="37">
        <v>45.06</v>
      </c>
      <c r="CP7" s="37">
        <v>45.17</v>
      </c>
      <c r="CQ7" s="37">
        <v>44.88</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2019-02-05T01:44:42Z</cp:lastPrinted>
  <dcterms:created xsi:type="dcterms:W3CDTF">2018-12-03T09:39:01Z</dcterms:created>
  <dcterms:modified xsi:type="dcterms:W3CDTF">2019-02-05T01:44:48Z</dcterms:modified>
  <cp:category/>
</cp:coreProperties>
</file>